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espitiam\Documents\INVIMA 2015\EJECUCIONES PRESUPUESTALES\PUBLICACIONES WEB\"/>
    </mc:Choice>
  </mc:AlternateContent>
  <bookViews>
    <workbookView xWindow="120" yWindow="555" windowWidth="14655" windowHeight="7620" firstSheet="9" activeTab="11"/>
  </bookViews>
  <sheets>
    <sheet name="Enero 2015" sheetId="5" r:id="rId1"/>
    <sheet name="Febrero 2015" sheetId="6" r:id="rId2"/>
    <sheet name="Marzo 2015" sheetId="7" r:id="rId3"/>
    <sheet name="Abril 2015" sheetId="8" r:id="rId4"/>
    <sheet name="Mayo 2015 " sheetId="9" r:id="rId5"/>
    <sheet name="Junio 2015" sheetId="10" r:id="rId6"/>
    <sheet name="Julio 2015" sheetId="11" r:id="rId7"/>
    <sheet name="Agosto 2015" sheetId="1" r:id="rId8"/>
    <sheet name="Septiembre 2015" sheetId="12" r:id="rId9"/>
    <sheet name="Octubre 2015" sheetId="13" r:id="rId10"/>
    <sheet name="Noviembre 2015" sheetId="14" r:id="rId11"/>
    <sheet name="Diciembre 2015" sheetId="15" r:id="rId12"/>
    <sheet name="Ejec Reserva Presupuestal" sheetId="2" r:id="rId13"/>
    <sheet name="Ejec cuentas por Pagar" sheetId="4" r:id="rId14"/>
  </sheets>
  <definedNames>
    <definedName name="_xlnm._FilterDatabase" localSheetId="3" hidden="1">'Abril 2015'!$A$4:$U$4</definedName>
    <definedName name="_xlnm._FilterDatabase" localSheetId="7" hidden="1">'Agosto 2015'!$A$4:$U$4</definedName>
    <definedName name="_xlnm._FilterDatabase" localSheetId="11" hidden="1">'Diciembre 2015'!$A$4:$V$163</definedName>
    <definedName name="_xlnm._FilterDatabase" localSheetId="12" hidden="1">'Ejec Reserva Presupuestal'!$A$5:$N$5</definedName>
    <definedName name="_xlnm._FilterDatabase" localSheetId="0" hidden="1">'Enero 2015'!$A$4:$U$155</definedName>
    <definedName name="_xlnm._FilterDatabase" localSheetId="1" hidden="1">'Febrero 2015'!$A$4:$U$155</definedName>
    <definedName name="_xlnm._FilterDatabase" localSheetId="6" hidden="1">'Julio 2015'!$A$4:$U$4</definedName>
    <definedName name="_xlnm._FilterDatabase" localSheetId="5" hidden="1">'Junio 2015'!$A$4:$U$4</definedName>
    <definedName name="_xlnm._FilterDatabase" localSheetId="2" hidden="1">'Marzo 2015'!$A$4:$U$4</definedName>
    <definedName name="_xlnm._FilterDatabase" localSheetId="4" hidden="1">'Mayo 2015 '!$A$4:$U$4</definedName>
    <definedName name="_xlnm._FilterDatabase" localSheetId="10" hidden="1">'Noviembre 2015'!$A$4:$V$163</definedName>
    <definedName name="_xlnm._FilterDatabase" localSheetId="9" hidden="1">'Octubre 2015'!$A$4:$V$163</definedName>
    <definedName name="_xlnm._FilterDatabase" localSheetId="8" hidden="1">'Septiembre 2015'!$A$4:$U$159</definedName>
    <definedName name="_xlnm.Print_Titles" localSheetId="3">'Abril 2015'!$1:$4</definedName>
    <definedName name="_xlnm.Print_Titles" localSheetId="7">'Agosto 2015'!$1:$4</definedName>
    <definedName name="_xlnm.Print_Titles" localSheetId="11">'Diciembre 2015'!$1:$4</definedName>
    <definedName name="_xlnm.Print_Titles" localSheetId="0">'Enero 2015'!$1:$4</definedName>
    <definedName name="_xlnm.Print_Titles" localSheetId="1">'Febrero 2015'!$1:$4</definedName>
    <definedName name="_xlnm.Print_Titles" localSheetId="6">'Julio 2015'!$1:$4</definedName>
    <definedName name="_xlnm.Print_Titles" localSheetId="5">'Junio 2015'!$1:$4</definedName>
    <definedName name="_xlnm.Print_Titles" localSheetId="2">'Marzo 2015'!$1:$4</definedName>
    <definedName name="_xlnm.Print_Titles" localSheetId="4">'Mayo 2015 '!$1:$4</definedName>
    <definedName name="_xlnm.Print_Titles" localSheetId="10">'Noviembre 2015'!$1:$4</definedName>
    <definedName name="_xlnm.Print_Titles" localSheetId="9">'Octubre 2015'!$1:$4</definedName>
    <definedName name="_xlnm.Print_Titles" localSheetId="8">'Septiembre 2015'!$1:$4</definedName>
  </definedNames>
  <calcPr calcId="152511"/>
</workbook>
</file>

<file path=xl/calcChain.xml><?xml version="1.0" encoding="utf-8"?>
<calcChain xmlns="http://schemas.openxmlformats.org/spreadsheetml/2006/main">
  <c r="Z47" i="15" l="1"/>
  <c r="Z46" i="15"/>
  <c r="Y8" i="15"/>
  <c r="L10" i="15"/>
  <c r="L9" i="15" s="1"/>
  <c r="L8" i="15" s="1"/>
  <c r="L6" i="15" s="1"/>
  <c r="L5" i="15" s="1"/>
  <c r="L7" i="15"/>
  <c r="L31" i="15"/>
  <c r="L4" i="2" l="1"/>
  <c r="N5" i="15" l="1"/>
  <c r="H162" i="15"/>
  <c r="H161" i="15"/>
  <c r="H160" i="15"/>
  <c r="H159" i="15"/>
  <c r="H158" i="15"/>
  <c r="H157" i="15"/>
  <c r="H156" i="15"/>
  <c r="H155" i="15"/>
  <c r="H154" i="15"/>
  <c r="H153" i="15"/>
  <c r="H152" i="15"/>
  <c r="H151" i="15"/>
  <c r="H150" i="15"/>
  <c r="H149" i="15"/>
  <c r="H148" i="15"/>
  <c r="H147" i="15"/>
  <c r="H146" i="15"/>
  <c r="H145" i="15"/>
  <c r="H144" i="15"/>
  <c r="H143" i="15"/>
  <c r="H142" i="15"/>
  <c r="H141" i="15"/>
  <c r="H140" i="15"/>
  <c r="H139" i="15"/>
  <c r="H138" i="15"/>
  <c r="H137" i="15"/>
  <c r="H136" i="15"/>
  <c r="H135" i="15"/>
  <c r="H134" i="15"/>
  <c r="H133" i="15"/>
  <c r="H132" i="15"/>
  <c r="H131" i="15"/>
  <c r="H130" i="15"/>
  <c r="H129" i="15"/>
  <c r="H128" i="15"/>
  <c r="H127" i="15"/>
  <c r="H126" i="15"/>
  <c r="H125" i="15"/>
  <c r="H124" i="15"/>
  <c r="H123" i="15"/>
  <c r="H122" i="15"/>
  <c r="H121" i="15"/>
  <c r="H120" i="15"/>
  <c r="H119" i="15"/>
  <c r="H118" i="15"/>
  <c r="H117" i="15"/>
  <c r="H116" i="15"/>
  <c r="H115" i="15"/>
  <c r="H114" i="15"/>
  <c r="H113" i="15"/>
  <c r="H112" i="15"/>
  <c r="H111" i="15"/>
  <c r="H110" i="15"/>
  <c r="I109" i="15"/>
  <c r="H109" i="15" s="1"/>
  <c r="H107" i="15"/>
  <c r="H106" i="15"/>
  <c r="H105" i="15"/>
  <c r="H104" i="15"/>
  <c r="H103" i="15"/>
  <c r="I102" i="15"/>
  <c r="I101" i="15" s="1"/>
  <c r="H100" i="15"/>
  <c r="H99" i="15"/>
  <c r="H98" i="15"/>
  <c r="H97" i="15"/>
  <c r="H96" i="15"/>
  <c r="H95" i="15"/>
  <c r="H94" i="15"/>
  <c r="H93" i="15"/>
  <c r="H92" i="15"/>
  <c r="H91" i="15"/>
  <c r="H90" i="15"/>
  <c r="H89" i="15"/>
  <c r="H88" i="15"/>
  <c r="H87" i="15"/>
  <c r="H86" i="15"/>
  <c r="H85" i="15"/>
  <c r="H84" i="15"/>
  <c r="H83" i="15"/>
  <c r="H82" i="15"/>
  <c r="H81" i="15"/>
  <c r="H80" i="15"/>
  <c r="H79" i="15"/>
  <c r="H78" i="15"/>
  <c r="H77" i="15"/>
  <c r="H76" i="15"/>
  <c r="H75" i="15"/>
  <c r="H74" i="15"/>
  <c r="H73" i="15"/>
  <c r="H72" i="15"/>
  <c r="H71" i="15"/>
  <c r="H70" i="15"/>
  <c r="H69" i="15"/>
  <c r="H68" i="15"/>
  <c r="H67" i="15"/>
  <c r="H66" i="15"/>
  <c r="H65" i="15"/>
  <c r="H64" i="15"/>
  <c r="H63" i="15"/>
  <c r="H62" i="15"/>
  <c r="H61" i="15"/>
  <c r="H60" i="15"/>
  <c r="H59" i="15"/>
  <c r="H58" i="15"/>
  <c r="H57" i="15"/>
  <c r="H56" i="15"/>
  <c r="H54" i="15"/>
  <c r="H53" i="15"/>
  <c r="H52" i="15"/>
  <c r="H51" i="15"/>
  <c r="H50" i="15"/>
  <c r="H49" i="15"/>
  <c r="H47" i="15"/>
  <c r="H7" i="15" s="1"/>
  <c r="H45" i="15"/>
  <c r="H44" i="15"/>
  <c r="H43" i="15"/>
  <c r="H42" i="15"/>
  <c r="H41" i="15"/>
  <c r="H40" i="15"/>
  <c r="H39" i="15"/>
  <c r="H38" i="15"/>
  <c r="H37" i="15"/>
  <c r="H36" i="15"/>
  <c r="H35" i="15"/>
  <c r="H34" i="15"/>
  <c r="H33" i="15"/>
  <c r="I32" i="15"/>
  <c r="H32" i="15"/>
  <c r="H31" i="15"/>
  <c r="H30" i="15"/>
  <c r="H29" i="15"/>
  <c r="H28" i="15"/>
  <c r="H27" i="15"/>
  <c r="H26" i="15"/>
  <c r="H25" i="15"/>
  <c r="H24" i="15"/>
  <c r="H23" i="15"/>
  <c r="H22" i="15"/>
  <c r="H21" i="15"/>
  <c r="H20" i="15"/>
  <c r="H19" i="15"/>
  <c r="H18" i="15"/>
  <c r="H17" i="15"/>
  <c r="H16" i="15"/>
  <c r="H15" i="15"/>
  <c r="H14" i="15"/>
  <c r="H13" i="15"/>
  <c r="H12" i="15"/>
  <c r="H11" i="15"/>
  <c r="J10" i="15"/>
  <c r="J9" i="15" s="1"/>
  <c r="J8" i="15" s="1"/>
  <c r="J6" i="15" s="1"/>
  <c r="I10" i="15"/>
  <c r="I9" i="15" s="1"/>
  <c r="I8" i="15" s="1"/>
  <c r="G10" i="15"/>
  <c r="V5" i="15"/>
  <c r="U5" i="15"/>
  <c r="T5" i="15"/>
  <c r="J7" i="15"/>
  <c r="I7" i="15"/>
  <c r="G7" i="15"/>
  <c r="O5" i="15" l="1"/>
  <c r="P5" i="15"/>
  <c r="J5" i="15"/>
  <c r="K5" i="15"/>
  <c r="S5" i="15"/>
  <c r="R5" i="15"/>
  <c r="Q5" i="15"/>
  <c r="M5" i="15"/>
  <c r="H10" i="15"/>
  <c r="H9" i="15" s="1"/>
  <c r="H8" i="15" s="1"/>
  <c r="G9" i="15"/>
  <c r="G8" i="15" s="1"/>
  <c r="G6" i="15" s="1"/>
  <c r="G5" i="15" s="1"/>
  <c r="I55" i="15"/>
  <c r="H101" i="15"/>
  <c r="H102" i="15"/>
  <c r="I108" i="15"/>
  <c r="H108" i="15" s="1"/>
  <c r="V9" i="14"/>
  <c r="U9" i="14"/>
  <c r="T9" i="14"/>
  <c r="S9" i="14"/>
  <c r="S8" i="14" s="1"/>
  <c r="S6" i="14" s="1"/>
  <c r="S5" i="14" s="1"/>
  <c r="R9" i="14"/>
  <c r="R8" i="14" s="1"/>
  <c r="R6" i="14" s="1"/>
  <c r="R5" i="14" s="1"/>
  <c r="Q9" i="14"/>
  <c r="Q8" i="14" s="1"/>
  <c r="Q6" i="14" s="1"/>
  <c r="Q5" i="14" s="1"/>
  <c r="P9" i="14"/>
  <c r="P8" i="14" s="1"/>
  <c r="P6" i="14" s="1"/>
  <c r="P5" i="14" s="1"/>
  <c r="O9" i="14"/>
  <c r="O8" i="14" s="1"/>
  <c r="O6" i="14" s="1"/>
  <c r="O5" i="14" s="1"/>
  <c r="N9" i="14"/>
  <c r="M9" i="14"/>
  <c r="L9" i="14"/>
  <c r="K9" i="14"/>
  <c r="K8" i="14" s="1"/>
  <c r="K6" i="14" s="1"/>
  <c r="K5" i="14" s="1"/>
  <c r="J9" i="14"/>
  <c r="J8" i="14" s="1"/>
  <c r="J6" i="14" s="1"/>
  <c r="J5" i="14" s="1"/>
  <c r="V8" i="14"/>
  <c r="U8" i="14"/>
  <c r="U6" i="14" s="1"/>
  <c r="U5" i="14" s="1"/>
  <c r="T8" i="14"/>
  <c r="T6" i="14" s="1"/>
  <c r="T5" i="14" s="1"/>
  <c r="N8" i="14"/>
  <c r="M8" i="14"/>
  <c r="M6" i="14" s="1"/>
  <c r="M5" i="14" s="1"/>
  <c r="L8" i="14"/>
  <c r="L6" i="14" s="1"/>
  <c r="L5" i="14" s="1"/>
  <c r="V7" i="14"/>
  <c r="U7" i="14"/>
  <c r="T7" i="14"/>
  <c r="S7" i="14"/>
  <c r="R7" i="14"/>
  <c r="Q7" i="14"/>
  <c r="P7" i="14"/>
  <c r="O7" i="14"/>
  <c r="N7" i="14"/>
  <c r="M7" i="14"/>
  <c r="L7" i="14"/>
  <c r="K7" i="14"/>
  <c r="J7" i="14"/>
  <c r="V6" i="14"/>
  <c r="V5" i="14" s="1"/>
  <c r="N6" i="14"/>
  <c r="N5" i="14" s="1"/>
  <c r="H162" i="14"/>
  <c r="H161" i="14"/>
  <c r="H160" i="14"/>
  <c r="H159" i="14"/>
  <c r="H158" i="14"/>
  <c r="H157" i="14"/>
  <c r="H156" i="14"/>
  <c r="H155" i="14"/>
  <c r="H154" i="14"/>
  <c r="H153" i="14"/>
  <c r="H152" i="14"/>
  <c r="H151" i="14"/>
  <c r="H150" i="14"/>
  <c r="H149" i="14"/>
  <c r="H148" i="14"/>
  <c r="H147" i="14"/>
  <c r="H146" i="14"/>
  <c r="H145" i="14"/>
  <c r="H144" i="14"/>
  <c r="H143" i="14"/>
  <c r="H142" i="14"/>
  <c r="H141" i="14"/>
  <c r="H140" i="14"/>
  <c r="H139" i="14"/>
  <c r="H138" i="14"/>
  <c r="H137" i="14"/>
  <c r="H136" i="14"/>
  <c r="H135" i="14"/>
  <c r="H134" i="14"/>
  <c r="H133" i="14"/>
  <c r="H132" i="14"/>
  <c r="H131" i="14"/>
  <c r="H130" i="14"/>
  <c r="H129" i="14"/>
  <c r="H128" i="14"/>
  <c r="H127" i="14"/>
  <c r="H126" i="14"/>
  <c r="H125" i="14"/>
  <c r="H124" i="14"/>
  <c r="H123" i="14"/>
  <c r="H122" i="14"/>
  <c r="H121" i="14"/>
  <c r="H120" i="14"/>
  <c r="H119" i="14"/>
  <c r="H118" i="14"/>
  <c r="H117" i="14"/>
  <c r="H116" i="14"/>
  <c r="H115" i="14"/>
  <c r="H114" i="14"/>
  <c r="H113" i="14"/>
  <c r="H112" i="14"/>
  <c r="H111" i="14"/>
  <c r="H110" i="14"/>
  <c r="I109" i="14"/>
  <c r="H109" i="14" s="1"/>
  <c r="H107" i="14"/>
  <c r="H106" i="14"/>
  <c r="H105" i="14"/>
  <c r="H104" i="14"/>
  <c r="H103" i="14"/>
  <c r="I102" i="14"/>
  <c r="H102" i="14" s="1"/>
  <c r="I101" i="14"/>
  <c r="H101" i="14"/>
  <c r="H100" i="14"/>
  <c r="H99" i="14"/>
  <c r="H98" i="14"/>
  <c r="H97" i="14"/>
  <c r="H96" i="14"/>
  <c r="H95" i="14"/>
  <c r="H94" i="14"/>
  <c r="H93" i="14"/>
  <c r="H92" i="14"/>
  <c r="H91" i="14"/>
  <c r="H90" i="14"/>
  <c r="H89" i="14"/>
  <c r="H88" i="14"/>
  <c r="H87" i="14"/>
  <c r="H86" i="14"/>
  <c r="H85" i="14"/>
  <c r="H84" i="14"/>
  <c r="H83" i="14"/>
  <c r="H82" i="14"/>
  <c r="H81" i="14"/>
  <c r="H80" i="14"/>
  <c r="H79" i="14"/>
  <c r="H78" i="14"/>
  <c r="H77" i="14"/>
  <c r="H76" i="14"/>
  <c r="H75" i="14"/>
  <c r="H74" i="14"/>
  <c r="H73" i="14"/>
  <c r="H72" i="14"/>
  <c r="H71" i="14"/>
  <c r="H70" i="14"/>
  <c r="H69" i="14"/>
  <c r="H68" i="14"/>
  <c r="H67" i="14"/>
  <c r="H66" i="14"/>
  <c r="H65" i="14"/>
  <c r="H64" i="14"/>
  <c r="H63" i="14"/>
  <c r="H62" i="14"/>
  <c r="H61" i="14"/>
  <c r="H60" i="14"/>
  <c r="H59" i="14"/>
  <c r="H58" i="14"/>
  <c r="H57" i="14"/>
  <c r="H56" i="14"/>
  <c r="H54" i="14"/>
  <c r="H53" i="14"/>
  <c r="H52" i="14"/>
  <c r="H51" i="14"/>
  <c r="H50" i="14"/>
  <c r="H49" i="14"/>
  <c r="H47" i="14"/>
  <c r="H7" i="14" s="1"/>
  <c r="H45" i="14"/>
  <c r="H44" i="14"/>
  <c r="H43" i="14"/>
  <c r="H42" i="14"/>
  <c r="H41" i="14"/>
  <c r="H40" i="14"/>
  <c r="H39" i="14"/>
  <c r="H38" i="14"/>
  <c r="H37" i="14"/>
  <c r="H36" i="14"/>
  <c r="H35" i="14"/>
  <c r="H34" i="14"/>
  <c r="H33" i="14"/>
  <c r="I32" i="14"/>
  <c r="I9" i="14" s="1"/>
  <c r="I8" i="14" s="1"/>
  <c r="H32" i="14"/>
  <c r="H31" i="14"/>
  <c r="H30" i="14"/>
  <c r="H29" i="14"/>
  <c r="H28" i="14"/>
  <c r="H27" i="14"/>
  <c r="H26" i="14"/>
  <c r="H25" i="14"/>
  <c r="H24" i="14"/>
  <c r="H23" i="14"/>
  <c r="H22" i="14"/>
  <c r="H21" i="14"/>
  <c r="H20" i="14"/>
  <c r="H19" i="14"/>
  <c r="H18" i="14"/>
  <c r="H17" i="14"/>
  <c r="H16" i="14"/>
  <c r="H15" i="14"/>
  <c r="H14" i="14"/>
  <c r="H13" i="14"/>
  <c r="H12" i="14"/>
  <c r="H11" i="14"/>
  <c r="J10" i="14"/>
  <c r="H10" i="14" s="1"/>
  <c r="I10" i="14"/>
  <c r="G10" i="14"/>
  <c r="G9" i="14"/>
  <c r="G8" i="14"/>
  <c r="I7" i="14"/>
  <c r="G7" i="14"/>
  <c r="G6" i="14"/>
  <c r="G5" i="14"/>
  <c r="H55" i="15" l="1"/>
  <c r="I48" i="15"/>
  <c r="H9" i="14"/>
  <c r="H8" i="14" s="1"/>
  <c r="I55" i="14"/>
  <c r="I108" i="14"/>
  <c r="H108" i="14" s="1"/>
  <c r="I46" i="13"/>
  <c r="H46" i="13" s="1"/>
  <c r="I48" i="13"/>
  <c r="H48" i="13" s="1"/>
  <c r="I55" i="13"/>
  <c r="H55" i="13" s="1"/>
  <c r="I101" i="13"/>
  <c r="H101" i="13" s="1"/>
  <c r="I108" i="13"/>
  <c r="I32" i="13"/>
  <c r="H32" i="13"/>
  <c r="H31" i="13"/>
  <c r="H30" i="13"/>
  <c r="H29" i="13"/>
  <c r="H28" i="13"/>
  <c r="H27" i="13"/>
  <c r="H26" i="13"/>
  <c r="H25" i="13"/>
  <c r="H24" i="13"/>
  <c r="H23" i="13"/>
  <c r="H22" i="13"/>
  <c r="H21" i="13"/>
  <c r="H20" i="13"/>
  <c r="H19" i="13"/>
  <c r="H18" i="13"/>
  <c r="H17" i="13"/>
  <c r="H16" i="13"/>
  <c r="H15" i="13"/>
  <c r="H14" i="13"/>
  <c r="H13" i="13"/>
  <c r="H12" i="13"/>
  <c r="H11" i="13"/>
  <c r="H156" i="13"/>
  <c r="H157" i="13"/>
  <c r="H158" i="13"/>
  <c r="H159" i="13"/>
  <c r="H160" i="13"/>
  <c r="H161" i="13"/>
  <c r="H162" i="13"/>
  <c r="H154" i="13"/>
  <c r="H155" i="13"/>
  <c r="H153" i="13"/>
  <c r="H152" i="13"/>
  <c r="H137" i="13"/>
  <c r="H138" i="13"/>
  <c r="H139" i="13"/>
  <c r="H140" i="13"/>
  <c r="H141" i="13"/>
  <c r="H142" i="13"/>
  <c r="H143" i="13"/>
  <c r="H144" i="13"/>
  <c r="H145" i="13"/>
  <c r="H146" i="13"/>
  <c r="H147" i="13"/>
  <c r="H148" i="13"/>
  <c r="H149" i="13"/>
  <c r="H150" i="13"/>
  <c r="H151" i="13"/>
  <c r="H136" i="13"/>
  <c r="H102" i="13"/>
  <c r="H103" i="13"/>
  <c r="H104" i="13"/>
  <c r="H105" i="13"/>
  <c r="H106" i="13"/>
  <c r="H107" i="13"/>
  <c r="H108" i="13"/>
  <c r="H109" i="13"/>
  <c r="H110" i="13"/>
  <c r="H111" i="13"/>
  <c r="H112" i="13"/>
  <c r="H113" i="13"/>
  <c r="H114" i="13"/>
  <c r="H115" i="13"/>
  <c r="H116" i="13"/>
  <c r="H117" i="13"/>
  <c r="H118" i="13"/>
  <c r="H119" i="13"/>
  <c r="H120" i="13"/>
  <c r="H121" i="13"/>
  <c r="H122" i="13"/>
  <c r="H123" i="13"/>
  <c r="H124" i="13"/>
  <c r="H125" i="13"/>
  <c r="H126" i="13"/>
  <c r="H127" i="13"/>
  <c r="H128" i="13"/>
  <c r="H129" i="13"/>
  <c r="H130" i="13"/>
  <c r="H131" i="13"/>
  <c r="H132" i="13"/>
  <c r="H133" i="13"/>
  <c r="H134" i="13"/>
  <c r="H135" i="13"/>
  <c r="H88" i="13"/>
  <c r="H89" i="13"/>
  <c r="H90" i="13"/>
  <c r="H91" i="13"/>
  <c r="H92" i="13"/>
  <c r="H93" i="13"/>
  <c r="H94" i="13"/>
  <c r="H95" i="13"/>
  <c r="H96" i="13"/>
  <c r="H97" i="13"/>
  <c r="H98" i="13"/>
  <c r="H99" i="13"/>
  <c r="H100" i="13"/>
  <c r="H87" i="13"/>
  <c r="H85" i="13"/>
  <c r="H86" i="13"/>
  <c r="H84" i="13"/>
  <c r="H81" i="13"/>
  <c r="H82" i="13"/>
  <c r="H83" i="13"/>
  <c r="H80" i="13"/>
  <c r="H34" i="13"/>
  <c r="H35" i="13"/>
  <c r="H36" i="13"/>
  <c r="H37" i="13"/>
  <c r="H38" i="13"/>
  <c r="H39" i="13"/>
  <c r="H40" i="13"/>
  <c r="H41" i="13"/>
  <c r="H42" i="13"/>
  <c r="H43" i="13"/>
  <c r="H44" i="13"/>
  <c r="H45" i="13"/>
  <c r="H47" i="13"/>
  <c r="H49" i="13"/>
  <c r="H50" i="13"/>
  <c r="H51" i="13"/>
  <c r="H52" i="13"/>
  <c r="H53" i="13"/>
  <c r="H54" i="13"/>
  <c r="H56" i="13"/>
  <c r="H57" i="13"/>
  <c r="H58" i="13"/>
  <c r="H59" i="13"/>
  <c r="H60" i="13"/>
  <c r="H61" i="13"/>
  <c r="H62" i="13"/>
  <c r="H63" i="13"/>
  <c r="H64" i="13"/>
  <c r="H65" i="13"/>
  <c r="H66" i="13"/>
  <c r="H67" i="13"/>
  <c r="H68" i="13"/>
  <c r="H69" i="13"/>
  <c r="H70" i="13"/>
  <c r="H71" i="13"/>
  <c r="H72" i="13"/>
  <c r="H73" i="13"/>
  <c r="H74" i="13"/>
  <c r="H75" i="13"/>
  <c r="H76" i="13"/>
  <c r="H77" i="13"/>
  <c r="H78" i="13"/>
  <c r="H79" i="13"/>
  <c r="H33" i="13"/>
  <c r="I10" i="13"/>
  <c r="I9" i="13" s="1"/>
  <c r="I8" i="13" s="1"/>
  <c r="I6" i="13" s="1"/>
  <c r="I5" i="13" s="1"/>
  <c r="I7" i="13"/>
  <c r="H48" i="15" l="1"/>
  <c r="I46" i="15"/>
  <c r="I48" i="14"/>
  <c r="H55" i="14"/>
  <c r="I109" i="13"/>
  <c r="I102" i="13"/>
  <c r="H46" i="15" l="1"/>
  <c r="H6" i="15" s="1"/>
  <c r="H5" i="15" s="1"/>
  <c r="I6" i="15"/>
  <c r="I5" i="15" s="1"/>
  <c r="I46" i="14"/>
  <c r="H48" i="14"/>
  <c r="H7" i="13"/>
  <c r="L10" i="13"/>
  <c r="L9" i="13" s="1"/>
  <c r="L8" i="13" s="1"/>
  <c r="L6" i="13" s="1"/>
  <c r="V10" i="13"/>
  <c r="V9" i="13" s="1"/>
  <c r="V8" i="13" s="1"/>
  <c r="V6" i="13" s="1"/>
  <c r="U10" i="13"/>
  <c r="T10" i="13"/>
  <c r="S10" i="13"/>
  <c r="S9" i="13" s="1"/>
  <c r="S8" i="13" s="1"/>
  <c r="S6" i="13" s="1"/>
  <c r="R10" i="13"/>
  <c r="R9" i="13" s="1"/>
  <c r="R8" i="13" s="1"/>
  <c r="R6" i="13" s="1"/>
  <c r="Q10" i="13"/>
  <c r="Q9" i="13" s="1"/>
  <c r="Q8" i="13" s="1"/>
  <c r="Q6" i="13" s="1"/>
  <c r="P10" i="13"/>
  <c r="P9" i="13" s="1"/>
  <c r="P8" i="13" s="1"/>
  <c r="P6" i="13" s="1"/>
  <c r="O10" i="13"/>
  <c r="O9" i="13" s="1"/>
  <c r="O8" i="13" s="1"/>
  <c r="O6" i="13" s="1"/>
  <c r="N10" i="13"/>
  <c r="N9" i="13" s="1"/>
  <c r="N8" i="13" s="1"/>
  <c r="N6" i="13" s="1"/>
  <c r="M10" i="13"/>
  <c r="K10" i="13"/>
  <c r="K9" i="13" s="1"/>
  <c r="K8" i="13" s="1"/>
  <c r="K6" i="13" s="1"/>
  <c r="J10" i="13"/>
  <c r="J9" i="13" s="1"/>
  <c r="J8" i="13" s="1"/>
  <c r="J6" i="13" s="1"/>
  <c r="G10" i="13"/>
  <c r="U9" i="13"/>
  <c r="U8" i="13" s="1"/>
  <c r="U6" i="13" s="1"/>
  <c r="U5" i="13" s="1"/>
  <c r="T9" i="13"/>
  <c r="T8" i="13" s="1"/>
  <c r="T6" i="13" s="1"/>
  <c r="T5" i="13" s="1"/>
  <c r="M9" i="13"/>
  <c r="M8" i="13" s="1"/>
  <c r="M6" i="13" s="1"/>
  <c r="M5" i="13" s="1"/>
  <c r="V7" i="13"/>
  <c r="U7" i="13"/>
  <c r="T7" i="13"/>
  <c r="S7" i="13"/>
  <c r="R7" i="13"/>
  <c r="Q7" i="13"/>
  <c r="P7" i="13"/>
  <c r="O7" i="13"/>
  <c r="N7" i="13"/>
  <c r="M7" i="13"/>
  <c r="L7" i="13"/>
  <c r="K7" i="13"/>
  <c r="J7" i="13"/>
  <c r="G7" i="13"/>
  <c r="K31" i="12"/>
  <c r="K10" i="12" s="1"/>
  <c r="K9" i="12" s="1"/>
  <c r="K8" i="12" s="1"/>
  <c r="K6" i="12" s="1"/>
  <c r="K5" i="12" s="1"/>
  <c r="U10" i="12"/>
  <c r="U9" i="12" s="1"/>
  <c r="U8" i="12" s="1"/>
  <c r="U6" i="12" s="1"/>
  <c r="T10" i="12"/>
  <c r="T9" i="12" s="1"/>
  <c r="T8" i="12" s="1"/>
  <c r="T6" i="12" s="1"/>
  <c r="T5" i="12" s="1"/>
  <c r="S10" i="12"/>
  <c r="R10" i="12"/>
  <c r="R9" i="12" s="1"/>
  <c r="R8" i="12" s="1"/>
  <c r="R6" i="12" s="1"/>
  <c r="Q10" i="12"/>
  <c r="P10" i="12"/>
  <c r="O10" i="12"/>
  <c r="O9" i="12" s="1"/>
  <c r="O8" i="12" s="1"/>
  <c r="O6" i="12" s="1"/>
  <c r="O5" i="12" s="1"/>
  <c r="N10" i="12"/>
  <c r="M10" i="12"/>
  <c r="M9" i="12" s="1"/>
  <c r="M8" i="12" s="1"/>
  <c r="M6" i="12" s="1"/>
  <c r="L10" i="12"/>
  <c r="L9" i="12" s="1"/>
  <c r="L8" i="12" s="1"/>
  <c r="L6" i="12" s="1"/>
  <c r="L5" i="12" s="1"/>
  <c r="J10" i="12"/>
  <c r="J9" i="12" s="1"/>
  <c r="J8" i="12" s="1"/>
  <c r="J6" i="12" s="1"/>
  <c r="S9" i="12"/>
  <c r="S8" i="12" s="1"/>
  <c r="S6" i="12" s="1"/>
  <c r="Q9" i="12"/>
  <c r="Q8" i="12" s="1"/>
  <c r="Q6" i="12" s="1"/>
  <c r="Q5" i="12" s="1"/>
  <c r="P9" i="12"/>
  <c r="P8" i="12" s="1"/>
  <c r="P6" i="12" s="1"/>
  <c r="P5" i="12" s="1"/>
  <c r="N9" i="12"/>
  <c r="N8" i="12" s="1"/>
  <c r="N6" i="12" s="1"/>
  <c r="N5" i="12" s="1"/>
  <c r="U7" i="12"/>
  <c r="T7" i="12"/>
  <c r="S7" i="12"/>
  <c r="R7" i="12"/>
  <c r="Q7" i="12"/>
  <c r="P7" i="12"/>
  <c r="O7" i="12"/>
  <c r="N7" i="12"/>
  <c r="M7" i="12"/>
  <c r="L7" i="12"/>
  <c r="K7" i="12"/>
  <c r="J7" i="12"/>
  <c r="I10" i="12"/>
  <c r="I9" i="12" s="1"/>
  <c r="I8" i="12" s="1"/>
  <c r="I6" i="12" s="1"/>
  <c r="I7" i="12"/>
  <c r="H11" i="12"/>
  <c r="H12" i="12"/>
  <c r="H13" i="12"/>
  <c r="H14" i="12"/>
  <c r="H15" i="12"/>
  <c r="H16" i="12"/>
  <c r="H17" i="12"/>
  <c r="H18" i="12"/>
  <c r="H19" i="12"/>
  <c r="H20" i="12"/>
  <c r="H21" i="12"/>
  <c r="H22" i="12"/>
  <c r="H23" i="12"/>
  <c r="H24" i="12"/>
  <c r="H25" i="12"/>
  <c r="H26" i="12"/>
  <c r="H27" i="12"/>
  <c r="H28" i="12"/>
  <c r="H29" i="12"/>
  <c r="H30" i="12"/>
  <c r="H32" i="12"/>
  <c r="H33" i="12"/>
  <c r="H34" i="12"/>
  <c r="H35" i="12"/>
  <c r="H36" i="12"/>
  <c r="H37" i="12"/>
  <c r="H38" i="12"/>
  <c r="H39" i="12"/>
  <c r="H40" i="12"/>
  <c r="H41" i="12"/>
  <c r="H42" i="12"/>
  <c r="H43" i="12"/>
  <c r="H44" i="12"/>
  <c r="H45" i="12"/>
  <c r="H46" i="12"/>
  <c r="H47" i="12"/>
  <c r="H48" i="12"/>
  <c r="H49" i="12"/>
  <c r="H50" i="12"/>
  <c r="H51" i="12"/>
  <c r="H52" i="12"/>
  <c r="H53" i="12"/>
  <c r="H54" i="12"/>
  <c r="H55" i="12"/>
  <c r="H56" i="12"/>
  <c r="H57" i="12"/>
  <c r="H58" i="12"/>
  <c r="H59" i="12"/>
  <c r="H60" i="12"/>
  <c r="H61" i="12"/>
  <c r="H62" i="12"/>
  <c r="H63" i="12"/>
  <c r="H64" i="12"/>
  <c r="H65" i="12"/>
  <c r="H66" i="12"/>
  <c r="H67" i="12"/>
  <c r="H68" i="12"/>
  <c r="H69" i="12"/>
  <c r="H70" i="12"/>
  <c r="H71" i="12"/>
  <c r="H72" i="12"/>
  <c r="H73" i="12"/>
  <c r="H74" i="12"/>
  <c r="H75" i="12"/>
  <c r="H76" i="12"/>
  <c r="H77" i="12"/>
  <c r="H78" i="12"/>
  <c r="H79" i="12"/>
  <c r="H7" i="12"/>
  <c r="H158" i="12"/>
  <c r="H157" i="12"/>
  <c r="H156" i="12"/>
  <c r="H155" i="12"/>
  <c r="H154" i="12"/>
  <c r="H153" i="12"/>
  <c r="H152" i="12"/>
  <c r="H151" i="12"/>
  <c r="H150" i="12"/>
  <c r="H149" i="12"/>
  <c r="H148" i="12"/>
  <c r="H147" i="12"/>
  <c r="H146" i="12"/>
  <c r="H145" i="12"/>
  <c r="H144" i="12"/>
  <c r="H143" i="12"/>
  <c r="H142" i="12"/>
  <c r="H141" i="12"/>
  <c r="H140" i="12"/>
  <c r="H139" i="12"/>
  <c r="H138" i="12"/>
  <c r="H137" i="12"/>
  <c r="H136" i="12"/>
  <c r="H135" i="12"/>
  <c r="H134" i="12"/>
  <c r="H133" i="12"/>
  <c r="H132" i="12"/>
  <c r="H131" i="12"/>
  <c r="H130" i="12"/>
  <c r="H129" i="12"/>
  <c r="H128" i="12"/>
  <c r="H127" i="12"/>
  <c r="H126" i="12"/>
  <c r="H125" i="12"/>
  <c r="H124" i="12"/>
  <c r="H123" i="12"/>
  <c r="H122" i="12"/>
  <c r="H121" i="12"/>
  <c r="H120" i="12"/>
  <c r="H119" i="12"/>
  <c r="H118" i="12"/>
  <c r="H117" i="12"/>
  <c r="H116" i="12"/>
  <c r="H115" i="12"/>
  <c r="H114" i="12"/>
  <c r="H113" i="12"/>
  <c r="H112" i="12"/>
  <c r="H111" i="12"/>
  <c r="H110" i="12"/>
  <c r="H109" i="12"/>
  <c r="H108" i="12"/>
  <c r="H107" i="12"/>
  <c r="H106" i="12"/>
  <c r="H105" i="12"/>
  <c r="H104" i="12"/>
  <c r="H103" i="12"/>
  <c r="H102" i="12"/>
  <c r="H100" i="12"/>
  <c r="H99" i="12"/>
  <c r="H98" i="12"/>
  <c r="H97" i="12"/>
  <c r="H96" i="12"/>
  <c r="H95" i="12"/>
  <c r="H94" i="12"/>
  <c r="H93" i="12"/>
  <c r="H92" i="12"/>
  <c r="H91" i="12"/>
  <c r="H90" i="12"/>
  <c r="H89" i="12"/>
  <c r="H88" i="12"/>
  <c r="H86" i="12"/>
  <c r="H85" i="12"/>
  <c r="H83" i="12"/>
  <c r="H82" i="12"/>
  <c r="H81" i="12"/>
  <c r="G10" i="12"/>
  <c r="H10" i="12" s="1"/>
  <c r="G9" i="12"/>
  <c r="G8" i="12" s="1"/>
  <c r="G6" i="12" s="1"/>
  <c r="G7" i="12"/>
  <c r="H101" i="1"/>
  <c r="H87" i="1"/>
  <c r="H84" i="1"/>
  <c r="H80" i="1"/>
  <c r="H155" i="11"/>
  <c r="H154" i="11"/>
  <c r="H153" i="11"/>
  <c r="H152" i="11"/>
  <c r="H151" i="11"/>
  <c r="H150" i="11"/>
  <c r="H149" i="11"/>
  <c r="H148" i="11"/>
  <c r="H147" i="11"/>
  <c r="H146" i="11"/>
  <c r="H145" i="11"/>
  <c r="H144" i="11"/>
  <c r="H143" i="11"/>
  <c r="H142" i="11"/>
  <c r="H141" i="11"/>
  <c r="H140" i="11"/>
  <c r="H139" i="11"/>
  <c r="H138" i="11"/>
  <c r="H137" i="11"/>
  <c r="H136" i="11"/>
  <c r="H135" i="11"/>
  <c r="H134" i="11"/>
  <c r="H133" i="11"/>
  <c r="H132" i="11"/>
  <c r="H131" i="11"/>
  <c r="H130" i="11"/>
  <c r="H129" i="11"/>
  <c r="H128" i="11"/>
  <c r="H127" i="11"/>
  <c r="H126" i="11"/>
  <c r="H125" i="11"/>
  <c r="H124" i="11"/>
  <c r="H123" i="11"/>
  <c r="H122" i="11"/>
  <c r="H121" i="11"/>
  <c r="H120" i="11"/>
  <c r="H119" i="11"/>
  <c r="H118" i="11"/>
  <c r="H117" i="11"/>
  <c r="H116" i="11"/>
  <c r="H115" i="11"/>
  <c r="H114" i="11"/>
  <c r="H113" i="11"/>
  <c r="H112" i="11"/>
  <c r="H111" i="11"/>
  <c r="H110" i="11"/>
  <c r="H109" i="11"/>
  <c r="H108" i="11"/>
  <c r="H107" i="11"/>
  <c r="H106" i="11"/>
  <c r="H105" i="11"/>
  <c r="H104" i="11"/>
  <c r="H103" i="11"/>
  <c r="H102" i="11"/>
  <c r="H101" i="11"/>
  <c r="H100" i="11"/>
  <c r="H99" i="11"/>
  <c r="H97" i="11"/>
  <c r="H96" i="11"/>
  <c r="H95" i="11"/>
  <c r="H94" i="11"/>
  <c r="H93" i="11"/>
  <c r="H92" i="11"/>
  <c r="H91" i="11"/>
  <c r="H90" i="11"/>
  <c r="H89" i="11"/>
  <c r="H88" i="11"/>
  <c r="H87" i="11"/>
  <c r="H86" i="11"/>
  <c r="H85" i="11"/>
  <c r="H84" i="11"/>
  <c r="H83" i="11"/>
  <c r="H82" i="11"/>
  <c r="H81" i="11"/>
  <c r="H80" i="11"/>
  <c r="H79" i="11"/>
  <c r="H78" i="11"/>
  <c r="H77" i="11"/>
  <c r="H76" i="11"/>
  <c r="H75" i="11"/>
  <c r="H74" i="11"/>
  <c r="H73" i="11"/>
  <c r="H72" i="11"/>
  <c r="H71" i="11"/>
  <c r="H70" i="11"/>
  <c r="H69" i="11"/>
  <c r="H68" i="11"/>
  <c r="H67" i="11"/>
  <c r="H66" i="11"/>
  <c r="H65" i="11"/>
  <c r="H64" i="11"/>
  <c r="H63" i="11"/>
  <c r="H62" i="11"/>
  <c r="H61" i="11"/>
  <c r="H60" i="11"/>
  <c r="H59" i="11"/>
  <c r="H58" i="11"/>
  <c r="H57" i="11"/>
  <c r="H56" i="11"/>
  <c r="H55" i="11"/>
  <c r="H54" i="11"/>
  <c r="H53" i="11"/>
  <c r="H52" i="11"/>
  <c r="H51" i="11"/>
  <c r="H50" i="11"/>
  <c r="H49" i="11"/>
  <c r="H48" i="11"/>
  <c r="H47" i="11"/>
  <c r="H46" i="11"/>
  <c r="H45" i="11"/>
  <c r="H44" i="11"/>
  <c r="H43" i="11"/>
  <c r="H42" i="11"/>
  <c r="H41" i="11"/>
  <c r="H40" i="11"/>
  <c r="H39" i="11"/>
  <c r="H38" i="11"/>
  <c r="H37" i="11"/>
  <c r="H36" i="11"/>
  <c r="H35" i="11"/>
  <c r="H34" i="11"/>
  <c r="H33" i="11"/>
  <c r="H32" i="11"/>
  <c r="H31" i="11"/>
  <c r="H30" i="11"/>
  <c r="H29" i="11"/>
  <c r="H28" i="11"/>
  <c r="H27" i="11"/>
  <c r="H26" i="11"/>
  <c r="H25" i="11"/>
  <c r="H24" i="11"/>
  <c r="H23" i="11"/>
  <c r="H22" i="11"/>
  <c r="H21" i="11"/>
  <c r="H20" i="11"/>
  <c r="H19" i="11"/>
  <c r="H18" i="11"/>
  <c r="H17" i="11"/>
  <c r="H16" i="11"/>
  <c r="H15" i="11"/>
  <c r="H14" i="11"/>
  <c r="H13" i="11"/>
  <c r="H12" i="11"/>
  <c r="H11" i="11"/>
  <c r="U10" i="11"/>
  <c r="U9" i="11" s="1"/>
  <c r="U8" i="11" s="1"/>
  <c r="U6" i="11" s="1"/>
  <c r="U5" i="11" s="1"/>
  <c r="T10" i="11"/>
  <c r="S10" i="11"/>
  <c r="R10" i="11"/>
  <c r="R9" i="11" s="1"/>
  <c r="R8" i="11" s="1"/>
  <c r="R6" i="11" s="1"/>
  <c r="R5" i="11" s="1"/>
  <c r="Q10" i="11"/>
  <c r="P10" i="11"/>
  <c r="O10" i="11"/>
  <c r="O9" i="11" s="1"/>
  <c r="O8" i="11" s="1"/>
  <c r="O6" i="11" s="1"/>
  <c r="O5" i="11" s="1"/>
  <c r="N10" i="11"/>
  <c r="N9" i="11" s="1"/>
  <c r="N8" i="11" s="1"/>
  <c r="N6" i="11" s="1"/>
  <c r="N5" i="11" s="1"/>
  <c r="M10" i="11"/>
  <c r="M9" i="11" s="1"/>
  <c r="M8" i="11" s="1"/>
  <c r="M6" i="11" s="1"/>
  <c r="M5" i="11" s="1"/>
  <c r="L10" i="11"/>
  <c r="K10" i="11"/>
  <c r="J10" i="11"/>
  <c r="J9" i="11" s="1"/>
  <c r="J8" i="11" s="1"/>
  <c r="J6" i="11" s="1"/>
  <c r="J5" i="11" s="1"/>
  <c r="I10" i="11"/>
  <c r="G10" i="11"/>
  <c r="T9" i="11"/>
  <c r="T8" i="11" s="1"/>
  <c r="T6" i="11" s="1"/>
  <c r="T5" i="11" s="1"/>
  <c r="S9" i="11"/>
  <c r="S8" i="11" s="1"/>
  <c r="S6" i="11" s="1"/>
  <c r="S5" i="11" s="1"/>
  <c r="Q9" i="11"/>
  <c r="P9" i="11"/>
  <c r="P8" i="11" s="1"/>
  <c r="P6" i="11" s="1"/>
  <c r="P5" i="11" s="1"/>
  <c r="L9" i="11"/>
  <c r="L8" i="11" s="1"/>
  <c r="L6" i="11" s="1"/>
  <c r="L5" i="11" s="1"/>
  <c r="K9" i="11"/>
  <c r="K8" i="11" s="1"/>
  <c r="K6" i="11" s="1"/>
  <c r="K5" i="11" s="1"/>
  <c r="I9" i="11"/>
  <c r="G9" i="11"/>
  <c r="G8" i="11" s="1"/>
  <c r="G6" i="11" s="1"/>
  <c r="G5" i="11" s="1"/>
  <c r="Q8" i="11"/>
  <c r="Q6" i="11" s="1"/>
  <c r="Q5" i="11" s="1"/>
  <c r="I8" i="11"/>
  <c r="I6" i="11" s="1"/>
  <c r="I5" i="11" s="1"/>
  <c r="U7" i="11"/>
  <c r="T7" i="11"/>
  <c r="S7" i="11"/>
  <c r="R7" i="11"/>
  <c r="Q7" i="11"/>
  <c r="P7" i="11"/>
  <c r="O7" i="11"/>
  <c r="N7" i="11"/>
  <c r="M7" i="11"/>
  <c r="L7" i="11"/>
  <c r="K7" i="11"/>
  <c r="J7" i="11"/>
  <c r="I7" i="11"/>
  <c r="G7" i="11"/>
  <c r="H46" i="14" l="1"/>
  <c r="H6" i="14" s="1"/>
  <c r="H5" i="14" s="1"/>
  <c r="I6" i="14"/>
  <c r="I5" i="14" s="1"/>
  <c r="H10" i="13"/>
  <c r="O5" i="13"/>
  <c r="P5" i="13"/>
  <c r="R5" i="13"/>
  <c r="J5" i="13"/>
  <c r="S5" i="13"/>
  <c r="L5" i="13"/>
  <c r="Q5" i="13"/>
  <c r="H9" i="13"/>
  <c r="H8" i="13" s="1"/>
  <c r="H6" i="13" s="1"/>
  <c r="H5" i="13" s="1"/>
  <c r="K5" i="13"/>
  <c r="N5" i="13"/>
  <c r="V5" i="13"/>
  <c r="G9" i="13"/>
  <c r="G8" i="13" s="1"/>
  <c r="G6" i="13" s="1"/>
  <c r="G5" i="13" s="1"/>
  <c r="S5" i="12"/>
  <c r="J5" i="12"/>
  <c r="R5" i="12"/>
  <c r="M5" i="12"/>
  <c r="U5" i="12"/>
  <c r="H9" i="12"/>
  <c r="H8" i="12" s="1"/>
  <c r="H6" i="12" s="1"/>
  <c r="H5" i="12" s="1"/>
  <c r="I5" i="12"/>
  <c r="H10" i="11"/>
  <c r="H9" i="11" s="1"/>
  <c r="H8" i="11" s="1"/>
  <c r="H6" i="11" s="1"/>
  <c r="H5" i="11" s="1"/>
  <c r="G5" i="12"/>
  <c r="H155" i="10"/>
  <c r="H154" i="10"/>
  <c r="H153" i="10"/>
  <c r="H152" i="10"/>
  <c r="H151" i="10"/>
  <c r="H150" i="10"/>
  <c r="H149" i="10"/>
  <c r="H148" i="10"/>
  <c r="H147" i="10"/>
  <c r="H146" i="10"/>
  <c r="H145" i="10"/>
  <c r="H144" i="10"/>
  <c r="H143" i="10"/>
  <c r="H142" i="10"/>
  <c r="H141" i="10"/>
  <c r="H140" i="10"/>
  <c r="H139" i="10"/>
  <c r="H138" i="10"/>
  <c r="H137" i="10"/>
  <c r="H136" i="10"/>
  <c r="H135" i="10"/>
  <c r="H134" i="10"/>
  <c r="H133" i="10"/>
  <c r="H132" i="10"/>
  <c r="H131" i="10"/>
  <c r="H130" i="10"/>
  <c r="H129" i="10"/>
  <c r="H128" i="10"/>
  <c r="H127" i="10"/>
  <c r="H126" i="10"/>
  <c r="H125" i="10"/>
  <c r="H124" i="10"/>
  <c r="H123" i="10"/>
  <c r="H122" i="10"/>
  <c r="H121" i="10"/>
  <c r="H120" i="10"/>
  <c r="H119" i="10"/>
  <c r="H118" i="10"/>
  <c r="H117" i="10"/>
  <c r="H116" i="10"/>
  <c r="H115" i="10"/>
  <c r="H114" i="10"/>
  <c r="H113" i="10"/>
  <c r="H112" i="10"/>
  <c r="H111" i="10"/>
  <c r="H110" i="10"/>
  <c r="H109" i="10"/>
  <c r="H108" i="10"/>
  <c r="H107" i="10"/>
  <c r="H106" i="10"/>
  <c r="H105" i="10"/>
  <c r="H104" i="10"/>
  <c r="H103" i="10"/>
  <c r="H102" i="10"/>
  <c r="H101" i="10"/>
  <c r="H100" i="10"/>
  <c r="H99" i="10"/>
  <c r="H97" i="10"/>
  <c r="H96" i="10"/>
  <c r="H95" i="10"/>
  <c r="H94" i="10"/>
  <c r="H93" i="10"/>
  <c r="H92" i="10"/>
  <c r="H91" i="10"/>
  <c r="H90" i="10"/>
  <c r="H89" i="10"/>
  <c r="H88" i="10"/>
  <c r="H87" i="10"/>
  <c r="H86" i="10"/>
  <c r="H85" i="10"/>
  <c r="H84" i="10"/>
  <c r="H83" i="10"/>
  <c r="H82" i="10"/>
  <c r="H81" i="10"/>
  <c r="H80" i="10"/>
  <c r="H79" i="10"/>
  <c r="H78" i="10"/>
  <c r="H77" i="10"/>
  <c r="H76" i="10"/>
  <c r="H75" i="10"/>
  <c r="H74" i="10"/>
  <c r="H73" i="10"/>
  <c r="H72" i="10"/>
  <c r="H71" i="10"/>
  <c r="H70" i="10"/>
  <c r="H69" i="10"/>
  <c r="H68" i="10"/>
  <c r="H67" i="10"/>
  <c r="H66" i="10"/>
  <c r="H65" i="10"/>
  <c r="H64" i="10"/>
  <c r="H63" i="10"/>
  <c r="H62" i="10"/>
  <c r="H61" i="10"/>
  <c r="H60" i="10"/>
  <c r="H59" i="10"/>
  <c r="H58" i="10"/>
  <c r="H57" i="10"/>
  <c r="H56" i="10"/>
  <c r="H55" i="10"/>
  <c r="H54" i="10"/>
  <c r="H53" i="10"/>
  <c r="H52" i="10"/>
  <c r="H51" i="10"/>
  <c r="H50" i="10"/>
  <c r="H49" i="10"/>
  <c r="H48" i="10"/>
  <c r="H47" i="10"/>
  <c r="H46" i="10"/>
  <c r="H45" i="10"/>
  <c r="H44" i="10"/>
  <c r="H43" i="10"/>
  <c r="H42" i="10"/>
  <c r="H41" i="10"/>
  <c r="H40" i="10"/>
  <c r="H39" i="10"/>
  <c r="H38" i="10"/>
  <c r="H37" i="10"/>
  <c r="H36" i="10"/>
  <c r="H35" i="10"/>
  <c r="H34" i="10"/>
  <c r="H33" i="10"/>
  <c r="H32" i="10"/>
  <c r="K31" i="10"/>
  <c r="H31" i="10"/>
  <c r="H30" i="10"/>
  <c r="H29" i="10"/>
  <c r="H28" i="10"/>
  <c r="H27" i="10"/>
  <c r="H26" i="10"/>
  <c r="H25" i="10"/>
  <c r="H24" i="10"/>
  <c r="H23" i="10"/>
  <c r="H22" i="10"/>
  <c r="H21" i="10"/>
  <c r="H20" i="10"/>
  <c r="H19" i="10"/>
  <c r="H18" i="10"/>
  <c r="H17" i="10"/>
  <c r="H16" i="10"/>
  <c r="H15" i="10"/>
  <c r="H14" i="10"/>
  <c r="H13" i="10"/>
  <c r="H12" i="10"/>
  <c r="H11" i="10"/>
  <c r="U10" i="10"/>
  <c r="U9" i="10" s="1"/>
  <c r="U8" i="10" s="1"/>
  <c r="U6" i="10" s="1"/>
  <c r="U5" i="10" s="1"/>
  <c r="T10" i="10"/>
  <c r="T9" i="10" s="1"/>
  <c r="T8" i="10" s="1"/>
  <c r="T6" i="10" s="1"/>
  <c r="T5" i="10" s="1"/>
  <c r="S10" i="10"/>
  <c r="S9" i="10" s="1"/>
  <c r="S8" i="10" s="1"/>
  <c r="S6" i="10" s="1"/>
  <c r="S5" i="10" s="1"/>
  <c r="R10" i="10"/>
  <c r="Q10" i="10"/>
  <c r="P10" i="10"/>
  <c r="O10" i="10"/>
  <c r="N10" i="10"/>
  <c r="N9" i="10" s="1"/>
  <c r="N8" i="10" s="1"/>
  <c r="N6" i="10" s="1"/>
  <c r="N5" i="10" s="1"/>
  <c r="M10" i="10"/>
  <c r="M9" i="10" s="1"/>
  <c r="M8" i="10" s="1"/>
  <c r="M6" i="10" s="1"/>
  <c r="M5" i="10" s="1"/>
  <c r="L10" i="10"/>
  <c r="L9" i="10" s="1"/>
  <c r="L8" i="10" s="1"/>
  <c r="L6" i="10" s="1"/>
  <c r="L5" i="10" s="1"/>
  <c r="K10" i="10"/>
  <c r="K9" i="10" s="1"/>
  <c r="K8" i="10" s="1"/>
  <c r="K6" i="10" s="1"/>
  <c r="K5" i="10" s="1"/>
  <c r="I10" i="10"/>
  <c r="H10" i="10" s="1"/>
  <c r="G10" i="10"/>
  <c r="R9" i="10"/>
  <c r="R8" i="10" s="1"/>
  <c r="R6" i="10" s="1"/>
  <c r="R5" i="10" s="1"/>
  <c r="Q9" i="10"/>
  <c r="Q8" i="10" s="1"/>
  <c r="Q6" i="10" s="1"/>
  <c r="Q5" i="10" s="1"/>
  <c r="P9" i="10"/>
  <c r="P8" i="10" s="1"/>
  <c r="P6" i="10" s="1"/>
  <c r="P5" i="10" s="1"/>
  <c r="O9" i="10"/>
  <c r="I9" i="10"/>
  <c r="I8" i="10" s="1"/>
  <c r="I6" i="10" s="1"/>
  <c r="I5" i="10" s="1"/>
  <c r="G9" i="10"/>
  <c r="G8" i="10" s="1"/>
  <c r="G6" i="10" s="1"/>
  <c r="G5" i="10" s="1"/>
  <c r="O8" i="10"/>
  <c r="U7" i="10"/>
  <c r="T7" i="10"/>
  <c r="S7" i="10"/>
  <c r="R7" i="10"/>
  <c r="Q7" i="10"/>
  <c r="P7" i="10"/>
  <c r="O7" i="10"/>
  <c r="N7" i="10"/>
  <c r="M7" i="10"/>
  <c r="L7" i="10"/>
  <c r="K7" i="10"/>
  <c r="I7" i="10"/>
  <c r="G7" i="10"/>
  <c r="O6" i="10"/>
  <c r="O5" i="10" s="1"/>
  <c r="J5" i="10"/>
  <c r="H9" i="10" l="1"/>
  <c r="H8" i="10" s="1"/>
  <c r="H6" i="10" s="1"/>
  <c r="H5" i="10" s="1"/>
  <c r="H155" i="9"/>
  <c r="H154" i="9"/>
  <c r="H153" i="9"/>
  <c r="H152" i="9"/>
  <c r="H151" i="9"/>
  <c r="H150" i="9"/>
  <c r="H149" i="9"/>
  <c r="H148" i="9"/>
  <c r="H147" i="9"/>
  <c r="H146" i="9"/>
  <c r="H145" i="9"/>
  <c r="H144" i="9"/>
  <c r="H143" i="9"/>
  <c r="H142" i="9"/>
  <c r="H141" i="9"/>
  <c r="H140" i="9"/>
  <c r="H139" i="9"/>
  <c r="H138" i="9"/>
  <c r="H137" i="9"/>
  <c r="H136" i="9"/>
  <c r="H135" i="9"/>
  <c r="H134" i="9"/>
  <c r="H133" i="9"/>
  <c r="H132" i="9"/>
  <c r="H131" i="9"/>
  <c r="H130" i="9"/>
  <c r="H129" i="9"/>
  <c r="H128" i="9"/>
  <c r="H127" i="9"/>
  <c r="H126" i="9"/>
  <c r="H125" i="9"/>
  <c r="H124" i="9"/>
  <c r="H123" i="9"/>
  <c r="H122" i="9"/>
  <c r="H121" i="9"/>
  <c r="H120" i="9"/>
  <c r="H119" i="9"/>
  <c r="H118" i="9"/>
  <c r="H117" i="9"/>
  <c r="H116" i="9"/>
  <c r="H115" i="9"/>
  <c r="H114" i="9"/>
  <c r="H113" i="9"/>
  <c r="H112" i="9"/>
  <c r="H111" i="9"/>
  <c r="H110" i="9"/>
  <c r="H109" i="9"/>
  <c r="H108" i="9"/>
  <c r="H107" i="9"/>
  <c r="H106" i="9"/>
  <c r="H105" i="9"/>
  <c r="H104" i="9"/>
  <c r="H103" i="9"/>
  <c r="H102" i="9"/>
  <c r="H101" i="9"/>
  <c r="H100" i="9"/>
  <c r="H99" i="9"/>
  <c r="H97" i="9"/>
  <c r="H96" i="9"/>
  <c r="H95" i="9"/>
  <c r="H94" i="9"/>
  <c r="H93" i="9"/>
  <c r="H92" i="9"/>
  <c r="H91" i="9"/>
  <c r="H90" i="9"/>
  <c r="H89" i="9"/>
  <c r="H88" i="9"/>
  <c r="H87" i="9"/>
  <c r="H86" i="9"/>
  <c r="H85" i="9"/>
  <c r="H84" i="9"/>
  <c r="H83" i="9"/>
  <c r="H82" i="9"/>
  <c r="H81" i="9"/>
  <c r="H80" i="9"/>
  <c r="H79" i="9"/>
  <c r="H78" i="9"/>
  <c r="H77" i="9"/>
  <c r="H76" i="9"/>
  <c r="H75" i="9"/>
  <c r="H74" i="9"/>
  <c r="H73" i="9"/>
  <c r="H72" i="9"/>
  <c r="H71" i="9"/>
  <c r="H70" i="9"/>
  <c r="H69" i="9"/>
  <c r="H68" i="9"/>
  <c r="H67" i="9"/>
  <c r="H66" i="9"/>
  <c r="H65" i="9"/>
  <c r="H64" i="9"/>
  <c r="H63" i="9"/>
  <c r="H62" i="9"/>
  <c r="H61" i="9"/>
  <c r="H60" i="9"/>
  <c r="H59" i="9"/>
  <c r="H58" i="9"/>
  <c r="H57" i="9"/>
  <c r="H56" i="9"/>
  <c r="H55" i="9"/>
  <c r="H54" i="9"/>
  <c r="H53" i="9"/>
  <c r="H52" i="9"/>
  <c r="H51" i="9"/>
  <c r="H50" i="9"/>
  <c r="H49" i="9"/>
  <c r="H48" i="9"/>
  <c r="H47" i="9"/>
  <c r="H46" i="9"/>
  <c r="H45" i="9"/>
  <c r="H44" i="9"/>
  <c r="H43" i="9"/>
  <c r="H42" i="9"/>
  <c r="H41" i="9"/>
  <c r="H40" i="9"/>
  <c r="H39" i="9"/>
  <c r="H38" i="9"/>
  <c r="H37" i="9"/>
  <c r="H36" i="9"/>
  <c r="H35" i="9"/>
  <c r="H34" i="9"/>
  <c r="H33" i="9"/>
  <c r="H32" i="9"/>
  <c r="I31" i="9"/>
  <c r="H31" i="9" s="1"/>
  <c r="H30" i="9"/>
  <c r="H29" i="9"/>
  <c r="H28" i="9"/>
  <c r="H27" i="9"/>
  <c r="H26" i="9"/>
  <c r="H25" i="9"/>
  <c r="H24" i="9"/>
  <c r="H23" i="9"/>
  <c r="H22" i="9"/>
  <c r="H21" i="9"/>
  <c r="H20" i="9"/>
  <c r="H19" i="9"/>
  <c r="H18" i="9"/>
  <c r="H17" i="9"/>
  <c r="H16" i="9"/>
  <c r="H15" i="9"/>
  <c r="H14" i="9"/>
  <c r="H13" i="9"/>
  <c r="H12" i="9"/>
  <c r="H11" i="9"/>
  <c r="U10" i="9"/>
  <c r="T10" i="9"/>
  <c r="T9" i="9" s="1"/>
  <c r="T8" i="9" s="1"/>
  <c r="T6" i="9" s="1"/>
  <c r="T5" i="9" s="1"/>
  <c r="S10" i="9"/>
  <c r="R10" i="9"/>
  <c r="R9" i="9" s="1"/>
  <c r="R8" i="9" s="1"/>
  <c r="R6" i="9" s="1"/>
  <c r="R5" i="9" s="1"/>
  <c r="Q10" i="9"/>
  <c r="Q9" i="9" s="1"/>
  <c r="Q8" i="9" s="1"/>
  <c r="Q6" i="9" s="1"/>
  <c r="Q5" i="9" s="1"/>
  <c r="P10" i="9"/>
  <c r="P9" i="9" s="1"/>
  <c r="P8" i="9" s="1"/>
  <c r="P6" i="9" s="1"/>
  <c r="P5" i="9" s="1"/>
  <c r="O10" i="9"/>
  <c r="O9" i="9" s="1"/>
  <c r="O8" i="9" s="1"/>
  <c r="O6" i="9" s="1"/>
  <c r="O5" i="9" s="1"/>
  <c r="N10" i="9"/>
  <c r="M10" i="9"/>
  <c r="L10" i="9"/>
  <c r="L9" i="9" s="1"/>
  <c r="L8" i="9" s="1"/>
  <c r="L6" i="9" s="1"/>
  <c r="L5" i="9" s="1"/>
  <c r="K10" i="9"/>
  <c r="J10" i="9"/>
  <c r="J9" i="9" s="1"/>
  <c r="J8" i="9" s="1"/>
  <c r="J6" i="9" s="1"/>
  <c r="J5" i="9" s="1"/>
  <c r="I10" i="9"/>
  <c r="I9" i="9" s="1"/>
  <c r="I8" i="9" s="1"/>
  <c r="I6" i="9" s="1"/>
  <c r="I5" i="9" s="1"/>
  <c r="G10" i="9"/>
  <c r="G9" i="9" s="1"/>
  <c r="G8" i="9" s="1"/>
  <c r="G6" i="9" s="1"/>
  <c r="G5" i="9" s="1"/>
  <c r="U9" i="9"/>
  <c r="U8" i="9" s="1"/>
  <c r="U6" i="9" s="1"/>
  <c r="U5" i="9" s="1"/>
  <c r="S9" i="9"/>
  <c r="N9" i="9"/>
  <c r="N8" i="9" s="1"/>
  <c r="N6" i="9" s="1"/>
  <c r="N5" i="9" s="1"/>
  <c r="M9" i="9"/>
  <c r="M8" i="9" s="1"/>
  <c r="M6" i="9" s="1"/>
  <c r="M5" i="9" s="1"/>
  <c r="K9" i="9"/>
  <c r="S8" i="9"/>
  <c r="S6" i="9" s="1"/>
  <c r="S5" i="9" s="1"/>
  <c r="K8" i="9"/>
  <c r="K6" i="9" s="1"/>
  <c r="K5" i="9" s="1"/>
  <c r="U7" i="9"/>
  <c r="T7" i="9"/>
  <c r="S7" i="9"/>
  <c r="R7" i="9"/>
  <c r="Q7" i="9"/>
  <c r="P7" i="9"/>
  <c r="O7" i="9"/>
  <c r="N7" i="9"/>
  <c r="M7" i="9"/>
  <c r="L7" i="9"/>
  <c r="K7" i="9"/>
  <c r="J7" i="9"/>
  <c r="I7" i="9"/>
  <c r="G7" i="9"/>
  <c r="H10" i="9" l="1"/>
  <c r="H9" i="9" s="1"/>
  <c r="H8" i="9" s="1"/>
  <c r="H6" i="9" s="1"/>
  <c r="H5" i="9" s="1"/>
  <c r="H155" i="8"/>
  <c r="H154" i="8"/>
  <c r="H153" i="8"/>
  <c r="H152" i="8"/>
  <c r="H151" i="8"/>
  <c r="H150" i="8"/>
  <c r="H149" i="8"/>
  <c r="H148" i="8"/>
  <c r="H147" i="8"/>
  <c r="H146" i="8"/>
  <c r="H145" i="8"/>
  <c r="H144" i="8"/>
  <c r="H143" i="8"/>
  <c r="H142" i="8"/>
  <c r="H141" i="8"/>
  <c r="H140" i="8"/>
  <c r="H139" i="8"/>
  <c r="H138" i="8"/>
  <c r="H137" i="8"/>
  <c r="H136" i="8"/>
  <c r="H135" i="8"/>
  <c r="H134" i="8"/>
  <c r="H133" i="8"/>
  <c r="H132" i="8"/>
  <c r="H131" i="8"/>
  <c r="H130" i="8"/>
  <c r="H129" i="8"/>
  <c r="H128" i="8"/>
  <c r="H127" i="8"/>
  <c r="H126" i="8"/>
  <c r="H125" i="8"/>
  <c r="H124" i="8"/>
  <c r="H123" i="8"/>
  <c r="H122" i="8"/>
  <c r="H121" i="8"/>
  <c r="H120" i="8"/>
  <c r="H119" i="8"/>
  <c r="H118" i="8"/>
  <c r="H117" i="8"/>
  <c r="H116" i="8"/>
  <c r="H115" i="8"/>
  <c r="H114" i="8"/>
  <c r="H113" i="8"/>
  <c r="H112" i="8"/>
  <c r="H111" i="8"/>
  <c r="H110" i="8"/>
  <c r="H109" i="8"/>
  <c r="H108" i="8"/>
  <c r="H107" i="8"/>
  <c r="H106" i="8"/>
  <c r="H105" i="8"/>
  <c r="H104" i="8"/>
  <c r="H103" i="8"/>
  <c r="H102" i="8"/>
  <c r="H101" i="8"/>
  <c r="H100" i="8"/>
  <c r="H99" i="8"/>
  <c r="H97" i="8"/>
  <c r="H96" i="8"/>
  <c r="H95" i="8"/>
  <c r="H94" i="8"/>
  <c r="H93" i="8"/>
  <c r="H92" i="8"/>
  <c r="H91" i="8"/>
  <c r="H90" i="8"/>
  <c r="H89" i="8"/>
  <c r="H88" i="8"/>
  <c r="H87" i="8"/>
  <c r="H86" i="8"/>
  <c r="H85" i="8"/>
  <c r="H84" i="8"/>
  <c r="H83" i="8"/>
  <c r="H82" i="8"/>
  <c r="H81" i="8"/>
  <c r="H80" i="8"/>
  <c r="H79" i="8"/>
  <c r="H78" i="8"/>
  <c r="H77" i="8"/>
  <c r="H76" i="8"/>
  <c r="H75" i="8"/>
  <c r="H74" i="8"/>
  <c r="H73" i="8"/>
  <c r="H72" i="8"/>
  <c r="H71" i="8"/>
  <c r="H70" i="8"/>
  <c r="H69" i="8"/>
  <c r="H68" i="8"/>
  <c r="H67" i="8"/>
  <c r="H66" i="8"/>
  <c r="H65" i="8"/>
  <c r="H64" i="8"/>
  <c r="H63" i="8"/>
  <c r="H62" i="8"/>
  <c r="H61" i="8"/>
  <c r="H60" i="8"/>
  <c r="H59" i="8"/>
  <c r="H58" i="8"/>
  <c r="H57" i="8"/>
  <c r="H56" i="8"/>
  <c r="H55" i="8"/>
  <c r="H54" i="8"/>
  <c r="H53" i="8"/>
  <c r="H52" i="8"/>
  <c r="H51" i="8"/>
  <c r="H50" i="8"/>
  <c r="H49" i="8"/>
  <c r="H48" i="8"/>
  <c r="H47" i="8"/>
  <c r="H46" i="8"/>
  <c r="H45" i="8"/>
  <c r="H44" i="8"/>
  <c r="H43" i="8"/>
  <c r="H42" i="8"/>
  <c r="H41" i="8"/>
  <c r="H40" i="8"/>
  <c r="H39" i="8"/>
  <c r="H38" i="8"/>
  <c r="H37" i="8"/>
  <c r="H36" i="8"/>
  <c r="H35" i="8"/>
  <c r="H34" i="8"/>
  <c r="H33" i="8"/>
  <c r="H32" i="8"/>
  <c r="I31" i="8"/>
  <c r="H31" i="8"/>
  <c r="H30" i="8"/>
  <c r="H29" i="8"/>
  <c r="H28" i="8"/>
  <c r="H27" i="8"/>
  <c r="H26" i="8"/>
  <c r="H25" i="8"/>
  <c r="H24" i="8"/>
  <c r="H23" i="8"/>
  <c r="H22" i="8"/>
  <c r="H21" i="8"/>
  <c r="H20" i="8"/>
  <c r="H19" i="8"/>
  <c r="H18" i="8"/>
  <c r="H17" i="8"/>
  <c r="H16" i="8"/>
  <c r="H15" i="8"/>
  <c r="H14" i="8"/>
  <c r="H13" i="8"/>
  <c r="H12" i="8"/>
  <c r="H11" i="8"/>
  <c r="U10" i="8"/>
  <c r="T10" i="8"/>
  <c r="T9" i="8" s="1"/>
  <c r="T8" i="8" s="1"/>
  <c r="T6" i="8" s="1"/>
  <c r="T5" i="8" s="1"/>
  <c r="S10" i="8"/>
  <c r="S9" i="8" s="1"/>
  <c r="S8" i="8" s="1"/>
  <c r="S6" i="8" s="1"/>
  <c r="S5" i="8" s="1"/>
  <c r="R10" i="8"/>
  <c r="R9" i="8" s="1"/>
  <c r="R8" i="8" s="1"/>
  <c r="R6" i="8" s="1"/>
  <c r="R5" i="8" s="1"/>
  <c r="Q10" i="8"/>
  <c r="Q9" i="8" s="1"/>
  <c r="Q8" i="8" s="1"/>
  <c r="Q6" i="8" s="1"/>
  <c r="Q5" i="8" s="1"/>
  <c r="P10" i="8"/>
  <c r="P9" i="8" s="1"/>
  <c r="P8" i="8" s="1"/>
  <c r="P6" i="8" s="1"/>
  <c r="P5" i="8" s="1"/>
  <c r="O10" i="8"/>
  <c r="N10" i="8"/>
  <c r="M10" i="8"/>
  <c r="L10" i="8"/>
  <c r="L9" i="8" s="1"/>
  <c r="L8" i="8" s="1"/>
  <c r="L6" i="8" s="1"/>
  <c r="L5" i="8" s="1"/>
  <c r="K10" i="8"/>
  <c r="K9" i="8" s="1"/>
  <c r="K8" i="8" s="1"/>
  <c r="K6" i="8" s="1"/>
  <c r="K5" i="8" s="1"/>
  <c r="J10" i="8"/>
  <c r="J9" i="8" s="1"/>
  <c r="J8" i="8" s="1"/>
  <c r="J6" i="8" s="1"/>
  <c r="J5" i="8" s="1"/>
  <c r="I10" i="8"/>
  <c r="I9" i="8" s="1"/>
  <c r="I8" i="8" s="1"/>
  <c r="I6" i="8" s="1"/>
  <c r="I5" i="8" s="1"/>
  <c r="G10" i="8"/>
  <c r="G9" i="8" s="1"/>
  <c r="G8" i="8" s="1"/>
  <c r="G6" i="8" s="1"/>
  <c r="G5" i="8" s="1"/>
  <c r="U9" i="8"/>
  <c r="O9" i="8"/>
  <c r="O8" i="8" s="1"/>
  <c r="O6" i="8" s="1"/>
  <c r="O5" i="8" s="1"/>
  <c r="N9" i="8"/>
  <c r="N8" i="8" s="1"/>
  <c r="N6" i="8" s="1"/>
  <c r="N5" i="8" s="1"/>
  <c r="M9" i="8"/>
  <c r="U8" i="8"/>
  <c r="U6" i="8" s="1"/>
  <c r="U5" i="8" s="1"/>
  <c r="M8" i="8"/>
  <c r="M6" i="8" s="1"/>
  <c r="M5" i="8" s="1"/>
  <c r="U7" i="8"/>
  <c r="T7" i="8"/>
  <c r="S7" i="8"/>
  <c r="R7" i="8"/>
  <c r="Q7" i="8"/>
  <c r="P7" i="8"/>
  <c r="O7" i="8"/>
  <c r="N7" i="8"/>
  <c r="M7" i="8"/>
  <c r="L7" i="8"/>
  <c r="K7" i="8"/>
  <c r="J7" i="8"/>
  <c r="I7" i="8"/>
  <c r="G7" i="8"/>
  <c r="H10" i="8" l="1"/>
  <c r="H9" i="8" s="1"/>
  <c r="H8" i="8" s="1"/>
  <c r="H6" i="8" s="1"/>
  <c r="H5" i="8" s="1"/>
  <c r="K155" i="7"/>
  <c r="H155" i="7"/>
  <c r="K154" i="7"/>
  <c r="H154" i="7"/>
  <c r="K153" i="7"/>
  <c r="H153" i="7"/>
  <c r="K152" i="7"/>
  <c r="H152" i="7"/>
  <c r="K151" i="7"/>
  <c r="H151" i="7"/>
  <c r="K150" i="7"/>
  <c r="H150" i="7"/>
  <c r="K149" i="7"/>
  <c r="H149" i="7"/>
  <c r="K148" i="7"/>
  <c r="H148" i="7"/>
  <c r="K147" i="7"/>
  <c r="H147" i="7"/>
  <c r="K146" i="7"/>
  <c r="H146" i="7"/>
  <c r="K145" i="7"/>
  <c r="H145" i="7"/>
  <c r="K144" i="7"/>
  <c r="H144" i="7"/>
  <c r="K143" i="7"/>
  <c r="H143" i="7"/>
  <c r="K142" i="7"/>
  <c r="H142" i="7"/>
  <c r="K141" i="7"/>
  <c r="H141" i="7"/>
  <c r="K140" i="7"/>
  <c r="H140" i="7"/>
  <c r="K139" i="7"/>
  <c r="H139" i="7"/>
  <c r="K138" i="7"/>
  <c r="H138" i="7"/>
  <c r="K137" i="7"/>
  <c r="H137" i="7"/>
  <c r="K136" i="7"/>
  <c r="H136" i="7"/>
  <c r="K135" i="7"/>
  <c r="H135" i="7"/>
  <c r="K134" i="7"/>
  <c r="H134" i="7"/>
  <c r="K133" i="7"/>
  <c r="H133" i="7"/>
  <c r="K132" i="7"/>
  <c r="H132" i="7"/>
  <c r="K131" i="7"/>
  <c r="H131" i="7"/>
  <c r="K130" i="7"/>
  <c r="H130" i="7"/>
  <c r="K129" i="7"/>
  <c r="H129" i="7"/>
  <c r="K128" i="7"/>
  <c r="H128" i="7"/>
  <c r="K127" i="7"/>
  <c r="H127" i="7"/>
  <c r="K126" i="7"/>
  <c r="H126" i="7"/>
  <c r="K125" i="7"/>
  <c r="H125" i="7"/>
  <c r="K124" i="7"/>
  <c r="H124" i="7"/>
  <c r="K123" i="7"/>
  <c r="H123" i="7"/>
  <c r="K122" i="7"/>
  <c r="H122" i="7"/>
  <c r="K121" i="7"/>
  <c r="H121" i="7"/>
  <c r="K120" i="7"/>
  <c r="H120" i="7"/>
  <c r="K119" i="7"/>
  <c r="H119" i="7"/>
  <c r="K118" i="7"/>
  <c r="H118" i="7"/>
  <c r="K117" i="7"/>
  <c r="H117" i="7"/>
  <c r="K116" i="7"/>
  <c r="H116" i="7"/>
  <c r="K115" i="7"/>
  <c r="H115" i="7"/>
  <c r="K114" i="7"/>
  <c r="H114" i="7"/>
  <c r="K113" i="7"/>
  <c r="H113" i="7"/>
  <c r="K112" i="7"/>
  <c r="H112" i="7"/>
  <c r="K111" i="7"/>
  <c r="H111" i="7"/>
  <c r="K110" i="7"/>
  <c r="H110" i="7"/>
  <c r="K109" i="7"/>
  <c r="H109" i="7"/>
  <c r="K108" i="7"/>
  <c r="H108" i="7"/>
  <c r="K107" i="7"/>
  <c r="H107" i="7"/>
  <c r="K106" i="7"/>
  <c r="H106" i="7"/>
  <c r="K105" i="7"/>
  <c r="H105" i="7"/>
  <c r="K104" i="7"/>
  <c r="H104" i="7"/>
  <c r="K103" i="7"/>
  <c r="H103" i="7"/>
  <c r="K102" i="7"/>
  <c r="H102" i="7"/>
  <c r="K101" i="7"/>
  <c r="H101" i="7"/>
  <c r="K100" i="7"/>
  <c r="H100" i="7"/>
  <c r="K99" i="7"/>
  <c r="H99" i="7"/>
  <c r="K98" i="7"/>
  <c r="K97" i="7"/>
  <c r="H97" i="7"/>
  <c r="K96" i="7"/>
  <c r="H96" i="7"/>
  <c r="K95" i="7"/>
  <c r="H95" i="7"/>
  <c r="K94" i="7"/>
  <c r="H94" i="7"/>
  <c r="K93" i="7"/>
  <c r="H93" i="7"/>
  <c r="K92" i="7"/>
  <c r="H92" i="7"/>
  <c r="K91" i="7"/>
  <c r="H91" i="7"/>
  <c r="K90" i="7"/>
  <c r="H90" i="7"/>
  <c r="K89" i="7"/>
  <c r="H89" i="7"/>
  <c r="K88" i="7"/>
  <c r="H88" i="7"/>
  <c r="K87" i="7"/>
  <c r="H87" i="7"/>
  <c r="K86" i="7"/>
  <c r="H86" i="7"/>
  <c r="K85" i="7"/>
  <c r="H85" i="7"/>
  <c r="K84" i="7"/>
  <c r="H84" i="7"/>
  <c r="K83" i="7"/>
  <c r="H83" i="7"/>
  <c r="K82" i="7"/>
  <c r="H82" i="7"/>
  <c r="K81" i="7"/>
  <c r="H81" i="7"/>
  <c r="K80" i="7"/>
  <c r="H80" i="7"/>
  <c r="K79" i="7"/>
  <c r="H79" i="7"/>
  <c r="K78" i="7"/>
  <c r="H78" i="7"/>
  <c r="K77" i="7"/>
  <c r="H77" i="7"/>
  <c r="K76" i="7"/>
  <c r="H76" i="7"/>
  <c r="K75" i="7"/>
  <c r="H75" i="7"/>
  <c r="K74" i="7"/>
  <c r="H74" i="7"/>
  <c r="K73" i="7"/>
  <c r="H73" i="7"/>
  <c r="K72" i="7"/>
  <c r="H72" i="7"/>
  <c r="K71" i="7"/>
  <c r="H71" i="7"/>
  <c r="K70" i="7"/>
  <c r="H70" i="7"/>
  <c r="K69" i="7"/>
  <c r="H69" i="7"/>
  <c r="K68" i="7"/>
  <c r="H68" i="7"/>
  <c r="K67" i="7"/>
  <c r="H67" i="7"/>
  <c r="K66" i="7"/>
  <c r="H66" i="7"/>
  <c r="K65" i="7"/>
  <c r="H65" i="7"/>
  <c r="K64" i="7"/>
  <c r="H64" i="7"/>
  <c r="K63" i="7"/>
  <c r="H63" i="7"/>
  <c r="K62" i="7"/>
  <c r="H62" i="7"/>
  <c r="K61" i="7"/>
  <c r="H61" i="7"/>
  <c r="K60" i="7"/>
  <c r="H60" i="7"/>
  <c r="K59" i="7"/>
  <c r="H59" i="7"/>
  <c r="K58" i="7"/>
  <c r="H58" i="7"/>
  <c r="K57" i="7"/>
  <c r="H57" i="7"/>
  <c r="K56" i="7"/>
  <c r="H56" i="7"/>
  <c r="K55" i="7"/>
  <c r="H55" i="7"/>
  <c r="K54" i="7"/>
  <c r="H54" i="7"/>
  <c r="K53" i="7"/>
  <c r="H53" i="7"/>
  <c r="K52" i="7"/>
  <c r="H52" i="7"/>
  <c r="K51" i="7"/>
  <c r="H51" i="7"/>
  <c r="K50" i="7"/>
  <c r="H50" i="7"/>
  <c r="K49" i="7"/>
  <c r="H49" i="7"/>
  <c r="K48" i="7"/>
  <c r="H48" i="7"/>
  <c r="K47" i="7"/>
  <c r="H47" i="7"/>
  <c r="K46" i="7"/>
  <c r="H46" i="7"/>
  <c r="K45" i="7"/>
  <c r="H45" i="7"/>
  <c r="K44" i="7"/>
  <c r="H44" i="7"/>
  <c r="K43" i="7"/>
  <c r="H43" i="7"/>
  <c r="K42" i="7"/>
  <c r="H42" i="7"/>
  <c r="K41" i="7"/>
  <c r="H41" i="7"/>
  <c r="K40" i="7"/>
  <c r="H40" i="7"/>
  <c r="K39" i="7"/>
  <c r="H39" i="7"/>
  <c r="K38" i="7"/>
  <c r="H38" i="7"/>
  <c r="K37" i="7"/>
  <c r="H37" i="7"/>
  <c r="K36" i="7"/>
  <c r="H36" i="7"/>
  <c r="K35" i="7"/>
  <c r="H35" i="7"/>
  <c r="K34" i="7"/>
  <c r="H34" i="7"/>
  <c r="K33" i="7"/>
  <c r="H33" i="7"/>
  <c r="K32" i="7"/>
  <c r="H32" i="7"/>
  <c r="I31" i="7"/>
  <c r="K31" i="7" s="1"/>
  <c r="K30" i="7"/>
  <c r="H30" i="7"/>
  <c r="K29" i="7"/>
  <c r="H29" i="7"/>
  <c r="K28" i="7"/>
  <c r="H28" i="7"/>
  <c r="K27" i="7"/>
  <c r="H27" i="7"/>
  <c r="K26" i="7"/>
  <c r="H26" i="7"/>
  <c r="K25" i="7"/>
  <c r="H25" i="7"/>
  <c r="K24" i="7"/>
  <c r="H24" i="7"/>
  <c r="K23" i="7"/>
  <c r="H23" i="7"/>
  <c r="K22" i="7"/>
  <c r="H22" i="7"/>
  <c r="K21" i="7"/>
  <c r="H21" i="7"/>
  <c r="K20" i="7"/>
  <c r="H20" i="7"/>
  <c r="K19" i="7"/>
  <c r="H19" i="7"/>
  <c r="K18" i="7"/>
  <c r="H18" i="7"/>
  <c r="K17" i="7"/>
  <c r="H17" i="7"/>
  <c r="K16" i="7"/>
  <c r="H16" i="7"/>
  <c r="K15" i="7"/>
  <c r="H15" i="7"/>
  <c r="K14" i="7"/>
  <c r="H14" i="7"/>
  <c r="K13" i="7"/>
  <c r="H13" i="7"/>
  <c r="K12" i="7"/>
  <c r="H12" i="7"/>
  <c r="K11" i="7"/>
  <c r="H11" i="7"/>
  <c r="I10" i="7"/>
  <c r="K10" i="7" s="1"/>
  <c r="G10" i="7"/>
  <c r="G9" i="7" s="1"/>
  <c r="G8" i="7" s="1"/>
  <c r="G6" i="7" s="1"/>
  <c r="G5" i="7" s="1"/>
  <c r="K7" i="7"/>
  <c r="G7" i="7"/>
  <c r="U5" i="7"/>
  <c r="T5" i="7"/>
  <c r="S5" i="7"/>
  <c r="R5" i="7"/>
  <c r="Q5" i="7"/>
  <c r="P5" i="7"/>
  <c r="O5" i="7"/>
  <c r="N5" i="7"/>
  <c r="M5" i="7"/>
  <c r="L5" i="7"/>
  <c r="J5" i="7"/>
  <c r="I9" i="7" l="1"/>
  <c r="H31" i="7"/>
  <c r="H10" i="7"/>
  <c r="H9" i="7" s="1"/>
  <c r="H8" i="7" s="1"/>
  <c r="H6" i="7" s="1"/>
  <c r="H5" i="7" s="1"/>
  <c r="K9" i="7" l="1"/>
  <c r="I8" i="7"/>
  <c r="U10" i="6"/>
  <c r="T10" i="6"/>
  <c r="T9" i="6" s="1"/>
  <c r="T8" i="6" s="1"/>
  <c r="T6" i="6" s="1"/>
  <c r="T5" i="6" s="1"/>
  <c r="S10" i="6"/>
  <c r="S9" i="6" s="1"/>
  <c r="S8" i="6" s="1"/>
  <c r="S6" i="6" s="1"/>
  <c r="S5" i="6" s="1"/>
  <c r="R10" i="6"/>
  <c r="R9" i="6" s="1"/>
  <c r="R8" i="6" s="1"/>
  <c r="R6" i="6" s="1"/>
  <c r="R5" i="6" s="1"/>
  <c r="Q10" i="6"/>
  <c r="Q9" i="6" s="1"/>
  <c r="Q8" i="6" s="1"/>
  <c r="Q6" i="6" s="1"/>
  <c r="Q5" i="6" s="1"/>
  <c r="P10" i="6"/>
  <c r="P9" i="6" s="1"/>
  <c r="P8" i="6" s="1"/>
  <c r="P6" i="6" s="1"/>
  <c r="P5" i="6" s="1"/>
  <c r="O10" i="6"/>
  <c r="N10" i="6"/>
  <c r="M10" i="6"/>
  <c r="J10" i="6"/>
  <c r="J9" i="6" s="1"/>
  <c r="J8" i="6" s="1"/>
  <c r="J6" i="6" s="1"/>
  <c r="J5" i="6" s="1"/>
  <c r="I10" i="6"/>
  <c r="H10" i="6"/>
  <c r="H9" i="6" s="1"/>
  <c r="H8" i="6" s="1"/>
  <c r="H6" i="6" s="1"/>
  <c r="H5" i="6" s="1"/>
  <c r="G10" i="6"/>
  <c r="G9" i="6" s="1"/>
  <c r="G8" i="6" s="1"/>
  <c r="G6" i="6" s="1"/>
  <c r="G5" i="6" s="1"/>
  <c r="U9" i="6"/>
  <c r="U8" i="6" s="1"/>
  <c r="U6" i="6" s="1"/>
  <c r="U5" i="6" s="1"/>
  <c r="O9" i="6"/>
  <c r="O8" i="6" s="1"/>
  <c r="O6" i="6" s="1"/>
  <c r="O5" i="6" s="1"/>
  <c r="N9" i="6"/>
  <c r="N8" i="6" s="1"/>
  <c r="N6" i="6" s="1"/>
  <c r="N5" i="6" s="1"/>
  <c r="M9" i="6"/>
  <c r="M8" i="6" s="1"/>
  <c r="M6" i="6" s="1"/>
  <c r="M5" i="6" s="1"/>
  <c r="U7" i="6"/>
  <c r="T7" i="6"/>
  <c r="S7" i="6"/>
  <c r="R7" i="6"/>
  <c r="Q7" i="6"/>
  <c r="P7" i="6"/>
  <c r="O7" i="6"/>
  <c r="N7" i="6"/>
  <c r="M7" i="6"/>
  <c r="K7" i="6"/>
  <c r="J7" i="6"/>
  <c r="I7" i="6"/>
  <c r="H7" i="6"/>
  <c r="G7" i="6"/>
  <c r="L5" i="6"/>
  <c r="K10" i="6" l="1"/>
  <c r="K9" i="6" s="1"/>
  <c r="K8" i="6" s="1"/>
  <c r="K6" i="6" s="1"/>
  <c r="K5" i="6" s="1"/>
  <c r="I9" i="6"/>
  <c r="I8" i="6" s="1"/>
  <c r="I6" i="6" s="1"/>
  <c r="I5" i="6" s="1"/>
  <c r="K8" i="7"/>
  <c r="I6" i="7"/>
  <c r="I154" i="5"/>
  <c r="H154" i="5"/>
  <c r="I152" i="5"/>
  <c r="I151" i="5" s="1"/>
  <c r="H152" i="5"/>
  <c r="H151" i="5" s="1"/>
  <c r="I149" i="5"/>
  <c r="H149" i="5"/>
  <c r="I148" i="5"/>
  <c r="H148" i="5"/>
  <c r="I146" i="5"/>
  <c r="I145" i="5" s="1"/>
  <c r="H146" i="5"/>
  <c r="H145" i="5" s="1"/>
  <c r="I143" i="5"/>
  <c r="H143" i="5"/>
  <c r="I142" i="5"/>
  <c r="H142" i="5"/>
  <c r="I140" i="5"/>
  <c r="H140" i="5"/>
  <c r="H137" i="5" s="1"/>
  <c r="I138" i="5"/>
  <c r="I137" i="5" s="1"/>
  <c r="H138" i="5"/>
  <c r="I135" i="5"/>
  <c r="H135" i="5"/>
  <c r="I134" i="5"/>
  <c r="H134" i="5"/>
  <c r="I131" i="5"/>
  <c r="H131" i="5"/>
  <c r="I130" i="5"/>
  <c r="H130" i="5"/>
  <c r="I128" i="5"/>
  <c r="I127" i="5" s="1"/>
  <c r="I126" i="5" s="1"/>
  <c r="H128" i="5"/>
  <c r="H127" i="5" s="1"/>
  <c r="H126" i="5" s="1"/>
  <c r="I124" i="5"/>
  <c r="H124" i="5"/>
  <c r="I122" i="5"/>
  <c r="H122" i="5"/>
  <c r="I117" i="5"/>
  <c r="H117" i="5"/>
  <c r="I115" i="5"/>
  <c r="H115" i="5"/>
  <c r="I111" i="5"/>
  <c r="H111" i="5"/>
  <c r="I110" i="5"/>
  <c r="H110" i="5"/>
  <c r="I107" i="5"/>
  <c r="H107" i="5"/>
  <c r="I105" i="5"/>
  <c r="H105" i="5"/>
  <c r="I98" i="5"/>
  <c r="H98" i="5"/>
  <c r="I93" i="5"/>
  <c r="H93" i="5"/>
  <c r="I87" i="5"/>
  <c r="H87" i="5"/>
  <c r="I86" i="5"/>
  <c r="H86" i="5"/>
  <c r="I79" i="5"/>
  <c r="H79" i="5"/>
  <c r="I69" i="5"/>
  <c r="H69" i="5"/>
  <c r="I66" i="5"/>
  <c r="H66" i="5"/>
  <c r="I57" i="5"/>
  <c r="H57" i="5"/>
  <c r="I56" i="5"/>
  <c r="H56" i="5"/>
  <c r="I55" i="5"/>
  <c r="I48" i="5" s="1"/>
  <c r="I46" i="5" s="1"/>
  <c r="H55" i="5"/>
  <c r="H48" i="5" s="1"/>
  <c r="H46" i="5" s="1"/>
  <c r="I51" i="5"/>
  <c r="H51" i="5"/>
  <c r="I50" i="5"/>
  <c r="H50" i="5"/>
  <c r="I49" i="5"/>
  <c r="I47" i="5" s="1"/>
  <c r="I7" i="5" s="1"/>
  <c r="H49" i="5"/>
  <c r="H47" i="5" s="1"/>
  <c r="H7" i="5" s="1"/>
  <c r="I40" i="5"/>
  <c r="H40" i="5"/>
  <c r="I36" i="5"/>
  <c r="I35" i="5" s="1"/>
  <c r="H36" i="5"/>
  <c r="H35" i="5" s="1"/>
  <c r="I32" i="5"/>
  <c r="H32" i="5"/>
  <c r="I27" i="5"/>
  <c r="H27" i="5"/>
  <c r="I17" i="5"/>
  <c r="I10" i="5" s="1"/>
  <c r="H17" i="5"/>
  <c r="H10" i="5" s="1"/>
  <c r="I14" i="5"/>
  <c r="H14" i="5"/>
  <c r="I11" i="5"/>
  <c r="H11" i="5"/>
  <c r="G10" i="5"/>
  <c r="G9" i="5" s="1"/>
  <c r="G8" i="5" s="1"/>
  <c r="G6" i="5" s="1"/>
  <c r="G5" i="5" s="1"/>
  <c r="G7" i="5"/>
  <c r="U5" i="5"/>
  <c r="T5" i="5"/>
  <c r="S5" i="5"/>
  <c r="R5" i="5"/>
  <c r="Q5" i="5"/>
  <c r="P5" i="5"/>
  <c r="O5" i="5"/>
  <c r="N5" i="5"/>
  <c r="M5" i="5"/>
  <c r="L5" i="5"/>
  <c r="K5" i="5"/>
  <c r="J5" i="5"/>
  <c r="G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1" i="1"/>
  <c r="H82" i="1"/>
  <c r="H83" i="1"/>
  <c r="H85" i="1"/>
  <c r="H86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U10" i="1"/>
  <c r="T10" i="1"/>
  <c r="S10" i="1"/>
  <c r="R10" i="1"/>
  <c r="R9" i="1" s="1"/>
  <c r="R8" i="1" s="1"/>
  <c r="R6" i="1" s="1"/>
  <c r="R5" i="1" s="1"/>
  <c r="Q10" i="1"/>
  <c r="Q9" i="1" s="1"/>
  <c r="Q8" i="1" s="1"/>
  <c r="Q6" i="1" s="1"/>
  <c r="Q5" i="1" s="1"/>
  <c r="P10" i="1"/>
  <c r="O10" i="1"/>
  <c r="N10" i="1"/>
  <c r="M10" i="1"/>
  <c r="L10" i="1"/>
  <c r="U9" i="1"/>
  <c r="T9" i="1"/>
  <c r="T8" i="1" s="1"/>
  <c r="T6" i="1" s="1"/>
  <c r="T5" i="1" s="1"/>
  <c r="S9" i="1"/>
  <c r="S8" i="1" s="1"/>
  <c r="S6" i="1" s="1"/>
  <c r="S5" i="1" s="1"/>
  <c r="P9" i="1"/>
  <c r="O9" i="1"/>
  <c r="N9" i="1"/>
  <c r="M9" i="1"/>
  <c r="M8" i="1" s="1"/>
  <c r="M6" i="1" s="1"/>
  <c r="M5" i="1" s="1"/>
  <c r="L9" i="1"/>
  <c r="U8" i="1"/>
  <c r="U6" i="1" s="1"/>
  <c r="U5" i="1" s="1"/>
  <c r="P8" i="1"/>
  <c r="P6" i="1" s="1"/>
  <c r="O8" i="1"/>
  <c r="O6" i="1" s="1"/>
  <c r="N8" i="1"/>
  <c r="N6" i="1" s="1"/>
  <c r="N5" i="1" s="1"/>
  <c r="L8" i="1"/>
  <c r="L6" i="1" s="1"/>
  <c r="L5" i="1" s="1"/>
  <c r="U7" i="1"/>
  <c r="T7" i="1"/>
  <c r="S7" i="1"/>
  <c r="R7" i="1"/>
  <c r="Q7" i="1"/>
  <c r="P7" i="1"/>
  <c r="O7" i="1"/>
  <c r="N7" i="1"/>
  <c r="M7" i="1"/>
  <c r="L7" i="1"/>
  <c r="K10" i="1"/>
  <c r="K9" i="1" s="1"/>
  <c r="K8" i="1" s="1"/>
  <c r="K6" i="1" s="1"/>
  <c r="K5" i="1" s="1"/>
  <c r="K7" i="1"/>
  <c r="J10" i="1"/>
  <c r="J9" i="1" s="1"/>
  <c r="J8" i="1" s="1"/>
  <c r="J6" i="1" s="1"/>
  <c r="J5" i="1" s="1"/>
  <c r="J7" i="1"/>
  <c r="I10" i="1"/>
  <c r="I9" i="1" s="1"/>
  <c r="I8" i="1" s="1"/>
  <c r="I6" i="1" s="1"/>
  <c r="I7" i="1"/>
  <c r="I9" i="5" l="1"/>
  <c r="I8" i="5" s="1"/>
  <c r="I6" i="5" s="1"/>
  <c r="I5" i="5" s="1"/>
  <c r="H133" i="5"/>
  <c r="H9" i="5"/>
  <c r="H8" i="5" s="1"/>
  <c r="H6" i="5" s="1"/>
  <c r="H5" i="5" s="1"/>
  <c r="I133" i="5"/>
  <c r="O5" i="1"/>
  <c r="P5" i="1"/>
  <c r="K6" i="7"/>
  <c r="I5" i="7"/>
  <c r="K5" i="7" s="1"/>
  <c r="I5" i="1"/>
  <c r="G7" i="1"/>
  <c r="G9" i="1" l="1"/>
  <c r="G8" i="1" s="1"/>
  <c r="G6" i="1" s="1"/>
  <c r="G5" i="1" s="1"/>
  <c r="H10" i="1"/>
  <c r="H9" i="1" s="1"/>
  <c r="H8" i="1" s="1"/>
  <c r="H6" i="1" s="1"/>
  <c r="H5" i="1" s="1"/>
</calcChain>
</file>

<file path=xl/sharedStrings.xml><?xml version="1.0" encoding="utf-8"?>
<sst xmlns="http://schemas.openxmlformats.org/spreadsheetml/2006/main" count="11840" uniqueCount="578">
  <si>
    <t>Ejecución Presupuestal de Egresos</t>
  </si>
  <si>
    <t>INSTITUTO NACIONAL DE VIGILANCIA DE MEDICAMENTOS Y ALIMENTOS - INVIMA</t>
  </si>
  <si>
    <t>RUBRO</t>
  </si>
  <si>
    <t>CONCEPTO</t>
  </si>
  <si>
    <t>FUENTE</t>
  </si>
  <si>
    <t>SIT</t>
  </si>
  <si>
    <t>REC</t>
  </si>
  <si>
    <t>RECURSO</t>
  </si>
  <si>
    <t xml:space="preserve">APROPIACION INICIAL </t>
  </si>
  <si>
    <t>MODIFICACIONES APROPIACION</t>
  </si>
  <si>
    <t>APROPIACION
VIGENTE</t>
  </si>
  <si>
    <t>TOTAL CDP</t>
  </si>
  <si>
    <t>APROPIACION
DISPONIBLE</t>
  </si>
  <si>
    <t>TOTAL CDP
MODIFICACION</t>
  </si>
  <si>
    <t>TOTAL
COMPROMISO</t>
  </si>
  <si>
    <t>CDP POR COMPROMETER</t>
  </si>
  <si>
    <t>TOTAL
OBLIGACIONES</t>
  </si>
  <si>
    <t>COMPROMISO POR OBLIGAR</t>
  </si>
  <si>
    <t>TOTAL
ORDENES DE PAGO</t>
  </si>
  <si>
    <t>OBLIGACIONES
POR ORDENAR</t>
  </si>
  <si>
    <t>PAGOS</t>
  </si>
  <si>
    <t>ORDENES DE PAGO
POR PAGAR</t>
  </si>
  <si>
    <t>TOTAL REINTEGROS</t>
  </si>
  <si>
    <t>A</t>
  </si>
  <si>
    <t>FUNCIONAMIENTO</t>
  </si>
  <si>
    <t>Propios</t>
  </si>
  <si>
    <t>CSF</t>
  </si>
  <si>
    <t>INGRESOS CORRIENTES</t>
  </si>
  <si>
    <t>OTROS RECURSOS DE TESORERIA</t>
  </si>
  <si>
    <t>A-1</t>
  </si>
  <si>
    <t>GASTOS DE PERSONAL</t>
  </si>
  <si>
    <t>INGRESOS CORRIENTES</t>
  </si>
  <si>
    <t>A-1-0</t>
  </si>
  <si>
    <t>A-1-0-1</t>
  </si>
  <si>
    <t>SERVICIOS PERSONALES ASOCIADOS A NOMINA</t>
  </si>
  <si>
    <t>A-1-0-1-1</t>
  </si>
  <si>
    <t>SUELDOS DE PERSONAL DE NOMINA</t>
  </si>
  <si>
    <t>A-1-0-1-1-1</t>
  </si>
  <si>
    <t>SUELDOS</t>
  </si>
  <si>
    <t>A-1-0-1-1-2</t>
  </si>
  <si>
    <t>SUELDOS DE VACACIONES</t>
  </si>
  <si>
    <t>A-1-0-1-4</t>
  </si>
  <si>
    <t>PRIMA TECNICA</t>
  </si>
  <si>
    <t>A-1-0-1-4-1</t>
  </si>
  <si>
    <t>PRIMA TECNICA SALARIAL</t>
  </si>
  <si>
    <t>A-1-0-1-4-2</t>
  </si>
  <si>
    <t>PRIMA TECNICA NO SALARIAL</t>
  </si>
  <si>
    <t>A-1-0-1-5</t>
  </si>
  <si>
    <t>OTROS</t>
  </si>
  <si>
    <t>A-1-0-1-5-2</t>
  </si>
  <si>
    <t>BONIFICACION POR SERVICIOS PRESTADOS</t>
  </si>
  <si>
    <t>A-1-0-1-5-5</t>
  </si>
  <si>
    <t>BONIFICACION ESPECIAL DE RECREACION</t>
  </si>
  <si>
    <t>A-1-0-1-5-12</t>
  </si>
  <si>
    <t>SUBSIDIO DE ALIMENTACION</t>
  </si>
  <si>
    <t>A-1-0-1-5-13</t>
  </si>
  <si>
    <t>AUXILIO DE TRANSPORTE</t>
  </si>
  <si>
    <t>A-1-0-1-5-14</t>
  </si>
  <si>
    <t>PRIMA DE SERVICIO</t>
  </si>
  <si>
    <t>A-1-0-1-5-15</t>
  </si>
  <si>
    <t>PRIMA DE VACACIONES</t>
  </si>
  <si>
    <t>A-1-0-1-5-16</t>
  </si>
  <si>
    <t>PRIMA DE NAVIDAD</t>
  </si>
  <si>
    <t>A-1-0-1-5-47</t>
  </si>
  <si>
    <t>PRIMA DE COORDINACION</t>
  </si>
  <si>
    <t>A-1-0-1-5-92</t>
  </si>
  <si>
    <t>BONIFICACION DE DIRECCION</t>
  </si>
  <si>
    <t>A-1-0-1-9</t>
  </si>
  <si>
    <t>HORAS EXTRAS, DIAS FESTIVOS E INDEMNIZACION POR VACACIONES</t>
  </si>
  <si>
    <t>A-1-0-1-9-1</t>
  </si>
  <si>
    <t>HORAS EXTRAS</t>
  </si>
  <si>
    <t>A-1-0-1-9-2</t>
  </si>
  <si>
    <t>RECARGOS NOCTURNOS Y FESTIVOS</t>
  </si>
  <si>
    <t>A-1-0-1-9-3</t>
  </si>
  <si>
    <t>INDEMNIZACION POR VACACIONES</t>
  </si>
  <si>
    <t>A-1-0-1-10</t>
  </si>
  <si>
    <t>OTROS GASTOS PERSONALES - PREVIO CONCEPTO DGPPN</t>
  </si>
  <si>
    <t>A-1-0-2</t>
  </si>
  <si>
    <t>SERVICIOS PERSONALES INDIRECTOS</t>
  </si>
  <si>
    <t>A-1-0-2-12</t>
  </si>
  <si>
    <t>HONORARIOS</t>
  </si>
  <si>
    <t>A-1-0-2-14</t>
  </si>
  <si>
    <t>REMUNERACION SERVICIOS TECNICOS</t>
  </si>
  <si>
    <t>A-1-0-5</t>
  </si>
  <si>
    <t>CONTRIBUCIONES INHERENTES A LA NOMINA SECTOR PRIVADO Y PUBLICO</t>
  </si>
  <si>
    <t>A-1-0-5-1</t>
  </si>
  <si>
    <t>ADMINISTRADAS POR EL SECTOR PRIVADO</t>
  </si>
  <si>
    <t>A-1-0-5-1-1</t>
  </si>
  <si>
    <t>CAJAS DE COMPENSACION PRIVADAS</t>
  </si>
  <si>
    <t>A-1-0-5-1-3</t>
  </si>
  <si>
    <t>FONDOS ADMINISTRADORES DE PENSIONES PRIVADOS</t>
  </si>
  <si>
    <t>A-1-0-5-1-4</t>
  </si>
  <si>
    <t>EMPRESAS PRIVADAS PROMOTORAS DE SALUD</t>
  </si>
  <si>
    <t>A-1-0-5-2</t>
  </si>
  <si>
    <t>ADMINISTRADAS POR EL SECTOR PUBLICO</t>
  </si>
  <si>
    <t>A-1-0-5-2-2</t>
  </si>
  <si>
    <t>FONDO NACIONAL DEL AHORRO</t>
  </si>
  <si>
    <t>A-1-0-5-2-3</t>
  </si>
  <si>
    <t>FONDOS ADMINISTRADORES DE PENSIONES PUBLICOS</t>
  </si>
  <si>
    <t>A-1-0-5-2-7</t>
  </si>
  <si>
    <t>ADMINISTRADORAS PUBLICAS DE APORTES PARA ACCIDENTES DE TRABAJO Y ENFERMEDADES PROFESIONALES</t>
  </si>
  <si>
    <t>A-1-0-5-6</t>
  </si>
  <si>
    <t>APORTES AL ICBF</t>
  </si>
  <si>
    <t>A-1-0-5-7</t>
  </si>
  <si>
    <t>APORTES AL SENA</t>
  </si>
  <si>
    <t>A-2</t>
  </si>
  <si>
    <t>GASTOS GENERALES</t>
  </si>
  <si>
    <t>A-2-0</t>
  </si>
  <si>
    <t>A-2-0-3</t>
  </si>
  <si>
    <t>IMPUESTOS Y MULTAS</t>
  </si>
  <si>
    <t>A-2-0-3-50</t>
  </si>
  <si>
    <t>IMPUESTOS Y CONTRIBUCIONES</t>
  </si>
  <si>
    <t>A-2-0-3-50-2</t>
  </si>
  <si>
    <t>IMPUESTO DE VEHICULO</t>
  </si>
  <si>
    <t>A-2-0-3-50-3</t>
  </si>
  <si>
    <t>IMPUESTO PREDIAL</t>
  </si>
  <si>
    <t>A-2-0-3-50-90</t>
  </si>
  <si>
    <t>OTROS IMPUESTOS</t>
  </si>
  <si>
    <t>A-2-0-4</t>
  </si>
  <si>
    <t>ADQUISICION DE BIENES Y SERVICIOS</t>
  </si>
  <si>
    <t>A-2-0-4-1</t>
  </si>
  <si>
    <t>COMPRA DE EQUIPO</t>
  </si>
  <si>
    <t>A-2-0-4-1-2</t>
  </si>
  <si>
    <t>EQUIPO DE RECREACION Y DEPORTES</t>
  </si>
  <si>
    <t>A-2-0-4-1-3</t>
  </si>
  <si>
    <t>HERRAMIENTAS</t>
  </si>
  <si>
    <t>A-2-0-4-1-4</t>
  </si>
  <si>
    <t>AUDIOVISUALES Y ACCESORIOS</t>
  </si>
  <si>
    <t>A-2-0-4-1-6</t>
  </si>
  <si>
    <t>EQUIPO DE SISTEMAS</t>
  </si>
  <si>
    <t>A-2-0-4-1-8</t>
  </si>
  <si>
    <t>SOFTWARE</t>
  </si>
  <si>
    <t>A-2-0-4-1-9</t>
  </si>
  <si>
    <t>EQUIPO DE CAFETERIA</t>
  </si>
  <si>
    <t>A-2-0-4-1-25</t>
  </si>
  <si>
    <t>OTRAS COMPRAS DE EQUIPOS</t>
  </si>
  <si>
    <t>A-2-0-4-1-26</t>
  </si>
  <si>
    <t>EQUIPO DE COMUNICACIONES</t>
  </si>
  <si>
    <t>A-2-0-4-2</t>
  </si>
  <si>
    <t>ENSERES Y EQUIPOS DE OFICINA</t>
  </si>
  <si>
    <t>A-2-0-4-2-1</t>
  </si>
  <si>
    <t>EQUIPOS Y MAQUINAS PARA OFICINA</t>
  </si>
  <si>
    <t>A-2-0-4-2-2</t>
  </si>
  <si>
    <t>MOBILIARIO Y ENSERES</t>
  </si>
  <si>
    <t>A-2-0-4-4</t>
  </si>
  <si>
    <t>MATERIALES Y SUMINISTROS</t>
  </si>
  <si>
    <t>A-2-0-4-4-1</t>
  </si>
  <si>
    <t>COMBUSTIBLE Y LUBRICANTES</t>
  </si>
  <si>
    <t>A-2-0-4-4-2</t>
  </si>
  <si>
    <t>DOTACION</t>
  </si>
  <si>
    <t>A-2-0-4-4-6</t>
  </si>
  <si>
    <t>LLANTAS Y ACCESORIOS</t>
  </si>
  <si>
    <t>A-2-0-4-4-15</t>
  </si>
  <si>
    <t>PAPELERIA, UTILES DE ESCRITORIO Y OFICINA</t>
  </si>
  <si>
    <t>A-2-0-4-4-17</t>
  </si>
  <si>
    <t>PRODUCTOS DE ASEO Y LIMPIEZA</t>
  </si>
  <si>
    <t>A-2-0-4-4-18</t>
  </si>
  <si>
    <t>PRODUCTOS DE CAFETERIA Y RESTAURANTE</t>
  </si>
  <si>
    <t>A-2-0-4-4-20</t>
  </si>
  <si>
    <t>REPUESTOS</t>
  </si>
  <si>
    <t>A-2-0-4-4-21</t>
  </si>
  <si>
    <t>UTENSILIOS DE CAFETERIA</t>
  </si>
  <si>
    <t>A-2-0-4-4-23</t>
  </si>
  <si>
    <t>OTROS MATERIALES Y SUMINISTROS</t>
  </si>
  <si>
    <t>A-2-0-4-5</t>
  </si>
  <si>
    <t>MANTENIMIENTO</t>
  </si>
  <si>
    <t>A-2-0-4-5-1</t>
  </si>
  <si>
    <t>MANTENIMIENTO DE BIENES INMUEBLES</t>
  </si>
  <si>
    <t>A-2-0-4-5-2</t>
  </si>
  <si>
    <t>MANTENIMIENTO DE BIENES MUEBLES, EQUIPOS Y ENSERES</t>
  </si>
  <si>
    <t>A-2-0-4-5-5</t>
  </si>
  <si>
    <t>MANTENIMIENTO EQUIPO COMUNICACIONES Y COMPUTACION</t>
  </si>
  <si>
    <t>A-2-0-4-5-6</t>
  </si>
  <si>
    <t>MANTENIMIENTO EQUIPO DE NAVEGACION Y TRANSPORTE</t>
  </si>
  <si>
    <t>A-2-0-4-5-8</t>
  </si>
  <si>
    <t>SERVICIO DE ASEO</t>
  </si>
  <si>
    <t>A-2-0-4-5-10</t>
  </si>
  <si>
    <t>SERVICIO DE SEGURIDAD Y VIGILANCIA</t>
  </si>
  <si>
    <t>A-2-0-4-6</t>
  </si>
  <si>
    <t>COMUNICACIONES Y TRANSPORTES</t>
  </si>
  <si>
    <t>A-2-0-4-6-2</t>
  </si>
  <si>
    <t>CORREO</t>
  </si>
  <si>
    <t>A-2-0-4-6-3</t>
  </si>
  <si>
    <t>EMBALAJE Y ACARREO</t>
  </si>
  <si>
    <t>A-2-0-4-6-5</t>
  </si>
  <si>
    <t>SERVICIOS DE TRANSMISION DE INFORMACION</t>
  </si>
  <si>
    <t>A-2-0-4-6-7</t>
  </si>
  <si>
    <t>TRANSPORTE</t>
  </si>
  <si>
    <t>A-2-0-4-7</t>
  </si>
  <si>
    <t>IMPRESOS Y PUBLICACIONES</t>
  </si>
  <si>
    <t>A-2-0-4-7-1</t>
  </si>
  <si>
    <t>ADQUISICION DE LIBROS Y REVISTAS</t>
  </si>
  <si>
    <t>A-2-0-4-7-3</t>
  </si>
  <si>
    <t>EDICION DE LIBROS,REVISTAS,ESCRITOS Y TRABAJOS TIPOGRAFICOS</t>
  </si>
  <si>
    <t>A-2-0-4-7-5</t>
  </si>
  <si>
    <t>SUSCRIPCIONES</t>
  </si>
  <si>
    <t>A-2-0-4-7-6</t>
  </si>
  <si>
    <t>OTROS GASTOS POR IMPRESOS Y PUBLICACIONES</t>
  </si>
  <si>
    <t>A-2-0-4-8</t>
  </si>
  <si>
    <t>SERVICIOS PUBLICOS</t>
  </si>
  <si>
    <t>A-2-0-4-8-1</t>
  </si>
  <si>
    <t>ACUEDUCTO ALCANTARILLADO Y ASEO</t>
  </si>
  <si>
    <t>A-2-0-4-8-2</t>
  </si>
  <si>
    <t>ENERGIA</t>
  </si>
  <si>
    <t>A-2-0-4-8-3</t>
  </si>
  <si>
    <t>GAS NATURAL</t>
  </si>
  <si>
    <t>A-2-0-4-8-5</t>
  </si>
  <si>
    <t>TELEFONIA MOVIL CELULAR</t>
  </si>
  <si>
    <t>A-2-0-4-8-6</t>
  </si>
  <si>
    <t>TELEFONO,FAX Y OTROS</t>
  </si>
  <si>
    <t>A-2-0-4-8-7</t>
  </si>
  <si>
    <t>OTROS SERVICIOS PÚBLICOS</t>
  </si>
  <si>
    <t>A-2-0-4-9</t>
  </si>
  <si>
    <t>SEGUROS</t>
  </si>
  <si>
    <t>A-2-0-4-9-11</t>
  </si>
  <si>
    <t>SEGUROS GENERALES</t>
  </si>
  <si>
    <t>A-2-0-4-10</t>
  </si>
  <si>
    <t>ARRENDAMIENTOS</t>
  </si>
  <si>
    <t>A-2-0-4-10-1</t>
  </si>
  <si>
    <t>ARRENDAMIENTOS BIENES MUEBLES</t>
  </si>
  <si>
    <t>A-2-0-4-10-2</t>
  </si>
  <si>
    <t>ARRENDAMIENTOS BIENES INMUEBLES</t>
  </si>
  <si>
    <t>A-2-0-4-11</t>
  </si>
  <si>
    <t>VIATICOS Y GASTOS DE VIAJE</t>
  </si>
  <si>
    <t>A-2-0-4-11-1</t>
  </si>
  <si>
    <t>VIATICOS Y GASTOS DE VIAJE AL EXTERIOR</t>
  </si>
  <si>
    <t>A-2-0-4-11-2</t>
  </si>
  <si>
    <t>VIATICOS Y GASTOS DE VIAJE AL INTERIOR</t>
  </si>
  <si>
    <t>A-2-0-4-13</t>
  </si>
  <si>
    <t>DEFENSA DE LA HACIENDA PUBLICA</t>
  </si>
  <si>
    <t>A-2-0-4-13-3</t>
  </si>
  <si>
    <t>PERITAZGOS</t>
  </si>
  <si>
    <t>A-2-0-4-21</t>
  </si>
  <si>
    <t>CAPACITACION, BIENESTAR SOCIAL Y ESTIMULOS</t>
  </si>
  <si>
    <t>A-2-0-4-21-4</t>
  </si>
  <si>
    <t>SERVICIOS DE BIENESTAR SOCIAL</t>
  </si>
  <si>
    <t>A-2-0-4-21-5</t>
  </si>
  <si>
    <t>SERVICIOS DE CAPACITACION</t>
  </si>
  <si>
    <t>A-2-0-4-21-8</t>
  </si>
  <si>
    <t>SERVICIOS PARA ESTIMULOS</t>
  </si>
  <si>
    <t>A-2-0-4-21-11</t>
  </si>
  <si>
    <t>OTROS SERVICIOS PARA CAPACITACION, BIENESTAR SOCIAL Y ESTIMULOS</t>
  </si>
  <si>
    <t>A-2-0-4-22</t>
  </si>
  <si>
    <t>GASTOS FINANCIEROS</t>
  </si>
  <si>
    <t>A-2-0-4-22-1</t>
  </si>
  <si>
    <t>COMISIONES BANCARIAS</t>
  </si>
  <si>
    <t>A-2-0-4-41</t>
  </si>
  <si>
    <t>OTROS GASTOS POR ADQUISICION DE SERVICIOS</t>
  </si>
  <si>
    <t>A-2-0-4-41-13</t>
  </si>
  <si>
    <t>A-3</t>
  </si>
  <si>
    <t>TRANSFERENCIAS CORRIENTES</t>
  </si>
  <si>
    <t>A-3-2</t>
  </si>
  <si>
    <t>TRANSFERENCIAS AL SECTOR PUBLICO</t>
  </si>
  <si>
    <t>A-3-2-1</t>
  </si>
  <si>
    <t>ORDEN NACIONAL</t>
  </si>
  <si>
    <t>A-3-2-1-1</t>
  </si>
  <si>
    <t>CUOTA DE AUDITAJE CONTRANAL</t>
  </si>
  <si>
    <t>A-3-6</t>
  </si>
  <si>
    <t>OTRAS TRANSFERENCIAS</t>
  </si>
  <si>
    <t>A-3-6-1</t>
  </si>
  <si>
    <t>SENTENCIAS Y CONCILIACIONES</t>
  </si>
  <si>
    <t>A-3-6-1-1</t>
  </si>
  <si>
    <t>C</t>
  </si>
  <si>
    <t>INVERSION</t>
  </si>
  <si>
    <t>C-112</t>
  </si>
  <si>
    <t>ADQUISICION DE INFRAESTRUCTURA PROPIA DEL SECTOR</t>
  </si>
  <si>
    <t>C-112-307</t>
  </si>
  <si>
    <t>VIGILANCIA EN SALUD</t>
  </si>
  <si>
    <t>C-112-307-1</t>
  </si>
  <si>
    <t>ADQUISICIÓN , REMODELACIÓN Y DOTACIÓN INFRAESTRUCTURA FISICA INVIMA A NIVEL NACIONAL</t>
  </si>
  <si>
    <t>C-223</t>
  </si>
  <si>
    <t xml:space="preserve">ADQUISICION, PRODUCCION Y MANTENIMIENTO DE LA DOTACION ADMINISTRATIVA </t>
  </si>
  <si>
    <t>C-223-300</t>
  </si>
  <si>
    <t>INTERSUBSECTORIAL SALUD</t>
  </si>
  <si>
    <t>C-223-300-1</t>
  </si>
  <si>
    <t>DESARROLLO TECNOLOGICO DE LA INFORMATICA Y LAS COMUNICACIONES -TICSFORTALECIENDO EL SISTEMA IVC DEL INVIMA  NACIONAL</t>
  </si>
  <si>
    <t>C-223-307</t>
  </si>
  <si>
    <t>C-223-307-1</t>
  </si>
  <si>
    <t>ADQUISICIÓN DE EQUIPOS, INSUMOS, ELEMENTOS Y REPOTENCIACIÓN DE EQUIPOS A NIVEL NACIONAL</t>
  </si>
  <si>
    <t>C-310</t>
  </si>
  <si>
    <t>DIVULGACION, ASISTENCIA TECNICA Y CAPACITACION DEL RECURSO HUMANO</t>
  </si>
  <si>
    <t>C-310-307</t>
  </si>
  <si>
    <t>C-310-307-1</t>
  </si>
  <si>
    <t>CAPACITACION  Y ASISTENCIA TÉCNICA A ENTES DESCENTRALIZADOS A NIVEL NACIONAL</t>
  </si>
  <si>
    <t>C-410</t>
  </si>
  <si>
    <t>INVESTIGACION BASICA, APLICADA Y ESTUDIOS</t>
  </si>
  <si>
    <t>C-410-300</t>
  </si>
  <si>
    <t>C-410-300-4</t>
  </si>
  <si>
    <t>CONTROL DE CALIDAD DE PRODUCTOS BIOLÓGICOS A NIVEL NACIONAL</t>
  </si>
  <si>
    <t>C-450</t>
  </si>
  <si>
    <t>LEVANTAMIENTO Y ACTUALIZACIÓN DE INFORMACIÓN PARA  PROCESAMIENTO</t>
  </si>
  <si>
    <t>C-450-305</t>
  </si>
  <si>
    <t>ASEGURAMIENTO EN SALUD</t>
  </si>
  <si>
    <t>C-450-305-1</t>
  </si>
  <si>
    <t>LEVANTAMIENTO DE LA INFORMACIÓN DE LAS CONDICIONES FISICOSANITARIAS DE LOS PRODUCTOS COMPETENCIA DEL INVIMA NACIONAL</t>
  </si>
  <si>
    <t>C-510</t>
  </si>
  <si>
    <t>ASISTENCIA TECNICA, DIVULGACION Y CAPACITACION A SERVIDORES PUBLICOS PARA LA ADMINISTRACION DEL ESTADO</t>
  </si>
  <si>
    <t>C-510-301</t>
  </si>
  <si>
    <t>PREVENCIÓN Y PROMOCIÓN EN SALUD</t>
  </si>
  <si>
    <t>C-510-301-3</t>
  </si>
  <si>
    <t>MEJORAMIENTO DE LA VIGILANCIA SANITARIA Y CONTROL DE CALIDAD DE LOS PRODUCTOS DE COMPETENCIA DEL INVIMA EN EL MARCO NORMATIVO VIGENTE NACIONAL</t>
  </si>
  <si>
    <t>C-510-307</t>
  </si>
  <si>
    <t>C-510-307-1</t>
  </si>
  <si>
    <t>CAPACITACIÓN Y ACTUALIZACIÓN DE LOS CONOCIMIENTOS DEL RECURSO HUMANO DEL INVIMA A NIVEL NACIONAL</t>
  </si>
  <si>
    <t>FUNCIONAMIENTO TOTAL</t>
  </si>
  <si>
    <t/>
  </si>
  <si>
    <t>TIPO</t>
  </si>
  <si>
    <t>TOTAL
COMPROMISO DEP.GSTOS</t>
  </si>
  <si>
    <t>TOTAL
OBLIGACIONES DEP.GSTOS</t>
  </si>
  <si>
    <t>COMPROMISO POR OBLIGAR
DEP.GSTOS</t>
  </si>
  <si>
    <t>TOTAL
ORDENES DE PAGO DEP.GSTOS</t>
  </si>
  <si>
    <t>OBLIGACIONES
POR ORDENAR DEP.GSTOS</t>
  </si>
  <si>
    <t>PAGOS
DEP.GSTOS</t>
  </si>
  <si>
    <t>ORDENES DE PAGO
POR PAGAR DEP.GSTOS</t>
  </si>
  <si>
    <t>TOTAL REINTEGROS
DEP.GSTOS</t>
  </si>
  <si>
    <t>OTROS GASTOS PERSONALES - DISTRIBUCION PREVIO CONCEPTO DGPPN</t>
  </si>
  <si>
    <t xml:space="preserve">PAGO PASIVOS EXIGIBLES VIGENCIAS EXPIRADAS </t>
  </si>
  <si>
    <t>OTROS ELEMENTOS PARA CAPACITACION, BIENESTAR SOCIAL Y ESTIMULOS</t>
  </si>
  <si>
    <t>PAGOS PASIVOS EXIGIBLES VIGENCIA EXPIRADAS</t>
  </si>
  <si>
    <t>OTROS RECURSOS DE TESORERIA</t>
  </si>
  <si>
    <t>ADQUISICION Y/O PRODUCCION DE EQUIPOS, MATERIALES, SUMINISTROS Y SERVICIOS ADMINISTRATIVOS</t>
  </si>
  <si>
    <t>DESARROLLO TECNOLOGICO DE LA INFORMATICA Y LAS COMUNICACIONES -TICS- FORTALECIENDO EL SISTEMA IVC DEL INVIMA  NACIONAL</t>
  </si>
  <si>
    <t>Ejecución Presupuestal Reserva Presupuestal</t>
  </si>
  <si>
    <t>Ejecución Presupuestal Cuentas por Pagar</t>
  </si>
  <si>
    <t>Vigencia: 01-01-2015 al 31-07-2015</t>
  </si>
  <si>
    <t>x</t>
  </si>
  <si>
    <t>Vigencia: 01-01-2015 al 31-01-2015</t>
  </si>
  <si>
    <t>Vigencia: 01-01-2015 al 28-02-2015</t>
  </si>
  <si>
    <t>6.154.801.330,00</t>
  </si>
  <si>
    <t>6.026.175.833,00</t>
  </si>
  <si>
    <t>0,00</t>
  </si>
  <si>
    <t>5.969.225.537,00</t>
  </si>
  <si>
    <t>5.846.576.135,00</t>
  </si>
  <si>
    <t>185.575.793,00</t>
  </si>
  <si>
    <t>179.599.698,00</t>
  </si>
  <si>
    <t>140.494.330,00</t>
  </si>
  <si>
    <t>137.474.410,00</t>
  </si>
  <si>
    <t>79.375.136,00</t>
  </si>
  <si>
    <t>77.809.399,00</t>
  </si>
  <si>
    <t>61.119.194,00</t>
  </si>
  <si>
    <t>59.665.011,00</t>
  </si>
  <si>
    <t>519.230.080,00</t>
  </si>
  <si>
    <t>488.313.751,00</t>
  </si>
  <si>
    <t>200.414.043,00</t>
  </si>
  <si>
    <t>195.752.689,00</t>
  </si>
  <si>
    <t>20.340.643,00</t>
  </si>
  <si>
    <t>19.623.512,00</t>
  </si>
  <si>
    <t>5.909.884,00</t>
  </si>
  <si>
    <t>5.742.554,00</t>
  </si>
  <si>
    <t>5.084.921,00</t>
  </si>
  <si>
    <t>4.965.400,00</t>
  </si>
  <si>
    <t>16.042.482,00</t>
  </si>
  <si>
    <t>10.863.200,00</t>
  </si>
  <si>
    <t>165.347.869,00</t>
  </si>
  <si>
    <t>160.168.587,00</t>
  </si>
  <si>
    <t>15.391.383,00</t>
  </si>
  <si>
    <t>3.040.786,00</t>
  </si>
  <si>
    <t>90.547.461,00</t>
  </si>
  <si>
    <t>88.157.023,00</t>
  </si>
  <si>
    <t>151.394,00</t>
  </si>
  <si>
    <t>131.398.371,00</t>
  </si>
  <si>
    <t>128.223.073,00</t>
  </si>
  <si>
    <t>10.658.332,00</t>
  </si>
  <si>
    <t>10.339.607,00</t>
  </si>
  <si>
    <t>74.951.001,00</t>
  </si>
  <si>
    <t>73.488.850,00</t>
  </si>
  <si>
    <t>45.789.038,00</t>
  </si>
  <si>
    <t>44.394.616,00</t>
  </si>
  <si>
    <t>3.794.995.536,00</t>
  </si>
  <si>
    <t>3.520.833.936,00</t>
  </si>
  <si>
    <t>255.265.000,00</t>
  </si>
  <si>
    <t>227.565.000,00</t>
  </si>
  <si>
    <t>3.569.302.236,00</t>
  </si>
  <si>
    <t>3.295.140.636,00</t>
  </si>
  <si>
    <t>234.515.000,00</t>
  </si>
  <si>
    <t>209.015.000,00</t>
  </si>
  <si>
    <t>225.693.300,00</t>
  </si>
  <si>
    <t>20.750.000,00</t>
  </si>
  <si>
    <t>18.550.000,00</t>
  </si>
  <si>
    <t>2.833.773.250,00</t>
  </si>
  <si>
    <t>2.770.749.349,00</t>
  </si>
  <si>
    <t>1.394.475.488,00</t>
  </si>
  <si>
    <t>1.363.824.098,00</t>
  </si>
  <si>
    <t>1.334.246.410,00</t>
  </si>
  <si>
    <t>675.877.770,00</t>
  </si>
  <si>
    <t>276.406.513,00</t>
  </si>
  <si>
    <t>270.207.310,00</t>
  </si>
  <si>
    <t>136.427.470,00</t>
  </si>
  <si>
    <t>509.124.233,00</t>
  </si>
  <si>
    <t>498.180.010,00</t>
  </si>
  <si>
    <t>252.405.710,00</t>
  </si>
  <si>
    <t>578.293.352,00</t>
  </si>
  <si>
    <t>565.859.090,00</t>
  </si>
  <si>
    <t>287.044.590,00</t>
  </si>
  <si>
    <t>1.124.441.079,00</t>
  </si>
  <si>
    <t>1.098.743.869,00</t>
  </si>
  <si>
    <t>548.063.448,00</t>
  </si>
  <si>
    <t>578.220.762,00</t>
  </si>
  <si>
    <t>564.276.539,00</t>
  </si>
  <si>
    <t>285.040.118,00</t>
  </si>
  <si>
    <t>305.310.496,00</t>
  </si>
  <si>
    <t>298.784.600,00</t>
  </si>
  <si>
    <t>150.753.800,00</t>
  </si>
  <si>
    <t>240.909.821,00</t>
  </si>
  <si>
    <t>235.682.730,00</t>
  </si>
  <si>
    <t>112.269.530,00</t>
  </si>
  <si>
    <t>207.304.862,00</t>
  </si>
  <si>
    <t>202.655.460,00</t>
  </si>
  <si>
    <t>102.320.580,00</t>
  </si>
  <si>
    <t>138.203.211,00</t>
  </si>
  <si>
    <t>135.103.610,00</t>
  </si>
  <si>
    <t>68.213.690,00</t>
  </si>
  <si>
    <t>6.351.535.827,04</t>
  </si>
  <si>
    <t>5.446.650.382,36</t>
  </si>
  <si>
    <t>876.012.620,44</t>
  </si>
  <si>
    <t>799.460.014,39</t>
  </si>
  <si>
    <t>1.038.492,00</t>
  </si>
  <si>
    <t>8.049.886,00</t>
  </si>
  <si>
    <t>86.541,00</t>
  </si>
  <si>
    <t>3.557.836,00</t>
  </si>
  <si>
    <t>2.776.960,00</t>
  </si>
  <si>
    <t>1.288.700,00</t>
  </si>
  <si>
    <t>1.494.236,00</t>
  </si>
  <si>
    <t>1.488.260,00</t>
  </si>
  <si>
    <t>695.219,00</t>
  </si>
  <si>
    <t>1.368.381,00</t>
  </si>
  <si>
    <t>6.347.977.991,04</t>
  </si>
  <si>
    <t>5.443.092.546,36</t>
  </si>
  <si>
    <t>873.235.660,44</t>
  </si>
  <si>
    <t>798.171.314,39</t>
  </si>
  <si>
    <t>34.446.212,00</t>
  </si>
  <si>
    <t>21.354.712,00</t>
  </si>
  <si>
    <t>19.920,00</t>
  </si>
  <si>
    <t>59.760,00</t>
  </si>
  <si>
    <t>24.019.920,00</t>
  </si>
  <si>
    <t>20.928.420,00</t>
  </si>
  <si>
    <t>7.968,00</t>
  </si>
  <si>
    <t>10.079.681,00</t>
  </si>
  <si>
    <t>79.681,00</t>
  </si>
  <si>
    <t>199.203,00</t>
  </si>
  <si>
    <t>39.840,00</t>
  </si>
  <si>
    <t>239.043,00</t>
  </si>
  <si>
    <t>67.763.140,00</t>
  </si>
  <si>
    <t>61.586.012,00</t>
  </si>
  <si>
    <t>8.590.000,00</t>
  </si>
  <si>
    <t>50.389.043,00</t>
  </si>
  <si>
    <t>150.000,00</t>
  </si>
  <si>
    <t>796.812,00</t>
  </si>
  <si>
    <t>3.664.422,00</t>
  </si>
  <si>
    <t>2.270.000,00</t>
  </si>
  <si>
    <t>999.601,00</t>
  </si>
  <si>
    <t>900.000,00</t>
  </si>
  <si>
    <t>2.319.681,00</t>
  </si>
  <si>
    <t>2.240.000,00</t>
  </si>
  <si>
    <t>6.676.331,00</t>
  </si>
  <si>
    <t>499.203,00</t>
  </si>
  <si>
    <t>300.000,00</t>
  </si>
  <si>
    <t>2.889.362,00</t>
  </si>
  <si>
    <t>2.730.000,00</t>
  </si>
  <si>
    <t>2.839.255.021,41</t>
  </si>
  <si>
    <t>2.798.702.697,73</t>
  </si>
  <si>
    <t>17.897.237,61</t>
  </si>
  <si>
    <t>15.064.958,56</t>
  </si>
  <si>
    <t>43.040.644,16</t>
  </si>
  <si>
    <t>10.464.958,56</t>
  </si>
  <si>
    <t>4.589.442,00</t>
  </si>
  <si>
    <t>4.450.000,00</t>
  </si>
  <si>
    <t>996.015,00</t>
  </si>
  <si>
    <t>24.023.784,00</t>
  </si>
  <si>
    <t>428.884,00</t>
  </si>
  <si>
    <t>1.212.626.826,40</t>
  </si>
  <si>
    <t>1.209.609.564,72</t>
  </si>
  <si>
    <t>2.832.279,05</t>
  </si>
  <si>
    <t>1.553.978.309,85</t>
  </si>
  <si>
    <t>1.540.038.147,85</t>
  </si>
  <si>
    <t>1.119.378.206,00</t>
  </si>
  <si>
    <t>1.104.475.092,00</t>
  </si>
  <si>
    <t>5.960.000,00</t>
  </si>
  <si>
    <t>3.979.282,00</t>
  </si>
  <si>
    <t>396.243.625,00</t>
  </si>
  <si>
    <t>1.250.000,00</t>
  </si>
  <si>
    <t>21.546.078,00</t>
  </si>
  <si>
    <t>696.818.743,00</t>
  </si>
  <si>
    <t>681.915.629,00</t>
  </si>
  <si>
    <t>4.769.760,00</t>
  </si>
  <si>
    <t>4.710.000,00</t>
  </si>
  <si>
    <t>31.738.644,00</t>
  </si>
  <si>
    <t>1.400.000,00</t>
  </si>
  <si>
    <t>159.362,00</t>
  </si>
  <si>
    <t>31.539.442,00</t>
  </si>
  <si>
    <t>146.882.826,63</t>
  </si>
  <si>
    <t>142.544.183,63</t>
  </si>
  <si>
    <t>142.533.333,63</t>
  </si>
  <si>
    <t>13.207.725,00</t>
  </si>
  <si>
    <t>11.813.303,00</t>
  </si>
  <si>
    <t>84.334.809,80</t>
  </si>
  <si>
    <t>82.940.387,80</t>
  </si>
  <si>
    <t>173.580,00</t>
  </si>
  <si>
    <t>113.820,00</t>
  </si>
  <si>
    <t>102.970,00</t>
  </si>
  <si>
    <t>3.049.779,17</t>
  </si>
  <si>
    <t>2.978.066,17</t>
  </si>
  <si>
    <t>45.599.628,66</t>
  </si>
  <si>
    <t>44.205.206,66</t>
  </si>
  <si>
    <t>517.304,00</t>
  </si>
  <si>
    <t>493.400,00</t>
  </si>
  <si>
    <t>10.785.465,00</t>
  </si>
  <si>
    <t>2.788.844,00</t>
  </si>
  <si>
    <t>412.349.177,00</t>
  </si>
  <si>
    <t>101.548.518,00</t>
  </si>
  <si>
    <t>412.329.257,00</t>
  </si>
  <si>
    <t>1.681.192.916,00</t>
  </si>
  <si>
    <t>859.028.158,00</t>
  </si>
  <si>
    <t>595.245.721,20</t>
  </si>
  <si>
    <t>523.024.504,20</t>
  </si>
  <si>
    <t>4.070.604,00</t>
  </si>
  <si>
    <t>21.252.204,00</t>
  </si>
  <si>
    <t>2.673.350,00</t>
  </si>
  <si>
    <t>1.659.940.712,00</t>
  </si>
  <si>
    <t>856.354.808,00</t>
  </si>
  <si>
    <t>3.984,00</t>
  </si>
  <si>
    <t>3.835.940,00</t>
  </si>
  <si>
    <t>772.310,00</t>
  </si>
  <si>
    <t>2.940.125,00</t>
  </si>
  <si>
    <t>119.521,00</t>
  </si>
  <si>
    <t>17.576,00</t>
  </si>
  <si>
    <t>89.840,00</t>
  </si>
  <si>
    <t>50.000,00</t>
  </si>
  <si>
    <t>7.146.729,00</t>
  </si>
  <si>
    <t>5.887.766,00</t>
  </si>
  <si>
    <t>1.015.936,00</t>
  </si>
  <si>
    <t>6.130.793,00</t>
  </si>
  <si>
    <t>13.790.452.176,00</t>
  </si>
  <si>
    <t>4.282.901.343,00</t>
  </si>
  <si>
    <t>1.288.272.974,80</t>
  </si>
  <si>
    <t>1.132.557.432,80</t>
  </si>
  <si>
    <t>316.024.079,00</t>
  </si>
  <si>
    <t>26.468.811,00</t>
  </si>
  <si>
    <t>1.896.679.587,00</t>
  </si>
  <si>
    <t>398.024.688,00</t>
  </si>
  <si>
    <t>509.732.296,00</t>
  </si>
  <si>
    <t>16.741.832,00</t>
  </si>
  <si>
    <t>1.386.947.291,00</t>
  </si>
  <si>
    <t>381.282.856,00</t>
  </si>
  <si>
    <t>890.419.215,00</t>
  </si>
  <si>
    <t>100.332.678,00</t>
  </si>
  <si>
    <t>11.229.191,00</t>
  </si>
  <si>
    <t>10.084.610,00</t>
  </si>
  <si>
    <t>208.836.873,00</t>
  </si>
  <si>
    <t>70.324.939,00</t>
  </si>
  <si>
    <t>28.666.862,00</t>
  </si>
  <si>
    <t>25.440.006,00</t>
  </si>
  <si>
    <t>482.266.861,00</t>
  </si>
  <si>
    <t>214.632.710,00</t>
  </si>
  <si>
    <t>93.553.244,80</t>
  </si>
  <si>
    <t>89.996.004,80</t>
  </si>
  <si>
    <t>9.996.225.561,00</t>
  </si>
  <si>
    <t>3.473.117.517,00</t>
  </si>
  <si>
    <t>1.154.823.677,00</t>
  </si>
  <si>
    <t>1.007.036.812,00</t>
  </si>
  <si>
    <t>9.992.241.498,00</t>
  </si>
  <si>
    <t>3.469.133.454,00</t>
  </si>
  <si>
    <t>3.984.063,00</t>
  </si>
  <si>
    <t>Vigencia: 01-01-2015 al 31-03-2015</t>
  </si>
  <si>
    <t>Vigencia: 01-01-2015 al 30-04-2015</t>
  </si>
  <si>
    <t>Vigencia: 01-01-2015 al 31-05-2015</t>
  </si>
  <si>
    <t>Vigencia: 01-01-2015 al 30-06-2015</t>
  </si>
  <si>
    <t>Vigencia: 01-01-2015 al 31-08-2015</t>
  </si>
  <si>
    <t>Vigencia: 01-01-2015 al 30-09-2015</t>
  </si>
  <si>
    <t>Vigencia: 01-01-2015 al 31-10-2015</t>
  </si>
  <si>
    <t>APLAZAMIENTOS APROPIACION</t>
  </si>
  <si>
    <t>Nación</t>
  </si>
  <si>
    <t>OTROS RECURSOS DEL TESORO</t>
  </si>
  <si>
    <t>C-450-301</t>
  </si>
  <si>
    <t>MEJORAMIENTO DEL SISTEMA NACIONAL DE CONTROL E INOCUIDAD DE ALIMENTOS DE CONSUMO NACIONAL Y  EXPORTACIÓN BAJO UN ENFOQUE DE RIESGO NACIONAL</t>
  </si>
  <si>
    <t>C-450-301-2</t>
  </si>
  <si>
    <t>Vigencia: 01-01-2015 al 30-11-2015</t>
  </si>
  <si>
    <t>Vigencia: 01-01-2015 al 31-12-2015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</si>
</sst>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\ * #,##0.00_);_(&quot;$&quot;\ * \(#,##0.00\);_(&quot;$&quot;\ * &quot;-&quot;??_);_(@_)"/>
    <numFmt numFmtId="43" formatCode="_(* #,##0.00_);_(* \(#,##0.00\);_(* &quot;-&quot;??_);_(@_)"/>
    <numFmt numFmtId="164" formatCode="_(* #.##0.00_);_(* \(#.##0.00\);_(* &quot;-&quot;??_);_(@_)"/>
  </numFmts>
  <fonts count="15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name val="Arial"/>
      <family val="2"/>
    </font>
    <font>
      <b/>
      <sz val="8"/>
      <color rgb="FF000000"/>
      <name val="Arial"/>
      <family val="2"/>
    </font>
    <font>
      <b/>
      <sz val="9"/>
      <color rgb="FF000000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0000"/>
      <name val="Arial"/>
      <family val="2"/>
    </font>
    <font>
      <sz val="9"/>
      <name val="Arial"/>
      <family val="2"/>
    </font>
    <font>
      <sz val="8"/>
      <color rgb="FF000000"/>
      <name val="Arial"/>
      <family val="2"/>
    </font>
    <font>
      <sz val="10"/>
      <color rgb="FF000000"/>
      <name val="Arial"/>
      <family val="2"/>
    </font>
    <font>
      <b/>
      <sz val="10"/>
      <name val="Arial"/>
      <family val="2"/>
    </font>
    <font>
      <b/>
      <sz val="10"/>
      <color rgb="FF00000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CDCDC"/>
        <bgColor rgb="FFDCDCDC"/>
      </patternFill>
    </fill>
    <fill>
      <patternFill patternType="solid">
        <fgColor theme="7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2" fillId="0" borderId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70">
    <xf numFmtId="0" fontId="0" fillId="0" borderId="0" xfId="0"/>
    <xf numFmtId="0" fontId="3" fillId="0" borderId="0" xfId="0" applyFont="1" applyFill="1" applyBorder="1" applyAlignment="1">
      <alignment horizontal="justify" vertical="center"/>
    </xf>
    <xf numFmtId="0" fontId="6" fillId="0" borderId="0" xfId="0" applyFont="1" applyFill="1" applyBorder="1"/>
    <xf numFmtId="0" fontId="5" fillId="0" borderId="3" xfId="0" applyNumberFormat="1" applyFont="1" applyFill="1" applyBorder="1" applyAlignment="1">
      <alignment horizontal="justify" vertical="center" wrapText="1" readingOrder="1"/>
    </xf>
    <xf numFmtId="0" fontId="5" fillId="0" borderId="3" xfId="0" applyNumberFormat="1" applyFont="1" applyFill="1" applyBorder="1" applyAlignment="1">
      <alignment horizontal="center" vertical="center" wrapText="1" readingOrder="1"/>
    </xf>
    <xf numFmtId="0" fontId="5" fillId="0" borderId="3" xfId="0" applyNumberFormat="1" applyFont="1" applyFill="1" applyBorder="1" applyAlignment="1">
      <alignment horizontal="left" vertical="center" wrapText="1" readingOrder="1"/>
    </xf>
    <xf numFmtId="43" fontId="5" fillId="0" borderId="3" xfId="1" applyNumberFormat="1" applyFont="1" applyFill="1" applyBorder="1" applyAlignment="1">
      <alignment horizontal="right" vertical="center" wrapText="1" readingOrder="1"/>
    </xf>
    <xf numFmtId="0" fontId="7" fillId="0" borderId="0" xfId="0" applyFont="1" applyFill="1" applyBorder="1"/>
    <xf numFmtId="0" fontId="8" fillId="0" borderId="3" xfId="0" applyNumberFormat="1" applyFont="1" applyFill="1" applyBorder="1" applyAlignment="1">
      <alignment horizontal="justify" vertical="center" wrapText="1" readingOrder="1"/>
    </xf>
    <xf numFmtId="0" fontId="8" fillId="0" borderId="3" xfId="0" applyNumberFormat="1" applyFont="1" applyFill="1" applyBorder="1" applyAlignment="1">
      <alignment horizontal="center" vertical="center" wrapText="1" readingOrder="1"/>
    </xf>
    <xf numFmtId="0" fontId="8" fillId="0" borderId="3" xfId="0" applyNumberFormat="1" applyFont="1" applyFill="1" applyBorder="1" applyAlignment="1">
      <alignment horizontal="left" vertical="center" wrapText="1" readingOrder="1"/>
    </xf>
    <xf numFmtId="43" fontId="8" fillId="0" borderId="3" xfId="1" applyNumberFormat="1" applyFont="1" applyFill="1" applyBorder="1" applyAlignment="1">
      <alignment horizontal="right" vertical="center" wrapText="1" readingOrder="1"/>
    </xf>
    <xf numFmtId="0" fontId="9" fillId="0" borderId="0" xfId="0" applyFont="1" applyFill="1" applyBorder="1"/>
    <xf numFmtId="0" fontId="10" fillId="0" borderId="0" xfId="0" applyNumberFormat="1" applyFont="1" applyFill="1" applyBorder="1" applyAlignment="1">
      <alignment horizontal="justify" vertical="center" wrapText="1" readingOrder="1"/>
    </xf>
    <xf numFmtId="0" fontId="10" fillId="0" borderId="0" xfId="0" applyNumberFormat="1" applyFont="1" applyFill="1" applyBorder="1" applyAlignment="1">
      <alignment vertical="top" wrapText="1" readingOrder="1"/>
    </xf>
    <xf numFmtId="0" fontId="10" fillId="0" borderId="0" xfId="0" applyNumberFormat="1" applyFont="1" applyFill="1" applyBorder="1" applyAlignment="1">
      <alignment horizontal="left" vertical="top" wrapText="1" readingOrder="1"/>
    </xf>
    <xf numFmtId="0" fontId="6" fillId="0" borderId="0" xfId="0" applyFont="1" applyFill="1" applyBorder="1" applyAlignment="1">
      <alignment horizontal="justify" vertical="center"/>
    </xf>
    <xf numFmtId="0" fontId="6" fillId="0" borderId="0" xfId="0" applyFont="1" applyFill="1" applyBorder="1" applyAlignment="1">
      <alignment horizontal="left"/>
    </xf>
    <xf numFmtId="0" fontId="4" fillId="0" borderId="1" xfId="0" applyNumberFormat="1" applyFont="1" applyFill="1" applyBorder="1" applyAlignment="1">
      <alignment horizontal="justify" vertical="center" wrapText="1" readingOrder="1"/>
    </xf>
    <xf numFmtId="0" fontId="4" fillId="0" borderId="2" xfId="0" applyNumberFormat="1" applyFont="1" applyFill="1" applyBorder="1" applyAlignment="1">
      <alignment horizontal="center" vertical="center" wrapText="1" readingOrder="1"/>
    </xf>
    <xf numFmtId="0" fontId="5" fillId="0" borderId="1" xfId="0" applyNumberFormat="1" applyFont="1" applyFill="1" applyBorder="1" applyAlignment="1">
      <alignment horizontal="center" vertical="center" wrapText="1" readingOrder="1"/>
    </xf>
    <xf numFmtId="0" fontId="8" fillId="0" borderId="0" xfId="0" applyFont="1" applyFill="1" applyBorder="1" applyAlignment="1">
      <alignment vertical="justify"/>
    </xf>
    <xf numFmtId="49" fontId="3" fillId="0" borderId="0" xfId="0" applyNumberFormat="1" applyFont="1" applyFill="1" applyBorder="1" applyAlignment="1">
      <alignment vertical="center"/>
    </xf>
    <xf numFmtId="0" fontId="4" fillId="2" borderId="3" xfId="0" applyNumberFormat="1" applyFont="1" applyFill="1" applyBorder="1" applyAlignment="1">
      <alignment horizontal="center" vertical="center" wrapText="1" readingOrder="1"/>
    </xf>
    <xf numFmtId="0" fontId="8" fillId="0" borderId="3" xfId="0" applyNumberFormat="1" applyFont="1" applyFill="1" applyBorder="1" applyAlignment="1">
      <alignment vertical="center" wrapText="1" readingOrder="1"/>
    </xf>
    <xf numFmtId="4" fontId="8" fillId="0" borderId="3" xfId="0" applyNumberFormat="1" applyFont="1" applyFill="1" applyBorder="1" applyAlignment="1">
      <alignment horizontal="right" vertical="center" wrapText="1" readingOrder="1"/>
    </xf>
    <xf numFmtId="4" fontId="8" fillId="0" borderId="3" xfId="0" applyNumberFormat="1" applyFont="1" applyFill="1" applyBorder="1" applyAlignment="1">
      <alignment vertical="center" wrapText="1" readingOrder="1"/>
    </xf>
    <xf numFmtId="0" fontId="8" fillId="0" borderId="3" xfId="0" applyNumberFormat="1" applyFont="1" applyFill="1" applyBorder="1" applyAlignment="1">
      <alignment horizontal="right" vertical="center" wrapText="1" readingOrder="1"/>
    </xf>
    <xf numFmtId="0" fontId="5" fillId="0" borderId="3" xfId="0" applyNumberFormat="1" applyFont="1" applyFill="1" applyBorder="1" applyAlignment="1">
      <alignment vertical="center" wrapText="1" readingOrder="1"/>
    </xf>
    <xf numFmtId="4" fontId="5" fillId="0" borderId="3" xfId="0" applyNumberFormat="1" applyFont="1" applyFill="1" applyBorder="1" applyAlignment="1">
      <alignment horizontal="right" vertical="center" wrapText="1" readingOrder="1"/>
    </xf>
    <xf numFmtId="4" fontId="5" fillId="0" borderId="3" xfId="0" applyNumberFormat="1" applyFont="1" applyFill="1" applyBorder="1" applyAlignment="1">
      <alignment vertical="center" wrapText="1" readingOrder="1"/>
    </xf>
    <xf numFmtId="0" fontId="5" fillId="0" borderId="3" xfId="0" applyNumberFormat="1" applyFont="1" applyFill="1" applyBorder="1" applyAlignment="1">
      <alignment horizontal="right" vertical="center" wrapText="1" readingOrder="1"/>
    </xf>
    <xf numFmtId="0" fontId="8" fillId="0" borderId="3" xfId="0" applyNumberFormat="1" applyFont="1" applyFill="1" applyBorder="1" applyAlignment="1">
      <alignment vertical="top" wrapText="1" readingOrder="1"/>
    </xf>
    <xf numFmtId="0" fontId="6" fillId="0" borderId="0" xfId="0" applyFont="1" applyFill="1" applyBorder="1" applyAlignment="1">
      <alignment horizontal="center" vertical="center"/>
    </xf>
    <xf numFmtId="0" fontId="4" fillId="2" borderId="3" xfId="0" applyNumberFormat="1" applyFont="1" applyFill="1" applyBorder="1" applyAlignment="1">
      <alignment horizontal="center" vertical="justify" wrapText="1" readingOrder="1"/>
    </xf>
    <xf numFmtId="0" fontId="5" fillId="0" borderId="3" xfId="0" applyNumberFormat="1" applyFont="1" applyFill="1" applyBorder="1" applyAlignment="1">
      <alignment vertical="justify" wrapText="1" readingOrder="1"/>
    </xf>
    <xf numFmtId="0" fontId="8" fillId="0" borderId="3" xfId="0" applyNumberFormat="1" applyFont="1" applyFill="1" applyBorder="1" applyAlignment="1">
      <alignment vertical="justify" wrapText="1" readingOrder="1"/>
    </xf>
    <xf numFmtId="0" fontId="9" fillId="0" borderId="0" xfId="0" applyFont="1" applyFill="1" applyBorder="1" applyAlignment="1">
      <alignment vertical="justify"/>
    </xf>
    <xf numFmtId="49" fontId="12" fillId="0" borderId="0" xfId="0" applyNumberFormat="1" applyFont="1" applyFill="1" applyBorder="1" applyAlignment="1">
      <alignment vertical="center"/>
    </xf>
    <xf numFmtId="0" fontId="12" fillId="0" borderId="0" xfId="0" applyFont="1" applyFill="1" applyBorder="1" applyAlignment="1">
      <alignment horizontal="justify" vertical="center"/>
    </xf>
    <xf numFmtId="0" fontId="14" fillId="0" borderId="0" xfId="0" applyFont="1" applyFill="1" applyBorder="1"/>
    <xf numFmtId="0" fontId="11" fillId="0" borderId="3" xfId="0" applyNumberFormat="1" applyFont="1" applyFill="1" applyBorder="1" applyAlignment="1">
      <alignment vertical="center" wrapText="1" readingOrder="1"/>
    </xf>
    <xf numFmtId="0" fontId="11" fillId="0" borderId="3" xfId="0" applyNumberFormat="1" applyFont="1" applyFill="1" applyBorder="1" applyAlignment="1">
      <alignment horizontal="center" vertical="center" wrapText="1" readingOrder="1"/>
    </xf>
    <xf numFmtId="4" fontId="11" fillId="0" borderId="3" xfId="0" applyNumberFormat="1" applyFont="1" applyFill="1" applyBorder="1" applyAlignment="1">
      <alignment horizontal="right" vertical="center" wrapText="1" readingOrder="1"/>
    </xf>
    <xf numFmtId="0" fontId="11" fillId="0" borderId="3" xfId="0" applyNumberFormat="1" applyFont="1" applyFill="1" applyBorder="1" applyAlignment="1">
      <alignment horizontal="right" vertical="center" wrapText="1" readingOrder="1"/>
    </xf>
    <xf numFmtId="4" fontId="11" fillId="0" borderId="3" xfId="0" applyNumberFormat="1" applyFont="1" applyFill="1" applyBorder="1" applyAlignment="1">
      <alignment vertical="center" wrapText="1" readingOrder="1"/>
    </xf>
    <xf numFmtId="0" fontId="13" fillId="0" borderId="3" xfId="0" applyNumberFormat="1" applyFont="1" applyFill="1" applyBorder="1" applyAlignment="1">
      <alignment vertical="center" wrapText="1" readingOrder="1"/>
    </xf>
    <xf numFmtId="0" fontId="13" fillId="0" borderId="3" xfId="0" applyNumberFormat="1" applyFont="1" applyFill="1" applyBorder="1" applyAlignment="1">
      <alignment horizontal="center" vertical="center" wrapText="1" readingOrder="1"/>
    </xf>
    <xf numFmtId="4" fontId="13" fillId="0" borderId="3" xfId="0" applyNumberFormat="1" applyFont="1" applyFill="1" applyBorder="1" applyAlignment="1">
      <alignment horizontal="right" vertical="center" wrapText="1" readingOrder="1"/>
    </xf>
    <xf numFmtId="0" fontId="13" fillId="0" borderId="3" xfId="0" applyNumberFormat="1" applyFont="1" applyFill="1" applyBorder="1" applyAlignment="1">
      <alignment horizontal="right" vertical="center" wrapText="1" readingOrder="1"/>
    </xf>
    <xf numFmtId="4" fontId="13" fillId="0" borderId="3" xfId="0" applyNumberFormat="1" applyFont="1" applyFill="1" applyBorder="1" applyAlignment="1">
      <alignment vertical="center" wrapText="1" readingOrder="1"/>
    </xf>
    <xf numFmtId="0" fontId="11" fillId="0" borderId="3" xfId="0" applyNumberFormat="1" applyFont="1" applyFill="1" applyBorder="1" applyAlignment="1">
      <alignment vertical="top" wrapText="1" readingOrder="1"/>
    </xf>
    <xf numFmtId="0" fontId="4" fillId="2" borderId="1" xfId="0" applyNumberFormat="1" applyFont="1" applyFill="1" applyBorder="1" applyAlignment="1">
      <alignment horizontal="justify" vertical="center" wrapText="1" readingOrder="1"/>
    </xf>
    <xf numFmtId="0" fontId="4" fillId="2" borderId="2" xfId="0" applyNumberFormat="1" applyFont="1" applyFill="1" applyBorder="1" applyAlignment="1">
      <alignment horizontal="center" vertical="center" wrapText="1" readingOrder="1"/>
    </xf>
    <xf numFmtId="0" fontId="5" fillId="2" borderId="1" xfId="0" applyNumberFormat="1" applyFont="1" applyFill="1" applyBorder="1" applyAlignment="1">
      <alignment horizontal="center" vertical="center" wrapText="1" readingOrder="1"/>
    </xf>
    <xf numFmtId="0" fontId="5" fillId="2" borderId="2" xfId="0" applyNumberFormat="1" applyFont="1" applyFill="1" applyBorder="1" applyAlignment="1">
      <alignment horizontal="center" vertical="center" wrapText="1" readingOrder="1"/>
    </xf>
    <xf numFmtId="43" fontId="5" fillId="0" borderId="3" xfId="1" applyNumberFormat="1" applyFont="1" applyFill="1" applyBorder="1" applyAlignment="1">
      <alignment vertical="center" wrapText="1" readingOrder="1"/>
    </xf>
    <xf numFmtId="43" fontId="8" fillId="0" borderId="3" xfId="1" applyNumberFormat="1" applyFont="1" applyFill="1" applyBorder="1" applyAlignment="1">
      <alignment vertical="center" wrapText="1" readingOrder="1"/>
    </xf>
    <xf numFmtId="0" fontId="8" fillId="0" borderId="0" xfId="0" applyFont="1" applyBorder="1" applyAlignment="1">
      <alignment vertical="justify"/>
    </xf>
    <xf numFmtId="0" fontId="8" fillId="3" borderId="3" xfId="0" applyNumberFormat="1" applyFont="1" applyFill="1" applyBorder="1" applyAlignment="1">
      <alignment horizontal="justify" vertical="center" wrapText="1" readingOrder="1"/>
    </xf>
    <xf numFmtId="0" fontId="8" fillId="3" borderId="3" xfId="0" applyNumberFormat="1" applyFont="1" applyFill="1" applyBorder="1" applyAlignment="1">
      <alignment horizontal="center" vertical="center" wrapText="1" readingOrder="1"/>
    </xf>
    <xf numFmtId="0" fontId="8" fillId="3" borderId="3" xfId="0" applyNumberFormat="1" applyFont="1" applyFill="1" applyBorder="1" applyAlignment="1">
      <alignment horizontal="left" vertical="center" wrapText="1" readingOrder="1"/>
    </xf>
    <xf numFmtId="43" fontId="8" fillId="3" borderId="3" xfId="1" applyNumberFormat="1" applyFont="1" applyFill="1" applyBorder="1" applyAlignment="1">
      <alignment horizontal="right" vertical="center" wrapText="1" readingOrder="1"/>
    </xf>
    <xf numFmtId="0" fontId="9" fillId="3" borderId="0" xfId="0" applyFont="1" applyFill="1" applyBorder="1"/>
    <xf numFmtId="2" fontId="9" fillId="0" borderId="0" xfId="0" applyNumberFormat="1" applyFont="1" applyFill="1" applyBorder="1"/>
    <xf numFmtId="2" fontId="14" fillId="0" borderId="0" xfId="0" applyNumberFormat="1" applyFont="1" applyFill="1" applyBorder="1"/>
    <xf numFmtId="164" fontId="7" fillId="0" borderId="0" xfId="0" applyNumberFormat="1" applyFont="1" applyFill="1" applyBorder="1"/>
    <xf numFmtId="9" fontId="7" fillId="0" borderId="0" xfId="7" applyFont="1" applyFill="1" applyBorder="1"/>
    <xf numFmtId="49" fontId="3" fillId="0" borderId="0" xfId="0" applyNumberFormat="1" applyFont="1" applyFill="1" applyBorder="1" applyAlignment="1">
      <alignment horizontal="center" vertical="center"/>
    </xf>
    <xf numFmtId="49" fontId="12" fillId="0" borderId="0" xfId="0" applyNumberFormat="1" applyFont="1" applyFill="1" applyBorder="1" applyAlignment="1">
      <alignment horizontal="center" vertical="center"/>
    </xf>
  </cellXfs>
  <cellStyles count="8">
    <cellStyle name="Millares" xfId="1" builtinId="3"/>
    <cellStyle name="Millares 2" xfId="2"/>
    <cellStyle name="Moneda 2" xfId="3"/>
    <cellStyle name="Normal" xfId="0" builtinId="0"/>
    <cellStyle name="Normal 2" xfId="4"/>
    <cellStyle name="Normal 2 2" xfId="5"/>
    <cellStyle name="Porcentaje" xfId="7" builtinId="5"/>
    <cellStyle name="Porcentual 2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57"/>
  <sheetViews>
    <sheetView showGridLines="0" workbookViewId="0">
      <pane xSplit="1" ySplit="4" topLeftCell="B5" activePane="bottomRight" state="frozen"/>
      <selection pane="topRight" activeCell="G1" sqref="G1"/>
      <selection pane="bottomLeft" activeCell="A2" sqref="A2"/>
      <selection pane="bottomRight" activeCell="A3" sqref="A3:T3"/>
    </sheetView>
  </sheetViews>
  <sheetFormatPr baseColWidth="10" defaultRowHeight="11.25" x14ac:dyDescent="0.2"/>
  <cols>
    <col min="1" max="1" width="11" style="16" bestFit="1" customWidth="1"/>
    <col min="2" max="2" width="39.85546875" style="16" customWidth="1"/>
    <col min="3" max="3" width="7.140625" style="16" hidden="1" customWidth="1"/>
    <col min="4" max="4" width="4.42578125" style="16" hidden="1" customWidth="1"/>
    <col min="5" max="5" width="4.140625" style="2" customWidth="1"/>
    <col min="6" max="6" width="22.140625" style="17" hidden="1" customWidth="1"/>
    <col min="7" max="7" width="18.7109375" style="2" bestFit="1" customWidth="1"/>
    <col min="8" max="8" width="15" style="2" customWidth="1"/>
    <col min="9" max="11" width="16.7109375" style="2" bestFit="1" customWidth="1"/>
    <col min="12" max="12" width="11.7109375" style="2" bestFit="1" customWidth="1"/>
    <col min="13" max="13" width="16.7109375" style="2" bestFit="1" customWidth="1"/>
    <col min="14" max="15" width="15.5703125" style="2" bestFit="1" customWidth="1"/>
    <col min="16" max="16" width="16.85546875" style="2" bestFit="1" customWidth="1"/>
    <col min="17" max="17" width="16.7109375" style="2" bestFit="1" customWidth="1"/>
    <col min="18" max="19" width="15.5703125" style="2" bestFit="1" customWidth="1"/>
    <col min="20" max="21" width="11.42578125" style="2" hidden="1" customWidth="1"/>
    <col min="22" max="16384" width="11.42578125" style="2"/>
  </cols>
  <sheetData>
    <row r="1" spans="1:21" s="1" customFormat="1" ht="15.75" x14ac:dyDescent="0.25">
      <c r="A1" s="68" t="s">
        <v>0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</row>
    <row r="2" spans="1:21" s="1" customFormat="1" ht="15.75" x14ac:dyDescent="0.25">
      <c r="A2" s="68" t="s">
        <v>1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</row>
    <row r="3" spans="1:21" s="1" customFormat="1" ht="15.75" x14ac:dyDescent="0.25">
      <c r="A3" s="68" t="s">
        <v>326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</row>
    <row r="4" spans="1:21" ht="36" x14ac:dyDescent="0.2">
      <c r="A4" s="52" t="s">
        <v>2</v>
      </c>
      <c r="B4" s="52" t="s">
        <v>3</v>
      </c>
      <c r="C4" s="53" t="s">
        <v>4</v>
      </c>
      <c r="D4" s="53" t="s">
        <v>5</v>
      </c>
      <c r="E4" s="53" t="s">
        <v>6</v>
      </c>
      <c r="F4" s="53" t="s">
        <v>7</v>
      </c>
      <c r="G4" s="54" t="s">
        <v>8</v>
      </c>
      <c r="H4" s="54" t="s">
        <v>9</v>
      </c>
      <c r="I4" s="55" t="s">
        <v>10</v>
      </c>
      <c r="J4" s="55" t="s">
        <v>11</v>
      </c>
      <c r="K4" s="55" t="s">
        <v>12</v>
      </c>
      <c r="L4" s="55" t="s">
        <v>13</v>
      </c>
      <c r="M4" s="54" t="s">
        <v>14</v>
      </c>
      <c r="N4" s="55" t="s">
        <v>15</v>
      </c>
      <c r="O4" s="55" t="s">
        <v>16</v>
      </c>
      <c r="P4" s="55" t="s">
        <v>17</v>
      </c>
      <c r="Q4" s="55" t="s">
        <v>18</v>
      </c>
      <c r="R4" s="55" t="s">
        <v>19</v>
      </c>
      <c r="S4" s="55" t="s">
        <v>20</v>
      </c>
      <c r="T4" s="55" t="s">
        <v>21</v>
      </c>
      <c r="U4" s="55" t="s">
        <v>22</v>
      </c>
    </row>
    <row r="5" spans="1:21" s="7" customFormat="1" ht="12" customHeight="1" x14ac:dyDescent="0.2">
      <c r="A5" s="3"/>
      <c r="B5" s="3" t="s">
        <v>24</v>
      </c>
      <c r="C5" s="4"/>
      <c r="D5" s="4"/>
      <c r="E5" s="4"/>
      <c r="F5" s="5"/>
      <c r="G5" s="6">
        <f>+G6+G7</f>
        <v>99935250000</v>
      </c>
      <c r="H5" s="6">
        <f t="shared" ref="H5:U5" si="0">+H6+H7</f>
        <v>0</v>
      </c>
      <c r="I5" s="6">
        <f t="shared" si="0"/>
        <v>99935250000</v>
      </c>
      <c r="J5" s="6">
        <f t="shared" si="0"/>
        <v>13125013355.309999</v>
      </c>
      <c r="K5" s="6">
        <f t="shared" si="0"/>
        <v>66702736644.690002</v>
      </c>
      <c r="L5" s="6">
        <f t="shared" si="0"/>
        <v>0</v>
      </c>
      <c r="M5" s="6">
        <f t="shared" si="0"/>
        <v>11191750175.26</v>
      </c>
      <c r="N5" s="6">
        <f t="shared" si="0"/>
        <v>1933263180.05</v>
      </c>
      <c r="O5" s="6">
        <f t="shared" si="0"/>
        <v>5114508427.7600002</v>
      </c>
      <c r="P5" s="6">
        <f t="shared" si="0"/>
        <v>6077241747.5</v>
      </c>
      <c r="Q5" s="6">
        <f t="shared" si="0"/>
        <v>3620458249.7600002</v>
      </c>
      <c r="R5" s="6">
        <f t="shared" si="0"/>
        <v>1494050178</v>
      </c>
      <c r="S5" s="6">
        <f t="shared" si="0"/>
        <v>3620458249.7600002</v>
      </c>
      <c r="T5" s="6">
        <f t="shared" si="0"/>
        <v>0</v>
      </c>
      <c r="U5" s="6">
        <f t="shared" si="0"/>
        <v>0</v>
      </c>
    </row>
    <row r="6" spans="1:21" s="7" customFormat="1" ht="12" customHeight="1" x14ac:dyDescent="0.2">
      <c r="A6" s="3" t="s">
        <v>23</v>
      </c>
      <c r="B6" s="3" t="s">
        <v>24</v>
      </c>
      <c r="C6" s="4" t="s">
        <v>25</v>
      </c>
      <c r="D6" s="4" t="s">
        <v>26</v>
      </c>
      <c r="E6" s="4">
        <v>20</v>
      </c>
      <c r="F6" s="5" t="s">
        <v>27</v>
      </c>
      <c r="G6" s="6">
        <f>+G8+G46+G126</f>
        <v>97936450000</v>
      </c>
      <c r="H6" s="6">
        <f>+H8+H46+H126</f>
        <v>0</v>
      </c>
      <c r="I6" s="6">
        <f>+I8+I46+I126</f>
        <v>97936450000</v>
      </c>
      <c r="J6" s="6">
        <v>13116963469.309999</v>
      </c>
      <c r="K6" s="6">
        <v>64711986530.690002</v>
      </c>
      <c r="L6" s="56">
        <v>0</v>
      </c>
      <c r="M6" s="56">
        <v>11191663634.26</v>
      </c>
      <c r="N6" s="6">
        <v>1925299835.05</v>
      </c>
      <c r="O6" s="6">
        <v>5114508427.7600002</v>
      </c>
      <c r="P6" s="6">
        <v>6077155206.5</v>
      </c>
      <c r="Q6" s="6">
        <v>3620458249.7600002</v>
      </c>
      <c r="R6" s="6">
        <v>1494050178</v>
      </c>
      <c r="S6" s="6">
        <v>3620458249.7600002</v>
      </c>
      <c r="T6" s="6">
        <v>0</v>
      </c>
      <c r="U6" s="6">
        <v>0</v>
      </c>
    </row>
    <row r="7" spans="1:21" s="7" customFormat="1" ht="22.5" customHeight="1" x14ac:dyDescent="0.2">
      <c r="A7" s="3" t="s">
        <v>23</v>
      </c>
      <c r="B7" s="3" t="s">
        <v>24</v>
      </c>
      <c r="C7" s="4" t="s">
        <v>25</v>
      </c>
      <c r="D7" s="4" t="s">
        <v>26</v>
      </c>
      <c r="E7" s="4">
        <v>21</v>
      </c>
      <c r="F7" s="5" t="s">
        <v>28</v>
      </c>
      <c r="G7" s="6">
        <f>+G47</f>
        <v>1998800000</v>
      </c>
      <c r="H7" s="6">
        <f>+H47</f>
        <v>0</v>
      </c>
      <c r="I7" s="6">
        <f>+I47</f>
        <v>1998800000</v>
      </c>
      <c r="J7" s="6">
        <v>8049886</v>
      </c>
      <c r="K7" s="6">
        <v>1990750114</v>
      </c>
      <c r="L7" s="56">
        <v>0</v>
      </c>
      <c r="M7" s="56">
        <v>86541</v>
      </c>
      <c r="N7" s="6">
        <v>7963345</v>
      </c>
      <c r="O7" s="6">
        <v>0</v>
      </c>
      <c r="P7" s="6">
        <v>86541</v>
      </c>
      <c r="Q7" s="6">
        <v>0</v>
      </c>
      <c r="R7" s="6">
        <v>0</v>
      </c>
      <c r="S7" s="6">
        <v>0</v>
      </c>
      <c r="T7" s="6">
        <v>0</v>
      </c>
      <c r="U7" s="6">
        <v>0</v>
      </c>
    </row>
    <row r="8" spans="1:21" s="7" customFormat="1" ht="10.5" customHeight="1" x14ac:dyDescent="0.2">
      <c r="A8" s="3" t="s">
        <v>29</v>
      </c>
      <c r="B8" s="3" t="s">
        <v>30</v>
      </c>
      <c r="C8" s="4" t="s">
        <v>25</v>
      </c>
      <c r="D8" s="4" t="s">
        <v>26</v>
      </c>
      <c r="E8" s="4">
        <v>20</v>
      </c>
      <c r="F8" s="5" t="s">
        <v>31</v>
      </c>
      <c r="G8" s="6">
        <f>+G9</f>
        <v>85181900000</v>
      </c>
      <c r="H8" s="6">
        <f>+H9</f>
        <v>0</v>
      </c>
      <c r="I8" s="6">
        <f>+I9</f>
        <v>85181900000</v>
      </c>
      <c r="J8" s="6">
        <v>8364074674</v>
      </c>
      <c r="K8" s="6">
        <v>56710325326</v>
      </c>
      <c r="L8" s="56">
        <v>0</v>
      </c>
      <c r="M8" s="56">
        <v>7385132528</v>
      </c>
      <c r="N8" s="6">
        <v>978942146</v>
      </c>
      <c r="O8" s="6">
        <v>4666560527</v>
      </c>
      <c r="P8" s="6">
        <v>2718572001</v>
      </c>
      <c r="Q8" s="6">
        <v>3310431690</v>
      </c>
      <c r="R8" s="6">
        <v>1356128837</v>
      </c>
      <c r="S8" s="6">
        <v>3310431690</v>
      </c>
      <c r="T8" s="6">
        <v>0</v>
      </c>
      <c r="U8" s="6">
        <v>0</v>
      </c>
    </row>
    <row r="9" spans="1:21" s="7" customFormat="1" ht="11.25" customHeight="1" x14ac:dyDescent="0.2">
      <c r="A9" s="3" t="s">
        <v>32</v>
      </c>
      <c r="B9" s="3" t="s">
        <v>30</v>
      </c>
      <c r="C9" s="4" t="s">
        <v>25</v>
      </c>
      <c r="D9" s="4" t="s">
        <v>26</v>
      </c>
      <c r="E9" s="4">
        <v>20</v>
      </c>
      <c r="F9" s="5" t="s">
        <v>31</v>
      </c>
      <c r="G9" s="6">
        <f>+G10+G32+G35</f>
        <v>85181900000</v>
      </c>
      <c r="H9" s="6">
        <f>+H10+H32+H35</f>
        <v>0</v>
      </c>
      <c r="I9" s="6">
        <f>+I10+I32+I35</f>
        <v>85181900000</v>
      </c>
      <c r="J9" s="6">
        <v>8364074674</v>
      </c>
      <c r="K9" s="6">
        <v>56710325326</v>
      </c>
      <c r="L9" s="56">
        <v>0</v>
      </c>
      <c r="M9" s="56">
        <v>7385132528</v>
      </c>
      <c r="N9" s="6">
        <v>978942146</v>
      </c>
      <c r="O9" s="6">
        <v>4666560527</v>
      </c>
      <c r="P9" s="6">
        <v>2718572001</v>
      </c>
      <c r="Q9" s="6">
        <v>3310431690</v>
      </c>
      <c r="R9" s="6">
        <v>1356128837</v>
      </c>
      <c r="S9" s="6">
        <v>3310431690</v>
      </c>
      <c r="T9" s="6">
        <v>0</v>
      </c>
      <c r="U9" s="6">
        <v>0</v>
      </c>
    </row>
    <row r="10" spans="1:21" s="12" customFormat="1" ht="24" x14ac:dyDescent="0.2">
      <c r="A10" s="8" t="s">
        <v>33</v>
      </c>
      <c r="B10" s="8" t="s">
        <v>34</v>
      </c>
      <c r="C10" s="9" t="s">
        <v>25</v>
      </c>
      <c r="D10" s="9" t="s">
        <v>26</v>
      </c>
      <c r="E10" s="9">
        <v>20</v>
      </c>
      <c r="F10" s="10" t="s">
        <v>31</v>
      </c>
      <c r="G10" s="11">
        <f>+G11+G14+G17+G27+G31</f>
        <v>61707500000</v>
      </c>
      <c r="H10" s="11">
        <f>+H11+H14+H17+H27+H31</f>
        <v>0</v>
      </c>
      <c r="I10" s="11">
        <f>+I11+I14+I17+I27+I31</f>
        <v>61707500000</v>
      </c>
      <c r="J10" s="11">
        <v>3475810634</v>
      </c>
      <c r="K10" s="11">
        <v>38124189366</v>
      </c>
      <c r="L10" s="57">
        <v>0</v>
      </c>
      <c r="M10" s="57">
        <v>3310073590</v>
      </c>
      <c r="N10" s="11">
        <v>165737044</v>
      </c>
      <c r="O10" s="11">
        <v>3310073590</v>
      </c>
      <c r="P10" s="11">
        <v>0</v>
      </c>
      <c r="Q10" s="11">
        <v>3310073590</v>
      </c>
      <c r="R10" s="11">
        <v>0</v>
      </c>
      <c r="S10" s="11">
        <v>3310073590</v>
      </c>
      <c r="T10" s="11">
        <v>0</v>
      </c>
      <c r="U10" s="11">
        <v>0</v>
      </c>
    </row>
    <row r="11" spans="1:21" s="12" customFormat="1" ht="12" x14ac:dyDescent="0.2">
      <c r="A11" s="8" t="s">
        <v>35</v>
      </c>
      <c r="B11" s="8" t="s">
        <v>36</v>
      </c>
      <c r="C11" s="9" t="s">
        <v>25</v>
      </c>
      <c r="D11" s="9" t="s">
        <v>26</v>
      </c>
      <c r="E11" s="9">
        <v>20</v>
      </c>
      <c r="F11" s="10" t="s">
        <v>31</v>
      </c>
      <c r="G11" s="11">
        <v>32285000000</v>
      </c>
      <c r="H11" s="11">
        <f>SUM(H12:H13)</f>
        <v>0</v>
      </c>
      <c r="I11" s="11">
        <f>SUM(I12:I13)</f>
        <v>32285000000</v>
      </c>
      <c r="J11" s="11">
        <v>2974353280</v>
      </c>
      <c r="K11" s="11">
        <v>29310646720</v>
      </c>
      <c r="L11" s="57">
        <v>0</v>
      </c>
      <c r="M11" s="57">
        <v>2845727783</v>
      </c>
      <c r="N11" s="11">
        <v>128625497</v>
      </c>
      <c r="O11" s="11">
        <v>2845727783</v>
      </c>
      <c r="P11" s="11">
        <v>0</v>
      </c>
      <c r="Q11" s="11">
        <v>2845727783</v>
      </c>
      <c r="R11" s="11">
        <v>0</v>
      </c>
      <c r="S11" s="11">
        <v>2845727783</v>
      </c>
      <c r="T11" s="11">
        <v>0</v>
      </c>
      <c r="U11" s="11">
        <v>0</v>
      </c>
    </row>
    <row r="12" spans="1:21" s="12" customFormat="1" ht="12" x14ac:dyDescent="0.2">
      <c r="A12" s="8" t="s">
        <v>37</v>
      </c>
      <c r="B12" s="8" t="s">
        <v>38</v>
      </c>
      <c r="C12" s="9" t="s">
        <v>25</v>
      </c>
      <c r="D12" s="9" t="s">
        <v>26</v>
      </c>
      <c r="E12" s="9">
        <v>20</v>
      </c>
      <c r="F12" s="10" t="s">
        <v>27</v>
      </c>
      <c r="G12" s="11">
        <v>30785000000</v>
      </c>
      <c r="H12" s="11"/>
      <c r="I12" s="11">
        <v>30785000000</v>
      </c>
      <c r="J12" s="11">
        <v>2876977233</v>
      </c>
      <c r="K12" s="11">
        <v>27908022767</v>
      </c>
      <c r="L12" s="57">
        <v>0</v>
      </c>
      <c r="M12" s="57">
        <v>2754327831</v>
      </c>
      <c r="N12" s="11">
        <v>122649402</v>
      </c>
      <c r="O12" s="11">
        <v>2754327831</v>
      </c>
      <c r="P12" s="11">
        <v>0</v>
      </c>
      <c r="Q12" s="11">
        <v>2754327831</v>
      </c>
      <c r="R12" s="11">
        <v>0</v>
      </c>
      <c r="S12" s="11">
        <v>2754327831</v>
      </c>
      <c r="T12" s="11">
        <v>0</v>
      </c>
      <c r="U12" s="11">
        <v>0</v>
      </c>
    </row>
    <row r="13" spans="1:21" s="12" customFormat="1" ht="12" x14ac:dyDescent="0.2">
      <c r="A13" s="8" t="s">
        <v>39</v>
      </c>
      <c r="B13" s="8" t="s">
        <v>40</v>
      </c>
      <c r="C13" s="9" t="s">
        <v>25</v>
      </c>
      <c r="D13" s="9" t="s">
        <v>26</v>
      </c>
      <c r="E13" s="9">
        <v>20</v>
      </c>
      <c r="F13" s="10" t="s">
        <v>31</v>
      </c>
      <c r="G13" s="11">
        <v>1500000000</v>
      </c>
      <c r="H13" s="11"/>
      <c r="I13" s="11">
        <v>1500000000</v>
      </c>
      <c r="J13" s="11">
        <v>97376047</v>
      </c>
      <c r="K13" s="11">
        <v>1402623953</v>
      </c>
      <c r="L13" s="57">
        <v>0</v>
      </c>
      <c r="M13" s="57">
        <v>91399952</v>
      </c>
      <c r="N13" s="11">
        <v>5976095</v>
      </c>
      <c r="O13" s="11">
        <v>91399952</v>
      </c>
      <c r="P13" s="11">
        <v>0</v>
      </c>
      <c r="Q13" s="11">
        <v>91399952</v>
      </c>
      <c r="R13" s="11">
        <v>0</v>
      </c>
      <c r="S13" s="11">
        <v>91399952</v>
      </c>
      <c r="T13" s="11">
        <v>0</v>
      </c>
      <c r="U13" s="11">
        <v>0</v>
      </c>
    </row>
    <row r="14" spans="1:21" s="12" customFormat="1" ht="12" x14ac:dyDescent="0.2">
      <c r="A14" s="8" t="s">
        <v>41</v>
      </c>
      <c r="B14" s="8" t="s">
        <v>42</v>
      </c>
      <c r="C14" s="9" t="s">
        <v>25</v>
      </c>
      <c r="D14" s="9" t="s">
        <v>26</v>
      </c>
      <c r="E14" s="9">
        <v>20</v>
      </c>
      <c r="F14" s="10" t="s">
        <v>31</v>
      </c>
      <c r="G14" s="11">
        <v>758000000</v>
      </c>
      <c r="H14" s="11">
        <f>SUM(H15:H16)</f>
        <v>0</v>
      </c>
      <c r="I14" s="11">
        <f>SUM(I15:I16)</f>
        <v>758000000</v>
      </c>
      <c r="J14" s="11">
        <v>71316767</v>
      </c>
      <c r="K14" s="11">
        <v>686683233</v>
      </c>
      <c r="L14" s="57">
        <v>0</v>
      </c>
      <c r="M14" s="57">
        <v>68296847</v>
      </c>
      <c r="N14" s="11">
        <v>3019920</v>
      </c>
      <c r="O14" s="11">
        <v>68296847</v>
      </c>
      <c r="P14" s="11">
        <v>0</v>
      </c>
      <c r="Q14" s="11">
        <v>68296847</v>
      </c>
      <c r="R14" s="11">
        <v>0</v>
      </c>
      <c r="S14" s="11">
        <v>68296847</v>
      </c>
      <c r="T14" s="11">
        <v>0</v>
      </c>
      <c r="U14" s="11">
        <v>0</v>
      </c>
    </row>
    <row r="15" spans="1:21" s="12" customFormat="1" ht="12" x14ac:dyDescent="0.2">
      <c r="A15" s="8" t="s">
        <v>43</v>
      </c>
      <c r="B15" s="8" t="s">
        <v>44</v>
      </c>
      <c r="C15" s="9" t="s">
        <v>25</v>
      </c>
      <c r="D15" s="9" t="s">
        <v>26</v>
      </c>
      <c r="E15" s="9">
        <v>20</v>
      </c>
      <c r="F15" s="10" t="s">
        <v>31</v>
      </c>
      <c r="G15" s="11">
        <v>393000000</v>
      </c>
      <c r="H15" s="11"/>
      <c r="I15" s="11">
        <v>393000000</v>
      </c>
      <c r="J15" s="11">
        <v>38208312</v>
      </c>
      <c r="K15" s="11">
        <v>354791688</v>
      </c>
      <c r="L15" s="57">
        <v>0</v>
      </c>
      <c r="M15" s="57">
        <v>36642575</v>
      </c>
      <c r="N15" s="11">
        <v>1565737</v>
      </c>
      <c r="O15" s="11">
        <v>36642575</v>
      </c>
      <c r="P15" s="11">
        <v>0</v>
      </c>
      <c r="Q15" s="11">
        <v>36642575</v>
      </c>
      <c r="R15" s="11">
        <v>0</v>
      </c>
      <c r="S15" s="11">
        <v>36642575</v>
      </c>
      <c r="T15" s="11">
        <v>0</v>
      </c>
      <c r="U15" s="11">
        <v>0</v>
      </c>
    </row>
    <row r="16" spans="1:21" s="12" customFormat="1" ht="12" x14ac:dyDescent="0.2">
      <c r="A16" s="8" t="s">
        <v>45</v>
      </c>
      <c r="B16" s="8" t="s">
        <v>46</v>
      </c>
      <c r="C16" s="9" t="s">
        <v>25</v>
      </c>
      <c r="D16" s="9" t="s">
        <v>26</v>
      </c>
      <c r="E16" s="9">
        <v>20</v>
      </c>
      <c r="F16" s="10" t="s">
        <v>31</v>
      </c>
      <c r="G16" s="11">
        <v>365000000</v>
      </c>
      <c r="H16" s="11"/>
      <c r="I16" s="11">
        <v>365000000</v>
      </c>
      <c r="J16" s="11">
        <v>33108455</v>
      </c>
      <c r="K16" s="11">
        <v>331891545</v>
      </c>
      <c r="L16" s="57">
        <v>0</v>
      </c>
      <c r="M16" s="57">
        <v>31654272</v>
      </c>
      <c r="N16" s="11">
        <v>1454183</v>
      </c>
      <c r="O16" s="11">
        <v>31654272</v>
      </c>
      <c r="P16" s="11">
        <v>0</v>
      </c>
      <c r="Q16" s="11">
        <v>31654272</v>
      </c>
      <c r="R16" s="11">
        <v>0</v>
      </c>
      <c r="S16" s="11">
        <v>31654272</v>
      </c>
      <c r="T16" s="11">
        <v>0</v>
      </c>
      <c r="U16" s="11">
        <v>0</v>
      </c>
    </row>
    <row r="17" spans="1:21" s="12" customFormat="1" ht="12" x14ac:dyDescent="0.2">
      <c r="A17" s="8" t="s">
        <v>47</v>
      </c>
      <c r="B17" s="8" t="s">
        <v>48</v>
      </c>
      <c r="C17" s="9" t="s">
        <v>25</v>
      </c>
      <c r="D17" s="9" t="s">
        <v>26</v>
      </c>
      <c r="E17" s="9">
        <v>20</v>
      </c>
      <c r="F17" s="10" t="s">
        <v>31</v>
      </c>
      <c r="G17" s="11">
        <v>7760000000</v>
      </c>
      <c r="H17" s="11">
        <f>SUM(H18:H26)</f>
        <v>0</v>
      </c>
      <c r="I17" s="11">
        <f>SUM(I18:I26)</f>
        <v>7760000000</v>
      </c>
      <c r="J17" s="11">
        <v>350667789</v>
      </c>
      <c r="K17" s="11">
        <v>7409332211</v>
      </c>
      <c r="L17" s="57">
        <v>0</v>
      </c>
      <c r="M17" s="57">
        <v>319751460</v>
      </c>
      <c r="N17" s="11">
        <v>30916329</v>
      </c>
      <c r="O17" s="11">
        <v>319751460</v>
      </c>
      <c r="P17" s="11">
        <v>0</v>
      </c>
      <c r="Q17" s="11">
        <v>319751460</v>
      </c>
      <c r="R17" s="11">
        <v>0</v>
      </c>
      <c r="S17" s="11">
        <v>319751460</v>
      </c>
      <c r="T17" s="11">
        <v>0</v>
      </c>
      <c r="U17" s="11">
        <v>0</v>
      </c>
    </row>
    <row r="18" spans="1:21" s="12" customFormat="1" ht="12" x14ac:dyDescent="0.2">
      <c r="A18" s="8" t="s">
        <v>49</v>
      </c>
      <c r="B18" s="8" t="s">
        <v>50</v>
      </c>
      <c r="C18" s="9" t="s">
        <v>25</v>
      </c>
      <c r="D18" s="9" t="s">
        <v>26</v>
      </c>
      <c r="E18" s="9">
        <v>20</v>
      </c>
      <c r="F18" s="10" t="s">
        <v>31</v>
      </c>
      <c r="G18" s="11">
        <v>1170000000</v>
      </c>
      <c r="H18" s="11"/>
      <c r="I18" s="11">
        <v>1170000000</v>
      </c>
      <c r="J18" s="11">
        <v>163133045</v>
      </c>
      <c r="K18" s="11">
        <v>1006866955</v>
      </c>
      <c r="L18" s="57">
        <v>0</v>
      </c>
      <c r="M18" s="57">
        <v>158471691</v>
      </c>
      <c r="N18" s="11">
        <v>4661354</v>
      </c>
      <c r="O18" s="11">
        <v>158471691</v>
      </c>
      <c r="P18" s="11">
        <v>0</v>
      </c>
      <c r="Q18" s="11">
        <v>158471691</v>
      </c>
      <c r="R18" s="11">
        <v>0</v>
      </c>
      <c r="S18" s="11">
        <v>158471691</v>
      </c>
      <c r="T18" s="11">
        <v>0</v>
      </c>
      <c r="U18" s="11">
        <v>0</v>
      </c>
    </row>
    <row r="19" spans="1:21" s="12" customFormat="1" ht="12" x14ac:dyDescent="0.2">
      <c r="A19" s="8" t="s">
        <v>51</v>
      </c>
      <c r="B19" s="8" t="s">
        <v>52</v>
      </c>
      <c r="C19" s="9" t="s">
        <v>25</v>
      </c>
      <c r="D19" s="9" t="s">
        <v>26</v>
      </c>
      <c r="E19" s="9">
        <v>20</v>
      </c>
      <c r="F19" s="10" t="s">
        <v>31</v>
      </c>
      <c r="G19" s="11">
        <v>180000000</v>
      </c>
      <c r="H19" s="11"/>
      <c r="I19" s="11">
        <v>180000000</v>
      </c>
      <c r="J19" s="11">
        <v>12075445</v>
      </c>
      <c r="K19" s="11">
        <v>167924555</v>
      </c>
      <c r="L19" s="57">
        <v>0</v>
      </c>
      <c r="M19" s="57">
        <v>11358314</v>
      </c>
      <c r="N19" s="11">
        <v>717131</v>
      </c>
      <c r="O19" s="11">
        <v>11358314</v>
      </c>
      <c r="P19" s="11">
        <v>0</v>
      </c>
      <c r="Q19" s="11">
        <v>11358314</v>
      </c>
      <c r="R19" s="11">
        <v>0</v>
      </c>
      <c r="S19" s="11">
        <v>11358314</v>
      </c>
      <c r="T19" s="11">
        <v>0</v>
      </c>
      <c r="U19" s="11">
        <v>0</v>
      </c>
    </row>
    <row r="20" spans="1:21" s="12" customFormat="1" ht="12" x14ac:dyDescent="0.2">
      <c r="A20" s="8" t="s">
        <v>53</v>
      </c>
      <c r="B20" s="8" t="s">
        <v>54</v>
      </c>
      <c r="C20" s="9" t="s">
        <v>25</v>
      </c>
      <c r="D20" s="9" t="s">
        <v>26</v>
      </c>
      <c r="E20" s="9">
        <v>20</v>
      </c>
      <c r="F20" s="10" t="s">
        <v>31</v>
      </c>
      <c r="G20" s="11">
        <v>42000000</v>
      </c>
      <c r="H20" s="11"/>
      <c r="I20" s="11">
        <v>42000000</v>
      </c>
      <c r="J20" s="11">
        <v>2934741</v>
      </c>
      <c r="K20" s="11">
        <v>39065259</v>
      </c>
      <c r="L20" s="57">
        <v>0</v>
      </c>
      <c r="M20" s="57">
        <v>2767411</v>
      </c>
      <c r="N20" s="11">
        <v>167330</v>
      </c>
      <c r="O20" s="11">
        <v>2767411</v>
      </c>
      <c r="P20" s="11">
        <v>0</v>
      </c>
      <c r="Q20" s="11">
        <v>2767411</v>
      </c>
      <c r="R20" s="11">
        <v>0</v>
      </c>
      <c r="S20" s="11">
        <v>2767411</v>
      </c>
      <c r="T20" s="11">
        <v>0</v>
      </c>
      <c r="U20" s="11">
        <v>0</v>
      </c>
    </row>
    <row r="21" spans="1:21" s="12" customFormat="1" ht="12" x14ac:dyDescent="0.2">
      <c r="A21" s="8" t="s">
        <v>55</v>
      </c>
      <c r="B21" s="8" t="s">
        <v>56</v>
      </c>
      <c r="C21" s="9" t="s">
        <v>25</v>
      </c>
      <c r="D21" s="9" t="s">
        <v>26</v>
      </c>
      <c r="E21" s="9">
        <v>20</v>
      </c>
      <c r="F21" s="10" t="s">
        <v>31</v>
      </c>
      <c r="G21" s="11">
        <v>30000000</v>
      </c>
      <c r="H21" s="11"/>
      <c r="I21" s="11">
        <v>30000000</v>
      </c>
      <c r="J21" s="11">
        <v>2433254</v>
      </c>
      <c r="K21" s="11">
        <v>27566746</v>
      </c>
      <c r="L21" s="57">
        <v>0</v>
      </c>
      <c r="M21" s="57">
        <v>2313733</v>
      </c>
      <c r="N21" s="11">
        <v>119521</v>
      </c>
      <c r="O21" s="11">
        <v>2313733</v>
      </c>
      <c r="P21" s="11">
        <v>0</v>
      </c>
      <c r="Q21" s="11">
        <v>2313733</v>
      </c>
      <c r="R21" s="11">
        <v>0</v>
      </c>
      <c r="S21" s="11">
        <v>2313733</v>
      </c>
      <c r="T21" s="11">
        <v>0</v>
      </c>
      <c r="U21" s="11">
        <v>0</v>
      </c>
    </row>
    <row r="22" spans="1:21" s="12" customFormat="1" ht="12" x14ac:dyDescent="0.2">
      <c r="A22" s="8" t="s">
        <v>57</v>
      </c>
      <c r="B22" s="8" t="s">
        <v>58</v>
      </c>
      <c r="C22" s="9" t="s">
        <v>25</v>
      </c>
      <c r="D22" s="9" t="s">
        <v>26</v>
      </c>
      <c r="E22" s="9">
        <v>20</v>
      </c>
      <c r="F22" s="10" t="s">
        <v>31</v>
      </c>
      <c r="G22" s="11">
        <v>1300000000</v>
      </c>
      <c r="H22" s="11"/>
      <c r="I22" s="11">
        <v>1300000000</v>
      </c>
      <c r="J22" s="11">
        <v>11629329</v>
      </c>
      <c r="K22" s="11">
        <v>1288370671</v>
      </c>
      <c r="L22" s="57">
        <v>0</v>
      </c>
      <c r="M22" s="57">
        <v>6450047</v>
      </c>
      <c r="N22" s="11">
        <v>5179282</v>
      </c>
      <c r="O22" s="11">
        <v>6450047</v>
      </c>
      <c r="P22" s="11">
        <v>0</v>
      </c>
      <c r="Q22" s="11">
        <v>6450047</v>
      </c>
      <c r="R22" s="11">
        <v>0</v>
      </c>
      <c r="S22" s="11">
        <v>6450047</v>
      </c>
      <c r="T22" s="11">
        <v>0</v>
      </c>
      <c r="U22" s="11">
        <v>0</v>
      </c>
    </row>
    <row r="23" spans="1:21" s="12" customFormat="1" ht="12" x14ac:dyDescent="0.2">
      <c r="A23" s="8" t="s">
        <v>59</v>
      </c>
      <c r="B23" s="8" t="s">
        <v>60</v>
      </c>
      <c r="C23" s="9" t="s">
        <v>25</v>
      </c>
      <c r="D23" s="9" t="s">
        <v>26</v>
      </c>
      <c r="E23" s="9">
        <v>20</v>
      </c>
      <c r="F23" s="10" t="s">
        <v>31</v>
      </c>
      <c r="G23" s="11">
        <v>1300000000</v>
      </c>
      <c r="H23" s="11"/>
      <c r="I23" s="11">
        <v>1300000000</v>
      </c>
      <c r="J23" s="11">
        <v>98553329</v>
      </c>
      <c r="K23" s="11">
        <v>1201446671</v>
      </c>
      <c r="L23" s="57">
        <v>0</v>
      </c>
      <c r="M23" s="57">
        <v>93374047</v>
      </c>
      <c r="N23" s="11">
        <v>5179282</v>
      </c>
      <c r="O23" s="11">
        <v>93374047</v>
      </c>
      <c r="P23" s="11">
        <v>0</v>
      </c>
      <c r="Q23" s="11">
        <v>93374047</v>
      </c>
      <c r="R23" s="11">
        <v>0</v>
      </c>
      <c r="S23" s="11">
        <v>93374047</v>
      </c>
      <c r="T23" s="11">
        <v>0</v>
      </c>
      <c r="U23" s="11">
        <v>0</v>
      </c>
    </row>
    <row r="24" spans="1:21" s="12" customFormat="1" ht="12" x14ac:dyDescent="0.2">
      <c r="A24" s="8" t="s">
        <v>61</v>
      </c>
      <c r="B24" s="8" t="s">
        <v>62</v>
      </c>
      <c r="C24" s="9" t="s">
        <v>25</v>
      </c>
      <c r="D24" s="9" t="s">
        <v>26</v>
      </c>
      <c r="E24" s="9">
        <v>20</v>
      </c>
      <c r="F24" s="10" t="s">
        <v>31</v>
      </c>
      <c r="G24" s="11">
        <v>3100000000</v>
      </c>
      <c r="H24" s="11"/>
      <c r="I24" s="11">
        <v>3100000000</v>
      </c>
      <c r="J24" s="11">
        <v>13102545</v>
      </c>
      <c r="K24" s="11">
        <v>3086897455</v>
      </c>
      <c r="L24" s="57">
        <v>0</v>
      </c>
      <c r="M24" s="57">
        <v>751948</v>
      </c>
      <c r="N24" s="11">
        <v>12350597</v>
      </c>
      <c r="O24" s="11">
        <v>751948</v>
      </c>
      <c r="P24" s="11">
        <v>0</v>
      </c>
      <c r="Q24" s="11">
        <v>751948</v>
      </c>
      <c r="R24" s="11">
        <v>0</v>
      </c>
      <c r="S24" s="11">
        <v>751948</v>
      </c>
      <c r="T24" s="11">
        <v>0</v>
      </c>
      <c r="U24" s="11">
        <v>0</v>
      </c>
    </row>
    <row r="25" spans="1:21" s="12" customFormat="1" ht="12" x14ac:dyDescent="0.2">
      <c r="A25" s="8" t="s">
        <v>63</v>
      </c>
      <c r="B25" s="8" t="s">
        <v>64</v>
      </c>
      <c r="C25" s="9" t="s">
        <v>25</v>
      </c>
      <c r="D25" s="9" t="s">
        <v>26</v>
      </c>
      <c r="E25" s="9">
        <v>20</v>
      </c>
      <c r="F25" s="10" t="s">
        <v>31</v>
      </c>
      <c r="G25" s="11">
        <v>600000000</v>
      </c>
      <c r="H25" s="11"/>
      <c r="I25" s="11">
        <v>600000000</v>
      </c>
      <c r="J25" s="11">
        <v>46654707</v>
      </c>
      <c r="K25" s="11">
        <v>553345293</v>
      </c>
      <c r="L25" s="57">
        <v>0</v>
      </c>
      <c r="M25" s="57">
        <v>44264269</v>
      </c>
      <c r="N25" s="11">
        <v>2390438</v>
      </c>
      <c r="O25" s="11">
        <v>44264269</v>
      </c>
      <c r="P25" s="11">
        <v>0</v>
      </c>
      <c r="Q25" s="11">
        <v>44264269</v>
      </c>
      <c r="R25" s="11">
        <v>0</v>
      </c>
      <c r="S25" s="11">
        <v>44264269</v>
      </c>
      <c r="T25" s="11">
        <v>0</v>
      </c>
      <c r="U25" s="11">
        <v>0</v>
      </c>
    </row>
    <row r="26" spans="1:21" s="12" customFormat="1" ht="12" x14ac:dyDescent="0.2">
      <c r="A26" s="8" t="s">
        <v>65</v>
      </c>
      <c r="B26" s="8" t="s">
        <v>66</v>
      </c>
      <c r="C26" s="9" t="s">
        <v>25</v>
      </c>
      <c r="D26" s="9" t="s">
        <v>26</v>
      </c>
      <c r="E26" s="9">
        <v>20</v>
      </c>
      <c r="F26" s="10" t="s">
        <v>31</v>
      </c>
      <c r="G26" s="11">
        <v>38000000</v>
      </c>
      <c r="H26" s="11"/>
      <c r="I26" s="11">
        <v>38000000</v>
      </c>
      <c r="J26" s="11">
        <v>151394</v>
      </c>
      <c r="K26" s="11">
        <v>37848606</v>
      </c>
      <c r="L26" s="57">
        <v>0</v>
      </c>
      <c r="M26" s="57">
        <v>0</v>
      </c>
      <c r="N26" s="11">
        <v>151394</v>
      </c>
      <c r="O26" s="11">
        <v>0</v>
      </c>
      <c r="P26" s="11">
        <v>0</v>
      </c>
      <c r="Q26" s="11">
        <v>0</v>
      </c>
      <c r="R26" s="11">
        <v>0</v>
      </c>
      <c r="S26" s="11">
        <v>0</v>
      </c>
      <c r="T26" s="11">
        <v>0</v>
      </c>
      <c r="U26" s="11">
        <v>0</v>
      </c>
    </row>
    <row r="27" spans="1:21" s="12" customFormat="1" ht="24" x14ac:dyDescent="0.2">
      <c r="A27" s="8" t="s">
        <v>67</v>
      </c>
      <c r="B27" s="8" t="s">
        <v>68</v>
      </c>
      <c r="C27" s="9" t="s">
        <v>25</v>
      </c>
      <c r="D27" s="9" t="s">
        <v>26</v>
      </c>
      <c r="E27" s="9">
        <v>20</v>
      </c>
      <c r="F27" s="10" t="s">
        <v>31</v>
      </c>
      <c r="G27" s="11">
        <v>797000000</v>
      </c>
      <c r="H27" s="11">
        <f>SUM(H28:H30)</f>
        <v>0</v>
      </c>
      <c r="I27" s="11">
        <f>SUM(I28:I30)</f>
        <v>797000000</v>
      </c>
      <c r="J27" s="11">
        <v>79472798</v>
      </c>
      <c r="K27" s="11">
        <v>717527202</v>
      </c>
      <c r="L27" s="57">
        <v>0</v>
      </c>
      <c r="M27" s="57">
        <v>76297500</v>
      </c>
      <c r="N27" s="11">
        <v>3175298</v>
      </c>
      <c r="O27" s="11">
        <v>76297500</v>
      </c>
      <c r="P27" s="11">
        <v>0</v>
      </c>
      <c r="Q27" s="11">
        <v>76297500</v>
      </c>
      <c r="R27" s="11">
        <v>0</v>
      </c>
      <c r="S27" s="11">
        <v>76297500</v>
      </c>
      <c r="T27" s="11">
        <v>0</v>
      </c>
      <c r="U27" s="11">
        <v>0</v>
      </c>
    </row>
    <row r="28" spans="1:21" s="12" customFormat="1" ht="12" x14ac:dyDescent="0.2">
      <c r="A28" s="8" t="s">
        <v>69</v>
      </c>
      <c r="B28" s="8" t="s">
        <v>70</v>
      </c>
      <c r="C28" s="9" t="s">
        <v>25</v>
      </c>
      <c r="D28" s="9" t="s">
        <v>26</v>
      </c>
      <c r="E28" s="9">
        <v>20</v>
      </c>
      <c r="F28" s="10" t="s">
        <v>31</v>
      </c>
      <c r="G28" s="11">
        <v>80000000</v>
      </c>
      <c r="H28" s="11"/>
      <c r="I28" s="11">
        <v>80000000</v>
      </c>
      <c r="J28" s="11">
        <v>5651267</v>
      </c>
      <c r="K28" s="11">
        <v>74348733</v>
      </c>
      <c r="L28" s="57">
        <v>0</v>
      </c>
      <c r="M28" s="57">
        <v>5332542</v>
      </c>
      <c r="N28" s="11">
        <v>318725</v>
      </c>
      <c r="O28" s="11">
        <v>5332542</v>
      </c>
      <c r="P28" s="11">
        <v>0</v>
      </c>
      <c r="Q28" s="11">
        <v>5332542</v>
      </c>
      <c r="R28" s="11">
        <v>0</v>
      </c>
      <c r="S28" s="11">
        <v>5332542</v>
      </c>
      <c r="T28" s="11">
        <v>0</v>
      </c>
      <c r="U28" s="11">
        <v>0</v>
      </c>
    </row>
    <row r="29" spans="1:21" s="12" customFormat="1" ht="12" x14ac:dyDescent="0.2">
      <c r="A29" s="8" t="s">
        <v>71</v>
      </c>
      <c r="B29" s="8" t="s">
        <v>72</v>
      </c>
      <c r="C29" s="9" t="s">
        <v>25</v>
      </c>
      <c r="D29" s="9" t="s">
        <v>26</v>
      </c>
      <c r="E29" s="9">
        <v>20</v>
      </c>
      <c r="F29" s="10" t="s">
        <v>31</v>
      </c>
      <c r="G29" s="11">
        <v>367000000</v>
      </c>
      <c r="H29" s="11"/>
      <c r="I29" s="11">
        <v>367000000</v>
      </c>
      <c r="J29" s="11">
        <v>37739894</v>
      </c>
      <c r="K29" s="11">
        <v>329260106</v>
      </c>
      <c r="L29" s="57">
        <v>0</v>
      </c>
      <c r="M29" s="57">
        <v>36277743</v>
      </c>
      <c r="N29" s="11">
        <v>1462151</v>
      </c>
      <c r="O29" s="11">
        <v>36277743</v>
      </c>
      <c r="P29" s="11">
        <v>0</v>
      </c>
      <c r="Q29" s="11">
        <v>36277743</v>
      </c>
      <c r="R29" s="11">
        <v>0</v>
      </c>
      <c r="S29" s="11">
        <v>36277743</v>
      </c>
      <c r="T29" s="11">
        <v>0</v>
      </c>
      <c r="U29" s="11">
        <v>0</v>
      </c>
    </row>
    <row r="30" spans="1:21" s="12" customFormat="1" ht="12" x14ac:dyDescent="0.2">
      <c r="A30" s="8" t="s">
        <v>73</v>
      </c>
      <c r="B30" s="8" t="s">
        <v>74</v>
      </c>
      <c r="C30" s="9" t="s">
        <v>25</v>
      </c>
      <c r="D30" s="9" t="s">
        <v>26</v>
      </c>
      <c r="E30" s="9">
        <v>20</v>
      </c>
      <c r="F30" s="10" t="s">
        <v>31</v>
      </c>
      <c r="G30" s="11">
        <v>350000000</v>
      </c>
      <c r="H30" s="11"/>
      <c r="I30" s="11">
        <v>350000000</v>
      </c>
      <c r="J30" s="11">
        <v>36081637</v>
      </c>
      <c r="K30" s="11">
        <v>313918363</v>
      </c>
      <c r="L30" s="57">
        <v>0</v>
      </c>
      <c r="M30" s="57">
        <v>34687215</v>
      </c>
      <c r="N30" s="11">
        <v>1394422</v>
      </c>
      <c r="O30" s="11">
        <v>34687215</v>
      </c>
      <c r="P30" s="11">
        <v>0</v>
      </c>
      <c r="Q30" s="11">
        <v>34687215</v>
      </c>
      <c r="R30" s="11">
        <v>0</v>
      </c>
      <c r="S30" s="11">
        <v>34687215</v>
      </c>
      <c r="T30" s="11">
        <v>0</v>
      </c>
      <c r="U30" s="11">
        <v>0</v>
      </c>
    </row>
    <row r="31" spans="1:21" s="12" customFormat="1" ht="24" x14ac:dyDescent="0.2">
      <c r="A31" s="8" t="s">
        <v>75</v>
      </c>
      <c r="B31" s="8" t="s">
        <v>76</v>
      </c>
      <c r="C31" s="9" t="s">
        <v>25</v>
      </c>
      <c r="D31" s="9" t="s">
        <v>26</v>
      </c>
      <c r="E31" s="9">
        <v>20</v>
      </c>
      <c r="F31" s="10" t="s">
        <v>31</v>
      </c>
      <c r="G31" s="11">
        <v>20107500000</v>
      </c>
      <c r="H31" s="11"/>
      <c r="I31" s="11">
        <v>20107500000</v>
      </c>
      <c r="J31" s="11"/>
      <c r="K31" s="11"/>
      <c r="L31" s="57"/>
      <c r="M31" s="57"/>
      <c r="N31" s="11"/>
      <c r="O31" s="11"/>
      <c r="P31" s="11"/>
      <c r="Q31" s="11"/>
      <c r="R31" s="11"/>
      <c r="S31" s="11"/>
      <c r="T31" s="11"/>
      <c r="U31" s="11"/>
    </row>
    <row r="32" spans="1:21" s="12" customFormat="1" ht="12" x14ac:dyDescent="0.2">
      <c r="A32" s="8" t="s">
        <v>77</v>
      </c>
      <c r="B32" s="8" t="s">
        <v>78</v>
      </c>
      <c r="C32" s="9" t="s">
        <v>25</v>
      </c>
      <c r="D32" s="9" t="s">
        <v>26</v>
      </c>
      <c r="E32" s="9">
        <v>20</v>
      </c>
      <c r="F32" s="10" t="s">
        <v>31</v>
      </c>
      <c r="G32" s="11">
        <v>7655400000</v>
      </c>
      <c r="H32" s="11">
        <f>SUM(H33:H34)</f>
        <v>0</v>
      </c>
      <c r="I32" s="11">
        <f>SUM(I33:I34)</f>
        <v>7655400000</v>
      </c>
      <c r="J32" s="11">
        <v>3468753202</v>
      </c>
      <c r="K32" s="11">
        <v>4186646798</v>
      </c>
      <c r="L32" s="57">
        <v>0</v>
      </c>
      <c r="M32" s="57">
        <v>2718572001</v>
      </c>
      <c r="N32" s="11">
        <v>750181201</v>
      </c>
      <c r="O32" s="11">
        <v>0</v>
      </c>
      <c r="P32" s="11">
        <v>2718572001</v>
      </c>
      <c r="Q32" s="11">
        <v>0</v>
      </c>
      <c r="R32" s="11">
        <v>0</v>
      </c>
      <c r="S32" s="11">
        <v>0</v>
      </c>
      <c r="T32" s="11">
        <v>0</v>
      </c>
      <c r="U32" s="11">
        <v>0</v>
      </c>
    </row>
    <row r="33" spans="1:21" s="12" customFormat="1" ht="12" x14ac:dyDescent="0.2">
      <c r="A33" s="8" t="s">
        <v>79</v>
      </c>
      <c r="B33" s="8" t="s">
        <v>80</v>
      </c>
      <c r="C33" s="9" t="s">
        <v>25</v>
      </c>
      <c r="D33" s="9" t="s">
        <v>26</v>
      </c>
      <c r="E33" s="9">
        <v>20</v>
      </c>
      <c r="F33" s="10" t="s">
        <v>31</v>
      </c>
      <c r="G33" s="11">
        <v>6800000000</v>
      </c>
      <c r="H33" s="11"/>
      <c r="I33" s="11">
        <v>6800000000</v>
      </c>
      <c r="J33" s="11">
        <v>3298849902</v>
      </c>
      <c r="K33" s="11">
        <v>3501150098</v>
      </c>
      <c r="L33" s="57">
        <v>0</v>
      </c>
      <c r="M33" s="57">
        <v>2560596669</v>
      </c>
      <c r="N33" s="11">
        <v>738253233</v>
      </c>
      <c r="O33" s="11">
        <v>0</v>
      </c>
      <c r="P33" s="11">
        <v>2560596669</v>
      </c>
      <c r="Q33" s="11">
        <v>0</v>
      </c>
      <c r="R33" s="11">
        <v>0</v>
      </c>
      <c r="S33" s="11">
        <v>0</v>
      </c>
      <c r="T33" s="11">
        <v>0</v>
      </c>
      <c r="U33" s="11">
        <v>0</v>
      </c>
    </row>
    <row r="34" spans="1:21" s="12" customFormat="1" ht="12" x14ac:dyDescent="0.2">
      <c r="A34" s="8" t="s">
        <v>81</v>
      </c>
      <c r="B34" s="8" t="s">
        <v>82</v>
      </c>
      <c r="C34" s="9" t="s">
        <v>25</v>
      </c>
      <c r="D34" s="9" t="s">
        <v>26</v>
      </c>
      <c r="E34" s="9">
        <v>20</v>
      </c>
      <c r="F34" s="10" t="s">
        <v>31</v>
      </c>
      <c r="G34" s="11">
        <v>855400000</v>
      </c>
      <c r="H34" s="11"/>
      <c r="I34" s="11">
        <v>855400000</v>
      </c>
      <c r="J34" s="11">
        <v>169903300</v>
      </c>
      <c r="K34" s="11">
        <v>685496700</v>
      </c>
      <c r="L34" s="57">
        <v>0</v>
      </c>
      <c r="M34" s="57">
        <v>157975332</v>
      </c>
      <c r="N34" s="11">
        <v>11927968</v>
      </c>
      <c r="O34" s="11">
        <v>0</v>
      </c>
      <c r="P34" s="11">
        <v>157975332</v>
      </c>
      <c r="Q34" s="11">
        <v>0</v>
      </c>
      <c r="R34" s="11">
        <v>0</v>
      </c>
      <c r="S34" s="11">
        <v>0</v>
      </c>
      <c r="T34" s="11">
        <v>0</v>
      </c>
      <c r="U34" s="11">
        <v>0</v>
      </c>
    </row>
    <row r="35" spans="1:21" s="12" customFormat="1" ht="24" x14ac:dyDescent="0.2">
      <c r="A35" s="8" t="s">
        <v>83</v>
      </c>
      <c r="B35" s="8" t="s">
        <v>84</v>
      </c>
      <c r="C35" s="9" t="s">
        <v>25</v>
      </c>
      <c r="D35" s="9" t="s">
        <v>26</v>
      </c>
      <c r="E35" s="9">
        <v>20</v>
      </c>
      <c r="F35" s="10" t="s">
        <v>31</v>
      </c>
      <c r="G35" s="11">
        <v>15819000000</v>
      </c>
      <c r="H35" s="11">
        <f>+H36+H40+H44+H45</f>
        <v>0</v>
      </c>
      <c r="I35" s="11">
        <f>+I36+I40+I44+I45</f>
        <v>15819000000</v>
      </c>
      <c r="J35" s="11">
        <v>1419510838</v>
      </c>
      <c r="K35" s="11">
        <v>14399489162</v>
      </c>
      <c r="L35" s="57">
        <v>0</v>
      </c>
      <c r="M35" s="57">
        <v>1356486937</v>
      </c>
      <c r="N35" s="11">
        <v>63023901</v>
      </c>
      <c r="O35" s="11">
        <v>1356486937</v>
      </c>
      <c r="P35" s="11">
        <v>0</v>
      </c>
      <c r="Q35" s="11">
        <v>358100</v>
      </c>
      <c r="R35" s="11">
        <v>1356128837</v>
      </c>
      <c r="S35" s="11">
        <v>358100</v>
      </c>
      <c r="T35" s="11">
        <v>0</v>
      </c>
      <c r="U35" s="11">
        <v>0</v>
      </c>
    </row>
    <row r="36" spans="1:21" s="12" customFormat="1" ht="12" x14ac:dyDescent="0.2">
      <c r="A36" s="8" t="s">
        <v>85</v>
      </c>
      <c r="B36" s="8" t="s">
        <v>86</v>
      </c>
      <c r="C36" s="9" t="s">
        <v>25</v>
      </c>
      <c r="D36" s="9" t="s">
        <v>26</v>
      </c>
      <c r="E36" s="9">
        <v>20</v>
      </c>
      <c r="F36" s="10" t="s">
        <v>31</v>
      </c>
      <c r="G36" s="11">
        <v>7424000000</v>
      </c>
      <c r="H36" s="11">
        <f>SUM(H37:H39)</f>
        <v>0</v>
      </c>
      <c r="I36" s="11">
        <f>SUM(I37:I39)</f>
        <v>7424000000</v>
      </c>
      <c r="J36" s="11">
        <v>704726058</v>
      </c>
      <c r="K36" s="11">
        <v>6719273942</v>
      </c>
      <c r="L36" s="57">
        <v>0</v>
      </c>
      <c r="M36" s="57">
        <v>675148370</v>
      </c>
      <c r="N36" s="11">
        <v>29577688</v>
      </c>
      <c r="O36" s="11">
        <v>675148370</v>
      </c>
      <c r="P36" s="11">
        <v>0</v>
      </c>
      <c r="Q36" s="11">
        <v>262350</v>
      </c>
      <c r="R36" s="11">
        <v>674886020</v>
      </c>
      <c r="S36" s="11">
        <v>262350</v>
      </c>
      <c r="T36" s="11">
        <v>0</v>
      </c>
      <c r="U36" s="11">
        <v>0</v>
      </c>
    </row>
    <row r="37" spans="1:21" s="12" customFormat="1" ht="12" x14ac:dyDescent="0.2">
      <c r="A37" s="8" t="s">
        <v>87</v>
      </c>
      <c r="B37" s="8" t="s">
        <v>88</v>
      </c>
      <c r="C37" s="9" t="s">
        <v>25</v>
      </c>
      <c r="D37" s="9" t="s">
        <v>26</v>
      </c>
      <c r="E37" s="9">
        <v>20</v>
      </c>
      <c r="F37" s="10" t="s">
        <v>31</v>
      </c>
      <c r="G37" s="11">
        <v>1556000000</v>
      </c>
      <c r="H37" s="11"/>
      <c r="I37" s="11">
        <v>1556000000</v>
      </c>
      <c r="J37" s="11">
        <v>142626673</v>
      </c>
      <c r="K37" s="11">
        <v>1413373327</v>
      </c>
      <c r="L37" s="57">
        <v>0</v>
      </c>
      <c r="M37" s="57">
        <v>136427470</v>
      </c>
      <c r="N37" s="11">
        <v>6199203</v>
      </c>
      <c r="O37" s="11">
        <v>136427470</v>
      </c>
      <c r="P37" s="11">
        <v>0</v>
      </c>
      <c r="Q37" s="11">
        <v>40550</v>
      </c>
      <c r="R37" s="11">
        <v>136386920</v>
      </c>
      <c r="S37" s="11">
        <v>40550</v>
      </c>
      <c r="T37" s="11">
        <v>0</v>
      </c>
      <c r="U37" s="11">
        <v>0</v>
      </c>
    </row>
    <row r="38" spans="1:21" s="12" customFormat="1" ht="24" x14ac:dyDescent="0.2">
      <c r="A38" s="8" t="s">
        <v>89</v>
      </c>
      <c r="B38" s="8" t="s">
        <v>90</v>
      </c>
      <c r="C38" s="9" t="s">
        <v>25</v>
      </c>
      <c r="D38" s="9" t="s">
        <v>26</v>
      </c>
      <c r="E38" s="9">
        <v>20</v>
      </c>
      <c r="F38" s="10" t="s">
        <v>31</v>
      </c>
      <c r="G38" s="11">
        <v>2747000000</v>
      </c>
      <c r="H38" s="11"/>
      <c r="I38" s="11">
        <v>2747000000</v>
      </c>
      <c r="J38" s="11">
        <v>263349933</v>
      </c>
      <c r="K38" s="11">
        <v>2483650067</v>
      </c>
      <c r="L38" s="57">
        <v>0</v>
      </c>
      <c r="M38" s="57">
        <v>252405710</v>
      </c>
      <c r="N38" s="11">
        <v>10944223</v>
      </c>
      <c r="O38" s="11">
        <v>252405710</v>
      </c>
      <c r="P38" s="11">
        <v>0</v>
      </c>
      <c r="Q38" s="11">
        <v>121910</v>
      </c>
      <c r="R38" s="11">
        <v>252283800</v>
      </c>
      <c r="S38" s="11">
        <v>121910</v>
      </c>
      <c r="T38" s="11">
        <v>0</v>
      </c>
      <c r="U38" s="11">
        <v>0</v>
      </c>
    </row>
    <row r="39" spans="1:21" s="12" customFormat="1" ht="24" x14ac:dyDescent="0.2">
      <c r="A39" s="8" t="s">
        <v>91</v>
      </c>
      <c r="B39" s="8" t="s">
        <v>92</v>
      </c>
      <c r="C39" s="9" t="s">
        <v>25</v>
      </c>
      <c r="D39" s="9" t="s">
        <v>26</v>
      </c>
      <c r="E39" s="9">
        <v>20</v>
      </c>
      <c r="F39" s="10" t="s">
        <v>31</v>
      </c>
      <c r="G39" s="11">
        <v>3121000000</v>
      </c>
      <c r="H39" s="11"/>
      <c r="I39" s="11">
        <v>3121000000</v>
      </c>
      <c r="J39" s="11">
        <v>298749452</v>
      </c>
      <c r="K39" s="11">
        <v>2822250548</v>
      </c>
      <c r="L39" s="57">
        <v>0</v>
      </c>
      <c r="M39" s="57">
        <v>286315190</v>
      </c>
      <c r="N39" s="11">
        <v>12434262</v>
      </c>
      <c r="O39" s="11">
        <v>286315190</v>
      </c>
      <c r="P39" s="11">
        <v>0</v>
      </c>
      <c r="Q39" s="11">
        <v>99890</v>
      </c>
      <c r="R39" s="11">
        <v>286215300</v>
      </c>
      <c r="S39" s="11">
        <v>99890</v>
      </c>
      <c r="T39" s="11">
        <v>0</v>
      </c>
      <c r="U39" s="11">
        <v>0</v>
      </c>
    </row>
    <row r="40" spans="1:21" s="12" customFormat="1" ht="12" x14ac:dyDescent="0.2">
      <c r="A40" s="8" t="s">
        <v>93</v>
      </c>
      <c r="B40" s="8" t="s">
        <v>94</v>
      </c>
      <c r="C40" s="9" t="s">
        <v>25</v>
      </c>
      <c r="D40" s="9" t="s">
        <v>26</v>
      </c>
      <c r="E40" s="9">
        <v>20</v>
      </c>
      <c r="F40" s="10" t="s">
        <v>31</v>
      </c>
      <c r="G40" s="11">
        <v>6450000000</v>
      </c>
      <c r="H40" s="11">
        <f>SUM(H41:H43)</f>
        <v>0</v>
      </c>
      <c r="I40" s="11">
        <f>SUM(I41:I43)</f>
        <v>6450000000</v>
      </c>
      <c r="J40" s="11">
        <v>536501507</v>
      </c>
      <c r="K40" s="11">
        <v>5913498493</v>
      </c>
      <c r="L40" s="57">
        <v>0</v>
      </c>
      <c r="M40" s="57">
        <v>510804297</v>
      </c>
      <c r="N40" s="11">
        <v>25697210</v>
      </c>
      <c r="O40" s="11">
        <v>510804297</v>
      </c>
      <c r="P40" s="11">
        <v>0</v>
      </c>
      <c r="Q40" s="11">
        <v>45130</v>
      </c>
      <c r="R40" s="11">
        <v>510759167</v>
      </c>
      <c r="S40" s="11">
        <v>45130</v>
      </c>
      <c r="T40" s="11">
        <v>0</v>
      </c>
      <c r="U40" s="11">
        <v>0</v>
      </c>
    </row>
    <row r="41" spans="1:21" s="12" customFormat="1" ht="12" x14ac:dyDescent="0.2">
      <c r="A41" s="8" t="s">
        <v>95</v>
      </c>
      <c r="B41" s="8" t="s">
        <v>96</v>
      </c>
      <c r="C41" s="9" t="s">
        <v>25</v>
      </c>
      <c r="D41" s="9" t="s">
        <v>26</v>
      </c>
      <c r="E41" s="9">
        <v>20</v>
      </c>
      <c r="F41" s="10" t="s">
        <v>31</v>
      </c>
      <c r="G41" s="11">
        <v>3500000000</v>
      </c>
      <c r="H41" s="11"/>
      <c r="I41" s="11">
        <v>3500000000</v>
      </c>
      <c r="J41" s="11">
        <v>261725190</v>
      </c>
      <c r="K41" s="11">
        <v>3238274810</v>
      </c>
      <c r="L41" s="57">
        <v>0</v>
      </c>
      <c r="M41" s="57">
        <v>247780967</v>
      </c>
      <c r="N41" s="11">
        <v>13944223</v>
      </c>
      <c r="O41" s="11">
        <v>247780967</v>
      </c>
      <c r="P41" s="11">
        <v>0</v>
      </c>
      <c r="Q41" s="11">
        <v>0</v>
      </c>
      <c r="R41" s="11">
        <v>247780967</v>
      </c>
      <c r="S41" s="11">
        <v>0</v>
      </c>
      <c r="T41" s="11">
        <v>0</v>
      </c>
      <c r="U41" s="11">
        <v>0</v>
      </c>
    </row>
    <row r="42" spans="1:21" s="12" customFormat="1" ht="24" x14ac:dyDescent="0.2">
      <c r="A42" s="8" t="s">
        <v>97</v>
      </c>
      <c r="B42" s="8" t="s">
        <v>98</v>
      </c>
      <c r="C42" s="9" t="s">
        <v>25</v>
      </c>
      <c r="D42" s="9" t="s">
        <v>26</v>
      </c>
      <c r="E42" s="9">
        <v>20</v>
      </c>
      <c r="F42" s="10" t="s">
        <v>31</v>
      </c>
      <c r="G42" s="11">
        <v>1638000000</v>
      </c>
      <c r="H42" s="11"/>
      <c r="I42" s="11">
        <v>1638000000</v>
      </c>
      <c r="J42" s="11">
        <v>157279696</v>
      </c>
      <c r="K42" s="11">
        <v>1480720304</v>
      </c>
      <c r="L42" s="57">
        <v>0</v>
      </c>
      <c r="M42" s="57">
        <v>150753800</v>
      </c>
      <c r="N42" s="11">
        <v>6525896</v>
      </c>
      <c r="O42" s="11">
        <v>150753800</v>
      </c>
      <c r="P42" s="11">
        <v>0</v>
      </c>
      <c r="Q42" s="11">
        <v>13700</v>
      </c>
      <c r="R42" s="11">
        <v>150740100</v>
      </c>
      <c r="S42" s="11">
        <v>13700</v>
      </c>
      <c r="T42" s="11">
        <v>0</v>
      </c>
      <c r="U42" s="11">
        <v>0</v>
      </c>
    </row>
    <row r="43" spans="1:21" s="12" customFormat="1" ht="36" x14ac:dyDescent="0.2">
      <c r="A43" s="8" t="s">
        <v>99</v>
      </c>
      <c r="B43" s="8" t="s">
        <v>100</v>
      </c>
      <c r="C43" s="9" t="s">
        <v>25</v>
      </c>
      <c r="D43" s="9" t="s">
        <v>26</v>
      </c>
      <c r="E43" s="9">
        <v>20</v>
      </c>
      <c r="F43" s="10" t="s">
        <v>31</v>
      </c>
      <c r="G43" s="11">
        <v>1312000000</v>
      </c>
      <c r="H43" s="11"/>
      <c r="I43" s="11">
        <v>1312000000</v>
      </c>
      <c r="J43" s="11">
        <v>117496621</v>
      </c>
      <c r="K43" s="11">
        <v>1194503379</v>
      </c>
      <c r="L43" s="57">
        <v>0</v>
      </c>
      <c r="M43" s="57">
        <v>112269530</v>
      </c>
      <c r="N43" s="11">
        <v>5227091</v>
      </c>
      <c r="O43" s="11">
        <v>112269530</v>
      </c>
      <c r="P43" s="11">
        <v>0</v>
      </c>
      <c r="Q43" s="11">
        <v>31430</v>
      </c>
      <c r="R43" s="11">
        <v>112238100</v>
      </c>
      <c r="S43" s="11">
        <v>31430</v>
      </c>
      <c r="T43" s="11">
        <v>0</v>
      </c>
      <c r="U43" s="11">
        <v>0</v>
      </c>
    </row>
    <row r="44" spans="1:21" s="12" customFormat="1" ht="12" x14ac:dyDescent="0.2">
      <c r="A44" s="8" t="s">
        <v>101</v>
      </c>
      <c r="B44" s="8" t="s">
        <v>102</v>
      </c>
      <c r="C44" s="9" t="s">
        <v>25</v>
      </c>
      <c r="D44" s="9" t="s">
        <v>26</v>
      </c>
      <c r="E44" s="9">
        <v>20</v>
      </c>
      <c r="F44" s="10" t="s">
        <v>31</v>
      </c>
      <c r="G44" s="11">
        <v>1167000000</v>
      </c>
      <c r="H44" s="11"/>
      <c r="I44" s="11">
        <v>1167000000</v>
      </c>
      <c r="J44" s="11">
        <v>106969982</v>
      </c>
      <c r="K44" s="11">
        <v>1060030018</v>
      </c>
      <c r="L44" s="57">
        <v>0</v>
      </c>
      <c r="M44" s="57">
        <v>102320580</v>
      </c>
      <c r="N44" s="11">
        <v>4649402</v>
      </c>
      <c r="O44" s="11">
        <v>102320580</v>
      </c>
      <c r="P44" s="11">
        <v>0</v>
      </c>
      <c r="Q44" s="11">
        <v>30390</v>
      </c>
      <c r="R44" s="11">
        <v>102290190</v>
      </c>
      <c r="S44" s="11">
        <v>30390</v>
      </c>
      <c r="T44" s="11">
        <v>0</v>
      </c>
      <c r="U44" s="11">
        <v>0</v>
      </c>
    </row>
    <row r="45" spans="1:21" s="12" customFormat="1" ht="12" x14ac:dyDescent="0.2">
      <c r="A45" s="8" t="s">
        <v>103</v>
      </c>
      <c r="B45" s="8" t="s">
        <v>104</v>
      </c>
      <c r="C45" s="9" t="s">
        <v>25</v>
      </c>
      <c r="D45" s="9" t="s">
        <v>26</v>
      </c>
      <c r="E45" s="9">
        <v>20</v>
      </c>
      <c r="F45" s="10" t="s">
        <v>31</v>
      </c>
      <c r="G45" s="11">
        <v>778000000</v>
      </c>
      <c r="H45" s="11"/>
      <c r="I45" s="11">
        <v>778000000</v>
      </c>
      <c r="J45" s="11">
        <v>71313291</v>
      </c>
      <c r="K45" s="11">
        <v>706686709</v>
      </c>
      <c r="L45" s="57">
        <v>0</v>
      </c>
      <c r="M45" s="57">
        <v>68213690</v>
      </c>
      <c r="N45" s="11">
        <v>3099601</v>
      </c>
      <c r="O45" s="11">
        <v>68213690</v>
      </c>
      <c r="P45" s="11">
        <v>0</v>
      </c>
      <c r="Q45" s="11">
        <v>20230</v>
      </c>
      <c r="R45" s="11">
        <v>68193460</v>
      </c>
      <c r="S45" s="11">
        <v>20230</v>
      </c>
      <c r="T45" s="11">
        <v>0</v>
      </c>
      <c r="U45" s="11">
        <v>0</v>
      </c>
    </row>
    <row r="46" spans="1:21" s="7" customFormat="1" ht="16.5" customHeight="1" x14ac:dyDescent="0.2">
      <c r="A46" s="3" t="s">
        <v>105</v>
      </c>
      <c r="B46" s="3" t="s">
        <v>106</v>
      </c>
      <c r="C46" s="4" t="s">
        <v>25</v>
      </c>
      <c r="D46" s="4" t="s">
        <v>26</v>
      </c>
      <c r="E46" s="4">
        <v>20</v>
      </c>
      <c r="F46" s="5" t="s">
        <v>31</v>
      </c>
      <c r="G46" s="6">
        <v>12438550000</v>
      </c>
      <c r="H46" s="6">
        <f>+H48</f>
        <v>0</v>
      </c>
      <c r="I46" s="6">
        <f>+I48</f>
        <v>12438550000</v>
      </c>
      <c r="J46" s="6">
        <v>4751629832.3100004</v>
      </c>
      <c r="K46" s="6">
        <v>7686920167.6899996</v>
      </c>
      <c r="L46" s="56">
        <v>0</v>
      </c>
      <c r="M46" s="56">
        <v>3806531106.2600002</v>
      </c>
      <c r="N46" s="6">
        <v>945098726.04999995</v>
      </c>
      <c r="O46" s="6">
        <v>447947900.75999999</v>
      </c>
      <c r="P46" s="6">
        <v>3358583205.5</v>
      </c>
      <c r="Q46" s="6">
        <v>310026559.75999999</v>
      </c>
      <c r="R46" s="6">
        <v>137921341</v>
      </c>
      <c r="S46" s="6">
        <v>310026559.75999999</v>
      </c>
      <c r="T46" s="6">
        <v>0</v>
      </c>
      <c r="U46" s="6">
        <v>0</v>
      </c>
    </row>
    <row r="47" spans="1:21" s="7" customFormat="1" ht="21.75" customHeight="1" x14ac:dyDescent="0.2">
      <c r="A47" s="3" t="s">
        <v>105</v>
      </c>
      <c r="B47" s="3" t="s">
        <v>106</v>
      </c>
      <c r="C47" s="4" t="s">
        <v>25</v>
      </c>
      <c r="D47" s="4" t="s">
        <v>26</v>
      </c>
      <c r="E47" s="4">
        <v>21</v>
      </c>
      <c r="F47" s="5" t="s">
        <v>28</v>
      </c>
      <c r="G47" s="6">
        <v>1998800000</v>
      </c>
      <c r="H47" s="6">
        <f>+H49</f>
        <v>0</v>
      </c>
      <c r="I47" s="6">
        <f>+I49</f>
        <v>1998800000</v>
      </c>
      <c r="J47" s="6">
        <v>8049886</v>
      </c>
      <c r="K47" s="6">
        <v>1990750114</v>
      </c>
      <c r="L47" s="56">
        <v>0</v>
      </c>
      <c r="M47" s="56">
        <v>86541</v>
      </c>
      <c r="N47" s="6">
        <v>7963345</v>
      </c>
      <c r="O47" s="6">
        <v>0</v>
      </c>
      <c r="P47" s="6">
        <v>86541</v>
      </c>
      <c r="Q47" s="6">
        <v>0</v>
      </c>
      <c r="R47" s="6">
        <v>0</v>
      </c>
      <c r="S47" s="6">
        <v>0</v>
      </c>
      <c r="T47" s="6">
        <v>0</v>
      </c>
      <c r="U47" s="6">
        <v>0</v>
      </c>
    </row>
    <row r="48" spans="1:21" s="12" customFormat="1" ht="12" x14ac:dyDescent="0.2">
      <c r="A48" s="8" t="s">
        <v>107</v>
      </c>
      <c r="B48" s="8" t="s">
        <v>106</v>
      </c>
      <c r="C48" s="9" t="s">
        <v>25</v>
      </c>
      <c r="D48" s="9" t="s">
        <v>26</v>
      </c>
      <c r="E48" s="9">
        <v>20</v>
      </c>
      <c r="F48" s="10" t="s">
        <v>31</v>
      </c>
      <c r="G48" s="11">
        <v>12438550000</v>
      </c>
      <c r="H48" s="11">
        <f>+H50+H55</f>
        <v>0</v>
      </c>
      <c r="I48" s="11">
        <f>+I50+I55</f>
        <v>12438550000</v>
      </c>
      <c r="J48" s="11">
        <v>4751629832.3100004</v>
      </c>
      <c r="K48" s="11">
        <v>7686920167.6899996</v>
      </c>
      <c r="L48" s="57">
        <v>0</v>
      </c>
      <c r="M48" s="57">
        <v>3806531106.2600002</v>
      </c>
      <c r="N48" s="11">
        <v>945098726.04999995</v>
      </c>
      <c r="O48" s="11">
        <v>447947900.75999999</v>
      </c>
      <c r="P48" s="11">
        <v>3358583205.5</v>
      </c>
      <c r="Q48" s="11">
        <v>310026559.75999999</v>
      </c>
      <c r="R48" s="11">
        <v>137921341</v>
      </c>
      <c r="S48" s="11">
        <v>310026559.75999999</v>
      </c>
      <c r="T48" s="11">
        <v>0</v>
      </c>
      <c r="U48" s="11">
        <v>0</v>
      </c>
    </row>
    <row r="49" spans="1:21" s="12" customFormat="1" ht="24" x14ac:dyDescent="0.2">
      <c r="A49" s="8" t="s">
        <v>107</v>
      </c>
      <c r="B49" s="8" t="s">
        <v>106</v>
      </c>
      <c r="C49" s="9" t="s">
        <v>25</v>
      </c>
      <c r="D49" s="9" t="s">
        <v>26</v>
      </c>
      <c r="E49" s="9">
        <v>21</v>
      </c>
      <c r="F49" s="10" t="s">
        <v>28</v>
      </c>
      <c r="G49" s="11">
        <v>1998800000</v>
      </c>
      <c r="H49" s="11">
        <f>+H56</f>
        <v>0</v>
      </c>
      <c r="I49" s="11">
        <f>+I56</f>
        <v>1998800000</v>
      </c>
      <c r="J49" s="11">
        <v>8049886</v>
      </c>
      <c r="K49" s="11">
        <v>1990750114</v>
      </c>
      <c r="L49" s="57">
        <v>0</v>
      </c>
      <c r="M49" s="57">
        <v>86541</v>
      </c>
      <c r="N49" s="11">
        <v>7963345</v>
      </c>
      <c r="O49" s="11">
        <v>0</v>
      </c>
      <c r="P49" s="11">
        <v>86541</v>
      </c>
      <c r="Q49" s="11">
        <v>0</v>
      </c>
      <c r="R49" s="11">
        <v>0</v>
      </c>
      <c r="S49" s="11">
        <v>0</v>
      </c>
      <c r="T49" s="11">
        <v>0</v>
      </c>
      <c r="U49" s="11">
        <v>0</v>
      </c>
    </row>
    <row r="50" spans="1:21" s="12" customFormat="1" ht="12" x14ac:dyDescent="0.2">
      <c r="A50" s="8" t="s">
        <v>108</v>
      </c>
      <c r="B50" s="8" t="s">
        <v>109</v>
      </c>
      <c r="C50" s="9" t="s">
        <v>25</v>
      </c>
      <c r="D50" s="9" t="s">
        <v>26</v>
      </c>
      <c r="E50" s="9">
        <v>20</v>
      </c>
      <c r="F50" s="10" t="s">
        <v>31</v>
      </c>
      <c r="G50" s="11">
        <v>196000000</v>
      </c>
      <c r="H50" s="11">
        <f>+H51</f>
        <v>0</v>
      </c>
      <c r="I50" s="11">
        <f>+I51</f>
        <v>196000000</v>
      </c>
      <c r="J50" s="11">
        <v>780876</v>
      </c>
      <c r="K50" s="11">
        <v>195219124</v>
      </c>
      <c r="L50" s="57">
        <v>0</v>
      </c>
      <c r="M50" s="57">
        <v>0</v>
      </c>
      <c r="N50" s="11">
        <v>780876</v>
      </c>
      <c r="O50" s="11">
        <v>0</v>
      </c>
      <c r="P50" s="11">
        <v>0</v>
      </c>
      <c r="Q50" s="11">
        <v>0</v>
      </c>
      <c r="R50" s="11">
        <v>0</v>
      </c>
      <c r="S50" s="11">
        <v>0</v>
      </c>
      <c r="T50" s="11">
        <v>0</v>
      </c>
      <c r="U50" s="11">
        <v>0</v>
      </c>
    </row>
    <row r="51" spans="1:21" s="12" customFormat="1" ht="12" x14ac:dyDescent="0.2">
      <c r="A51" s="8" t="s">
        <v>110</v>
      </c>
      <c r="B51" s="8" t="s">
        <v>111</v>
      </c>
      <c r="C51" s="9" t="s">
        <v>25</v>
      </c>
      <c r="D51" s="9" t="s">
        <v>26</v>
      </c>
      <c r="E51" s="9">
        <v>20</v>
      </c>
      <c r="F51" s="10" t="s">
        <v>31</v>
      </c>
      <c r="G51" s="11">
        <v>196000000</v>
      </c>
      <c r="H51" s="11">
        <f>SUM(H52:H54)</f>
        <v>0</v>
      </c>
      <c r="I51" s="11">
        <f>SUM(I52:I54)</f>
        <v>196000000</v>
      </c>
      <c r="J51" s="11">
        <v>780876</v>
      </c>
      <c r="K51" s="11">
        <v>195219124</v>
      </c>
      <c r="L51" s="57">
        <v>0</v>
      </c>
      <c r="M51" s="57">
        <v>0</v>
      </c>
      <c r="N51" s="11">
        <v>780876</v>
      </c>
      <c r="O51" s="11">
        <v>0</v>
      </c>
      <c r="P51" s="11">
        <v>0</v>
      </c>
      <c r="Q51" s="11">
        <v>0</v>
      </c>
      <c r="R51" s="11">
        <v>0</v>
      </c>
      <c r="S51" s="11">
        <v>0</v>
      </c>
      <c r="T51" s="11">
        <v>0</v>
      </c>
      <c r="U51" s="11">
        <v>0</v>
      </c>
    </row>
    <row r="52" spans="1:21" s="12" customFormat="1" ht="12" x14ac:dyDescent="0.2">
      <c r="A52" s="8" t="s">
        <v>112</v>
      </c>
      <c r="B52" s="8" t="s">
        <v>113</v>
      </c>
      <c r="C52" s="9" t="s">
        <v>25</v>
      </c>
      <c r="D52" s="9" t="s">
        <v>26</v>
      </c>
      <c r="E52" s="9">
        <v>20</v>
      </c>
      <c r="F52" s="10" t="s">
        <v>31</v>
      </c>
      <c r="G52" s="11">
        <v>1500000</v>
      </c>
      <c r="H52" s="11"/>
      <c r="I52" s="11">
        <v>1500000</v>
      </c>
      <c r="J52" s="11">
        <v>5976</v>
      </c>
      <c r="K52" s="11">
        <v>1494024</v>
      </c>
      <c r="L52" s="57">
        <v>0</v>
      </c>
      <c r="M52" s="57">
        <v>0</v>
      </c>
      <c r="N52" s="11">
        <v>5976</v>
      </c>
      <c r="O52" s="11">
        <v>0</v>
      </c>
      <c r="P52" s="11">
        <v>0</v>
      </c>
      <c r="Q52" s="11">
        <v>0</v>
      </c>
      <c r="R52" s="11">
        <v>0</v>
      </c>
      <c r="S52" s="11">
        <v>0</v>
      </c>
      <c r="T52" s="11">
        <v>0</v>
      </c>
      <c r="U52" s="11">
        <v>0</v>
      </c>
    </row>
    <row r="53" spans="1:21" s="12" customFormat="1" ht="12" x14ac:dyDescent="0.2">
      <c r="A53" s="8" t="s">
        <v>114</v>
      </c>
      <c r="B53" s="8" t="s">
        <v>115</v>
      </c>
      <c r="C53" s="9" t="s">
        <v>25</v>
      </c>
      <c r="D53" s="9" t="s">
        <v>26</v>
      </c>
      <c r="E53" s="9">
        <v>20</v>
      </c>
      <c r="F53" s="10" t="s">
        <v>31</v>
      </c>
      <c r="G53" s="11">
        <v>174500000</v>
      </c>
      <c r="H53" s="11"/>
      <c r="I53" s="11">
        <v>174500000</v>
      </c>
      <c r="J53" s="11">
        <v>695219</v>
      </c>
      <c r="K53" s="11">
        <v>173804781</v>
      </c>
      <c r="L53" s="57">
        <v>0</v>
      </c>
      <c r="M53" s="57">
        <v>0</v>
      </c>
      <c r="N53" s="11">
        <v>695219</v>
      </c>
      <c r="O53" s="11">
        <v>0</v>
      </c>
      <c r="P53" s="11">
        <v>0</v>
      </c>
      <c r="Q53" s="11">
        <v>0</v>
      </c>
      <c r="R53" s="11">
        <v>0</v>
      </c>
      <c r="S53" s="11">
        <v>0</v>
      </c>
      <c r="T53" s="11">
        <v>0</v>
      </c>
      <c r="U53" s="11">
        <v>0</v>
      </c>
    </row>
    <row r="54" spans="1:21" s="12" customFormat="1" ht="24" x14ac:dyDescent="0.2">
      <c r="A54" s="8" t="s">
        <v>116</v>
      </c>
      <c r="B54" s="8" t="s">
        <v>117</v>
      </c>
      <c r="C54" s="9" t="s">
        <v>25</v>
      </c>
      <c r="D54" s="9" t="s">
        <v>26</v>
      </c>
      <c r="E54" s="9">
        <v>20</v>
      </c>
      <c r="F54" s="10" t="s">
        <v>31</v>
      </c>
      <c r="G54" s="11">
        <v>20000000</v>
      </c>
      <c r="H54" s="11"/>
      <c r="I54" s="11">
        <v>20000000</v>
      </c>
      <c r="J54" s="11">
        <v>79681</v>
      </c>
      <c r="K54" s="11">
        <v>19920319</v>
      </c>
      <c r="L54" s="57">
        <v>0</v>
      </c>
      <c r="M54" s="57">
        <v>0</v>
      </c>
      <c r="N54" s="11">
        <v>79681</v>
      </c>
      <c r="O54" s="11">
        <v>0</v>
      </c>
      <c r="P54" s="11">
        <v>0</v>
      </c>
      <c r="Q54" s="11">
        <v>0</v>
      </c>
      <c r="R54" s="11">
        <v>0</v>
      </c>
      <c r="S54" s="11">
        <v>0</v>
      </c>
      <c r="T54" s="11">
        <v>0</v>
      </c>
      <c r="U54" s="11">
        <v>0</v>
      </c>
    </row>
    <row r="55" spans="1:21" s="12" customFormat="1" ht="12" x14ac:dyDescent="0.2">
      <c r="A55" s="8" t="s">
        <v>118</v>
      </c>
      <c r="B55" s="8" t="s">
        <v>119</v>
      </c>
      <c r="C55" s="9" t="s">
        <v>25</v>
      </c>
      <c r="D55" s="9" t="s">
        <v>26</v>
      </c>
      <c r="E55" s="9">
        <v>20</v>
      </c>
      <c r="F55" s="10" t="s">
        <v>31</v>
      </c>
      <c r="G55" s="11">
        <v>12242550000</v>
      </c>
      <c r="H55" s="11">
        <f>+H57+H66+H69+H79+H86+H93+H98+H105+H107+H110+H115+H117+H122+H124</f>
        <v>0</v>
      </c>
      <c r="I55" s="11">
        <f>+I57+I66+I69+I79+I86+I93+I98+I105+I107+I110+I115+I117+I122+I124</f>
        <v>12242550000</v>
      </c>
      <c r="J55" s="11">
        <v>4750848956.3100004</v>
      </c>
      <c r="K55" s="11">
        <v>7491701043.6899996</v>
      </c>
      <c r="L55" s="57">
        <v>0</v>
      </c>
      <c r="M55" s="57">
        <v>3806531106.2600002</v>
      </c>
      <c r="N55" s="11">
        <v>944317850.04999995</v>
      </c>
      <c r="O55" s="11">
        <v>447947900.75999999</v>
      </c>
      <c r="P55" s="11">
        <v>3358583205.5</v>
      </c>
      <c r="Q55" s="11">
        <v>310026559.75999999</v>
      </c>
      <c r="R55" s="11">
        <v>137921341</v>
      </c>
      <c r="S55" s="11">
        <v>310026559.75999999</v>
      </c>
      <c r="T55" s="11">
        <v>0</v>
      </c>
      <c r="U55" s="11">
        <v>0</v>
      </c>
    </row>
    <row r="56" spans="1:21" s="12" customFormat="1" ht="24" x14ac:dyDescent="0.2">
      <c r="A56" s="8" t="s">
        <v>118</v>
      </c>
      <c r="B56" s="8" t="s">
        <v>119</v>
      </c>
      <c r="C56" s="9" t="s">
        <v>25</v>
      </c>
      <c r="D56" s="9" t="s">
        <v>26</v>
      </c>
      <c r="E56" s="9">
        <v>21</v>
      </c>
      <c r="F56" s="10" t="s">
        <v>28</v>
      </c>
      <c r="G56" s="11">
        <v>1998800000</v>
      </c>
      <c r="H56" s="11">
        <f>+H87+H111</f>
        <v>0</v>
      </c>
      <c r="I56" s="11">
        <f>+I87+I111</f>
        <v>1998800000</v>
      </c>
      <c r="J56" s="11">
        <v>8049886</v>
      </c>
      <c r="K56" s="11">
        <v>1990750114</v>
      </c>
      <c r="L56" s="57">
        <v>0</v>
      </c>
      <c r="M56" s="57">
        <v>86541</v>
      </c>
      <c r="N56" s="11">
        <v>7963345</v>
      </c>
      <c r="O56" s="11">
        <v>0</v>
      </c>
      <c r="P56" s="11">
        <v>86541</v>
      </c>
      <c r="Q56" s="11">
        <v>0</v>
      </c>
      <c r="R56" s="11">
        <v>0</v>
      </c>
      <c r="S56" s="11">
        <v>0</v>
      </c>
      <c r="T56" s="11">
        <v>0</v>
      </c>
      <c r="U56" s="11">
        <v>0</v>
      </c>
    </row>
    <row r="57" spans="1:21" s="12" customFormat="1" ht="12" x14ac:dyDescent="0.2">
      <c r="A57" s="8" t="s">
        <v>120</v>
      </c>
      <c r="B57" s="8" t="s">
        <v>121</v>
      </c>
      <c r="C57" s="9" t="s">
        <v>25</v>
      </c>
      <c r="D57" s="9" t="s">
        <v>26</v>
      </c>
      <c r="E57" s="9">
        <v>20</v>
      </c>
      <c r="F57" s="10" t="s">
        <v>31</v>
      </c>
      <c r="G57" s="11">
        <v>112000000</v>
      </c>
      <c r="H57" s="11">
        <f>SUM(H58:H65)</f>
        <v>0</v>
      </c>
      <c r="I57" s="11">
        <f>SUM(I58:I65)</f>
        <v>112000000</v>
      </c>
      <c r="J57" s="11">
        <v>10446212</v>
      </c>
      <c r="K57" s="11">
        <v>101553788</v>
      </c>
      <c r="L57" s="57">
        <v>0</v>
      </c>
      <c r="M57" s="57">
        <v>0</v>
      </c>
      <c r="N57" s="11">
        <v>10446212</v>
      </c>
      <c r="O57" s="11">
        <v>0</v>
      </c>
      <c r="P57" s="11">
        <v>0</v>
      </c>
      <c r="Q57" s="11">
        <v>0</v>
      </c>
      <c r="R57" s="11">
        <v>0</v>
      </c>
      <c r="S57" s="11">
        <v>0</v>
      </c>
      <c r="T57" s="11">
        <v>0</v>
      </c>
      <c r="U57" s="11">
        <v>0</v>
      </c>
    </row>
    <row r="58" spans="1:21" s="12" customFormat="1" ht="12" x14ac:dyDescent="0.2">
      <c r="A58" s="8" t="s">
        <v>122</v>
      </c>
      <c r="B58" s="8" t="s">
        <v>123</v>
      </c>
      <c r="C58" s="9" t="s">
        <v>25</v>
      </c>
      <c r="D58" s="9" t="s">
        <v>26</v>
      </c>
      <c r="E58" s="9">
        <v>20</v>
      </c>
      <c r="F58" s="10" t="s">
        <v>31</v>
      </c>
      <c r="G58" s="11">
        <v>5000000</v>
      </c>
      <c r="H58" s="11"/>
      <c r="I58" s="11">
        <v>5000000</v>
      </c>
      <c r="J58" s="11">
        <v>19920</v>
      </c>
      <c r="K58" s="11">
        <v>4980080</v>
      </c>
      <c r="L58" s="57">
        <v>0</v>
      </c>
      <c r="M58" s="57">
        <v>0</v>
      </c>
      <c r="N58" s="11">
        <v>19920</v>
      </c>
      <c r="O58" s="11">
        <v>0</v>
      </c>
      <c r="P58" s="11">
        <v>0</v>
      </c>
      <c r="Q58" s="11">
        <v>0</v>
      </c>
      <c r="R58" s="11">
        <v>0</v>
      </c>
      <c r="S58" s="11">
        <v>0</v>
      </c>
      <c r="T58" s="11">
        <v>0</v>
      </c>
      <c r="U58" s="11">
        <v>0</v>
      </c>
    </row>
    <row r="59" spans="1:21" s="12" customFormat="1" ht="12" x14ac:dyDescent="0.2">
      <c r="A59" s="8" t="s">
        <v>124</v>
      </c>
      <c r="B59" s="8" t="s">
        <v>125</v>
      </c>
      <c r="C59" s="9" t="s">
        <v>25</v>
      </c>
      <c r="D59" s="9" t="s">
        <v>26</v>
      </c>
      <c r="E59" s="9">
        <v>20</v>
      </c>
      <c r="F59" s="10" t="s">
        <v>31</v>
      </c>
      <c r="G59" s="11">
        <v>15000000</v>
      </c>
      <c r="H59" s="11"/>
      <c r="I59" s="11">
        <v>15000000</v>
      </c>
      <c r="J59" s="11">
        <v>59760</v>
      </c>
      <c r="K59" s="11">
        <v>14940240</v>
      </c>
      <c r="L59" s="57">
        <v>0</v>
      </c>
      <c r="M59" s="57">
        <v>0</v>
      </c>
      <c r="N59" s="11">
        <v>59760</v>
      </c>
      <c r="O59" s="11">
        <v>0</v>
      </c>
      <c r="P59" s="11">
        <v>0</v>
      </c>
      <c r="Q59" s="11">
        <v>0</v>
      </c>
      <c r="R59" s="11">
        <v>0</v>
      </c>
      <c r="S59" s="11">
        <v>0</v>
      </c>
      <c r="T59" s="11">
        <v>0</v>
      </c>
      <c r="U59" s="11">
        <v>0</v>
      </c>
    </row>
    <row r="60" spans="1:21" s="12" customFormat="1" ht="12" x14ac:dyDescent="0.2">
      <c r="A60" s="8" t="s">
        <v>126</v>
      </c>
      <c r="B60" s="8" t="s">
        <v>127</v>
      </c>
      <c r="C60" s="9" t="s">
        <v>25</v>
      </c>
      <c r="D60" s="9" t="s">
        <v>26</v>
      </c>
      <c r="E60" s="9">
        <v>20</v>
      </c>
      <c r="F60" s="10" t="s">
        <v>31</v>
      </c>
      <c r="G60" s="11">
        <v>5000000</v>
      </c>
      <c r="H60" s="11"/>
      <c r="I60" s="11">
        <v>5000000</v>
      </c>
      <c r="J60" s="11">
        <v>19920</v>
      </c>
      <c r="K60" s="11">
        <v>4980080</v>
      </c>
      <c r="L60" s="57">
        <v>0</v>
      </c>
      <c r="M60" s="57">
        <v>0</v>
      </c>
      <c r="N60" s="11">
        <v>19920</v>
      </c>
      <c r="O60" s="11">
        <v>0</v>
      </c>
      <c r="P60" s="11">
        <v>0</v>
      </c>
      <c r="Q60" s="11">
        <v>0</v>
      </c>
      <c r="R60" s="11">
        <v>0</v>
      </c>
      <c r="S60" s="11">
        <v>0</v>
      </c>
      <c r="T60" s="11">
        <v>0</v>
      </c>
      <c r="U60" s="11">
        <v>0</v>
      </c>
    </row>
    <row r="61" spans="1:21" s="12" customFormat="1" ht="12" x14ac:dyDescent="0.2">
      <c r="A61" s="8" t="s">
        <v>128</v>
      </c>
      <c r="B61" s="8" t="s">
        <v>129</v>
      </c>
      <c r="C61" s="9" t="s">
        <v>25</v>
      </c>
      <c r="D61" s="9" t="s">
        <v>26</v>
      </c>
      <c r="E61" s="9">
        <v>20</v>
      </c>
      <c r="F61" s="10" t="s">
        <v>31</v>
      </c>
      <c r="G61" s="11">
        <v>2000000</v>
      </c>
      <c r="H61" s="11"/>
      <c r="I61" s="11">
        <v>2000000</v>
      </c>
      <c r="J61" s="11">
        <v>7968</v>
      </c>
      <c r="K61" s="11">
        <v>1992032</v>
      </c>
      <c r="L61" s="57">
        <v>0</v>
      </c>
      <c r="M61" s="57">
        <v>0</v>
      </c>
      <c r="N61" s="11">
        <v>7968</v>
      </c>
      <c r="O61" s="11">
        <v>0</v>
      </c>
      <c r="P61" s="11">
        <v>0</v>
      </c>
      <c r="Q61" s="11">
        <v>0</v>
      </c>
      <c r="R61" s="11">
        <v>0</v>
      </c>
      <c r="S61" s="11">
        <v>0</v>
      </c>
      <c r="T61" s="11">
        <v>0</v>
      </c>
      <c r="U61" s="11">
        <v>0</v>
      </c>
    </row>
    <row r="62" spans="1:21" s="12" customFormat="1" ht="12" x14ac:dyDescent="0.2">
      <c r="A62" s="8" t="s">
        <v>130</v>
      </c>
      <c r="B62" s="8" t="s">
        <v>131</v>
      </c>
      <c r="C62" s="9" t="s">
        <v>25</v>
      </c>
      <c r="D62" s="9" t="s">
        <v>26</v>
      </c>
      <c r="E62" s="9">
        <v>20</v>
      </c>
      <c r="F62" s="10" t="s">
        <v>31</v>
      </c>
      <c r="G62" s="11">
        <v>5000000</v>
      </c>
      <c r="H62" s="11"/>
      <c r="I62" s="11">
        <v>5000000</v>
      </c>
      <c r="J62" s="11">
        <v>19920</v>
      </c>
      <c r="K62" s="11">
        <v>4980080</v>
      </c>
      <c r="L62" s="57">
        <v>0</v>
      </c>
      <c r="M62" s="57">
        <v>0</v>
      </c>
      <c r="N62" s="11">
        <v>19920</v>
      </c>
      <c r="O62" s="11">
        <v>0</v>
      </c>
      <c r="P62" s="11">
        <v>0</v>
      </c>
      <c r="Q62" s="11">
        <v>0</v>
      </c>
      <c r="R62" s="11">
        <v>0</v>
      </c>
      <c r="S62" s="11">
        <v>0</v>
      </c>
      <c r="T62" s="11">
        <v>0</v>
      </c>
      <c r="U62" s="11">
        <v>0</v>
      </c>
    </row>
    <row r="63" spans="1:21" s="12" customFormat="1" ht="12" x14ac:dyDescent="0.2">
      <c r="A63" s="8" t="s">
        <v>132</v>
      </c>
      <c r="B63" s="8" t="s">
        <v>133</v>
      </c>
      <c r="C63" s="9" t="s">
        <v>25</v>
      </c>
      <c r="D63" s="9" t="s">
        <v>26</v>
      </c>
      <c r="E63" s="9">
        <v>20</v>
      </c>
      <c r="F63" s="10" t="s">
        <v>31</v>
      </c>
      <c r="G63" s="11">
        <v>20000000</v>
      </c>
      <c r="H63" s="11"/>
      <c r="I63" s="11">
        <v>20000000</v>
      </c>
      <c r="J63" s="11">
        <v>10079681</v>
      </c>
      <c r="K63" s="11">
        <v>9920319</v>
      </c>
      <c r="L63" s="57">
        <v>0</v>
      </c>
      <c r="M63" s="57">
        <v>0</v>
      </c>
      <c r="N63" s="11">
        <v>10079681</v>
      </c>
      <c r="O63" s="11">
        <v>0</v>
      </c>
      <c r="P63" s="11">
        <v>0</v>
      </c>
      <c r="Q63" s="11">
        <v>0</v>
      </c>
      <c r="R63" s="11">
        <v>0</v>
      </c>
      <c r="S63" s="11">
        <v>0</v>
      </c>
      <c r="T63" s="11">
        <v>0</v>
      </c>
      <c r="U63" s="11">
        <v>0</v>
      </c>
    </row>
    <row r="64" spans="1:21" s="12" customFormat="1" ht="12" x14ac:dyDescent="0.2">
      <c r="A64" s="8" t="s">
        <v>134</v>
      </c>
      <c r="B64" s="8" t="s">
        <v>135</v>
      </c>
      <c r="C64" s="9" t="s">
        <v>25</v>
      </c>
      <c r="D64" s="9" t="s">
        <v>26</v>
      </c>
      <c r="E64" s="9">
        <v>20</v>
      </c>
      <c r="F64" s="10" t="s">
        <v>31</v>
      </c>
      <c r="G64" s="11">
        <v>50000000</v>
      </c>
      <c r="H64" s="11"/>
      <c r="I64" s="11">
        <v>50000000</v>
      </c>
      <c r="J64" s="11">
        <v>199203</v>
      </c>
      <c r="K64" s="11">
        <v>49800797</v>
      </c>
      <c r="L64" s="57">
        <v>0</v>
      </c>
      <c r="M64" s="57">
        <v>0</v>
      </c>
      <c r="N64" s="11">
        <v>199203</v>
      </c>
      <c r="O64" s="11">
        <v>0</v>
      </c>
      <c r="P64" s="11">
        <v>0</v>
      </c>
      <c r="Q64" s="11">
        <v>0</v>
      </c>
      <c r="R64" s="11">
        <v>0</v>
      </c>
      <c r="S64" s="11">
        <v>0</v>
      </c>
      <c r="T64" s="11">
        <v>0</v>
      </c>
      <c r="U64" s="11">
        <v>0</v>
      </c>
    </row>
    <row r="65" spans="1:21" s="12" customFormat="1" ht="12" x14ac:dyDescent="0.2">
      <c r="A65" s="8" t="s">
        <v>136</v>
      </c>
      <c r="B65" s="8" t="s">
        <v>137</v>
      </c>
      <c r="C65" s="9" t="s">
        <v>25</v>
      </c>
      <c r="D65" s="9" t="s">
        <v>26</v>
      </c>
      <c r="E65" s="9">
        <v>20</v>
      </c>
      <c r="F65" s="10" t="s">
        <v>31</v>
      </c>
      <c r="G65" s="11">
        <v>10000000</v>
      </c>
      <c r="H65" s="11"/>
      <c r="I65" s="11">
        <v>10000000</v>
      </c>
      <c r="J65" s="11">
        <v>39840</v>
      </c>
      <c r="K65" s="11">
        <v>9960160</v>
      </c>
      <c r="L65" s="57">
        <v>0</v>
      </c>
      <c r="M65" s="57">
        <v>0</v>
      </c>
      <c r="N65" s="11">
        <v>39840</v>
      </c>
      <c r="O65" s="11">
        <v>0</v>
      </c>
      <c r="P65" s="11">
        <v>0</v>
      </c>
      <c r="Q65" s="11">
        <v>0</v>
      </c>
      <c r="R65" s="11">
        <v>0</v>
      </c>
      <c r="S65" s="11">
        <v>0</v>
      </c>
      <c r="T65" s="11">
        <v>0</v>
      </c>
      <c r="U65" s="11">
        <v>0</v>
      </c>
    </row>
    <row r="66" spans="1:21" s="12" customFormat="1" ht="12" x14ac:dyDescent="0.2">
      <c r="A66" s="8" t="s">
        <v>138</v>
      </c>
      <c r="B66" s="8" t="s">
        <v>139</v>
      </c>
      <c r="C66" s="9" t="s">
        <v>25</v>
      </c>
      <c r="D66" s="9" t="s">
        <v>26</v>
      </c>
      <c r="E66" s="9">
        <v>20</v>
      </c>
      <c r="F66" s="10" t="s">
        <v>31</v>
      </c>
      <c r="G66" s="11">
        <v>60000000</v>
      </c>
      <c r="H66" s="11">
        <f>SUM(H67:H68)</f>
        <v>0</v>
      </c>
      <c r="I66" s="11">
        <f>SUM(I67:I68)</f>
        <v>60000000</v>
      </c>
      <c r="J66" s="11">
        <v>239043</v>
      </c>
      <c r="K66" s="11">
        <v>59760957</v>
      </c>
      <c r="L66" s="57">
        <v>0</v>
      </c>
      <c r="M66" s="57">
        <v>0</v>
      </c>
      <c r="N66" s="11">
        <v>239043</v>
      </c>
      <c r="O66" s="11">
        <v>0</v>
      </c>
      <c r="P66" s="11">
        <v>0</v>
      </c>
      <c r="Q66" s="11">
        <v>0</v>
      </c>
      <c r="R66" s="11">
        <v>0</v>
      </c>
      <c r="S66" s="11">
        <v>0</v>
      </c>
      <c r="T66" s="11">
        <v>0</v>
      </c>
      <c r="U66" s="11">
        <v>0</v>
      </c>
    </row>
    <row r="67" spans="1:21" s="12" customFormat="1" ht="12" x14ac:dyDescent="0.2">
      <c r="A67" s="8" t="s">
        <v>140</v>
      </c>
      <c r="B67" s="8" t="s">
        <v>141</v>
      </c>
      <c r="C67" s="9" t="s">
        <v>25</v>
      </c>
      <c r="D67" s="9" t="s">
        <v>26</v>
      </c>
      <c r="E67" s="9">
        <v>20</v>
      </c>
      <c r="F67" s="10" t="s">
        <v>31</v>
      </c>
      <c r="G67" s="11">
        <v>10000000</v>
      </c>
      <c r="H67" s="11"/>
      <c r="I67" s="11">
        <v>10000000</v>
      </c>
      <c r="J67" s="11">
        <v>39840</v>
      </c>
      <c r="K67" s="11">
        <v>9960160</v>
      </c>
      <c r="L67" s="57">
        <v>0</v>
      </c>
      <c r="M67" s="57">
        <v>0</v>
      </c>
      <c r="N67" s="11">
        <v>39840</v>
      </c>
      <c r="O67" s="11">
        <v>0</v>
      </c>
      <c r="P67" s="11">
        <v>0</v>
      </c>
      <c r="Q67" s="11">
        <v>0</v>
      </c>
      <c r="R67" s="11">
        <v>0</v>
      </c>
      <c r="S67" s="11">
        <v>0</v>
      </c>
      <c r="T67" s="11">
        <v>0</v>
      </c>
      <c r="U67" s="11">
        <v>0</v>
      </c>
    </row>
    <row r="68" spans="1:21" s="12" customFormat="1" ht="12" x14ac:dyDescent="0.2">
      <c r="A68" s="8" t="s">
        <v>142</v>
      </c>
      <c r="B68" s="8" t="s">
        <v>143</v>
      </c>
      <c r="C68" s="9" t="s">
        <v>25</v>
      </c>
      <c r="D68" s="9" t="s">
        <v>26</v>
      </c>
      <c r="E68" s="9">
        <v>20</v>
      </c>
      <c r="F68" s="10" t="s">
        <v>31</v>
      </c>
      <c r="G68" s="11">
        <v>50000000</v>
      </c>
      <c r="H68" s="11"/>
      <c r="I68" s="11">
        <v>50000000</v>
      </c>
      <c r="J68" s="11">
        <v>199203</v>
      </c>
      <c r="K68" s="11">
        <v>49800797</v>
      </c>
      <c r="L68" s="57">
        <v>0</v>
      </c>
      <c r="M68" s="57">
        <v>0</v>
      </c>
      <c r="N68" s="11">
        <v>199203</v>
      </c>
      <c r="O68" s="11">
        <v>0</v>
      </c>
      <c r="P68" s="11">
        <v>0</v>
      </c>
      <c r="Q68" s="11">
        <v>0</v>
      </c>
      <c r="R68" s="11">
        <v>0</v>
      </c>
      <c r="S68" s="11">
        <v>0</v>
      </c>
      <c r="T68" s="11">
        <v>0</v>
      </c>
      <c r="U68" s="11">
        <v>0</v>
      </c>
    </row>
    <row r="69" spans="1:21" s="12" customFormat="1" ht="12" x14ac:dyDescent="0.2">
      <c r="A69" s="8" t="s">
        <v>144</v>
      </c>
      <c r="B69" s="8" t="s">
        <v>145</v>
      </c>
      <c r="C69" s="9" t="s">
        <v>25</v>
      </c>
      <c r="D69" s="9" t="s">
        <v>26</v>
      </c>
      <c r="E69" s="9">
        <v>20</v>
      </c>
      <c r="F69" s="10" t="s">
        <v>31</v>
      </c>
      <c r="G69" s="11">
        <v>752000000</v>
      </c>
      <c r="H69" s="11">
        <f>SUM(H70:H78)</f>
        <v>0</v>
      </c>
      <c r="I69" s="11">
        <f>SUM(I70:I78)</f>
        <v>752000000</v>
      </c>
      <c r="J69" s="11">
        <v>61586012</v>
      </c>
      <c r="K69" s="11">
        <v>690413988</v>
      </c>
      <c r="L69" s="57">
        <v>0</v>
      </c>
      <c r="M69" s="57">
        <v>58590000</v>
      </c>
      <c r="N69" s="11">
        <v>2996012</v>
      </c>
      <c r="O69" s="11">
        <v>8590000</v>
      </c>
      <c r="P69" s="11">
        <v>50000000</v>
      </c>
      <c r="Q69" s="11">
        <v>0</v>
      </c>
      <c r="R69" s="11">
        <v>8590000</v>
      </c>
      <c r="S69" s="11">
        <v>0</v>
      </c>
      <c r="T69" s="11">
        <v>0</v>
      </c>
      <c r="U69" s="11">
        <v>0</v>
      </c>
    </row>
    <row r="70" spans="1:21" s="12" customFormat="1" ht="12" x14ac:dyDescent="0.2">
      <c r="A70" s="8" t="s">
        <v>146</v>
      </c>
      <c r="B70" s="8" t="s">
        <v>147</v>
      </c>
      <c r="C70" s="9" t="s">
        <v>25</v>
      </c>
      <c r="D70" s="9" t="s">
        <v>26</v>
      </c>
      <c r="E70" s="9">
        <v>20</v>
      </c>
      <c r="F70" s="10" t="s">
        <v>31</v>
      </c>
      <c r="G70" s="11">
        <v>60000000</v>
      </c>
      <c r="H70" s="11"/>
      <c r="I70" s="11">
        <v>60000000</v>
      </c>
      <c r="J70" s="11">
        <v>50389043</v>
      </c>
      <c r="K70" s="11">
        <v>9610957</v>
      </c>
      <c r="L70" s="57">
        <v>0</v>
      </c>
      <c r="M70" s="57">
        <v>50150000</v>
      </c>
      <c r="N70" s="11">
        <v>239043</v>
      </c>
      <c r="O70" s="11">
        <v>150000</v>
      </c>
      <c r="P70" s="11">
        <v>50000000</v>
      </c>
      <c r="Q70" s="11">
        <v>0</v>
      </c>
      <c r="R70" s="11">
        <v>150000</v>
      </c>
      <c r="S70" s="11">
        <v>0</v>
      </c>
      <c r="T70" s="11">
        <v>0</v>
      </c>
      <c r="U70" s="11">
        <v>0</v>
      </c>
    </row>
    <row r="71" spans="1:21" s="12" customFormat="1" ht="12" x14ac:dyDescent="0.2">
      <c r="A71" s="8" t="s">
        <v>148</v>
      </c>
      <c r="B71" s="8" t="s">
        <v>149</v>
      </c>
      <c r="C71" s="9" t="s">
        <v>25</v>
      </c>
      <c r="D71" s="9" t="s">
        <v>26</v>
      </c>
      <c r="E71" s="9">
        <v>20</v>
      </c>
      <c r="F71" s="10" t="s">
        <v>31</v>
      </c>
      <c r="G71" s="11">
        <v>200000000</v>
      </c>
      <c r="H71" s="11"/>
      <c r="I71" s="11">
        <v>200000000</v>
      </c>
      <c r="J71" s="11">
        <v>796812</v>
      </c>
      <c r="K71" s="11">
        <v>199203188</v>
      </c>
      <c r="L71" s="57">
        <v>0</v>
      </c>
      <c r="M71" s="57">
        <v>0</v>
      </c>
      <c r="N71" s="11">
        <v>796812</v>
      </c>
      <c r="O71" s="11">
        <v>0</v>
      </c>
      <c r="P71" s="11">
        <v>0</v>
      </c>
      <c r="Q71" s="11">
        <v>0</v>
      </c>
      <c r="R71" s="11">
        <v>0</v>
      </c>
      <c r="S71" s="11">
        <v>0</v>
      </c>
      <c r="T71" s="11">
        <v>0</v>
      </c>
      <c r="U71" s="11">
        <v>0</v>
      </c>
    </row>
    <row r="72" spans="1:21" s="12" customFormat="1" ht="12" x14ac:dyDescent="0.2">
      <c r="A72" s="8" t="s">
        <v>150</v>
      </c>
      <c r="B72" s="8" t="s">
        <v>151</v>
      </c>
      <c r="C72" s="9" t="s">
        <v>25</v>
      </c>
      <c r="D72" s="9" t="s">
        <v>26</v>
      </c>
      <c r="E72" s="9">
        <v>20</v>
      </c>
      <c r="F72" s="10" t="s">
        <v>31</v>
      </c>
      <c r="G72" s="11">
        <v>5000000</v>
      </c>
      <c r="H72" s="11"/>
      <c r="I72" s="11">
        <v>5000000</v>
      </c>
      <c r="J72" s="11">
        <v>19920</v>
      </c>
      <c r="K72" s="11">
        <v>4980080</v>
      </c>
      <c r="L72" s="57">
        <v>0</v>
      </c>
      <c r="M72" s="57">
        <v>0</v>
      </c>
      <c r="N72" s="11">
        <v>19920</v>
      </c>
      <c r="O72" s="11">
        <v>0</v>
      </c>
      <c r="P72" s="11">
        <v>0</v>
      </c>
      <c r="Q72" s="11">
        <v>0</v>
      </c>
      <c r="R72" s="11">
        <v>0</v>
      </c>
      <c r="S72" s="11">
        <v>0</v>
      </c>
      <c r="T72" s="11">
        <v>0</v>
      </c>
      <c r="U72" s="11">
        <v>0</v>
      </c>
    </row>
    <row r="73" spans="1:21" s="12" customFormat="1" ht="24" x14ac:dyDescent="0.2">
      <c r="A73" s="8" t="s">
        <v>152</v>
      </c>
      <c r="B73" s="8" t="s">
        <v>153</v>
      </c>
      <c r="C73" s="9" t="s">
        <v>25</v>
      </c>
      <c r="D73" s="9" t="s">
        <v>26</v>
      </c>
      <c r="E73" s="9">
        <v>20</v>
      </c>
      <c r="F73" s="10" t="s">
        <v>31</v>
      </c>
      <c r="G73" s="11">
        <v>350000000</v>
      </c>
      <c r="H73" s="11"/>
      <c r="I73" s="11">
        <v>350000000</v>
      </c>
      <c r="J73" s="11">
        <v>3664422</v>
      </c>
      <c r="K73" s="11">
        <v>346335578</v>
      </c>
      <c r="L73" s="57">
        <v>0</v>
      </c>
      <c r="M73" s="57">
        <v>2270000</v>
      </c>
      <c r="N73" s="11">
        <v>1394422</v>
      </c>
      <c r="O73" s="11">
        <v>2270000</v>
      </c>
      <c r="P73" s="11">
        <v>0</v>
      </c>
      <c r="Q73" s="11">
        <v>0</v>
      </c>
      <c r="R73" s="11">
        <v>2270000</v>
      </c>
      <c r="S73" s="11">
        <v>0</v>
      </c>
      <c r="T73" s="11">
        <v>0</v>
      </c>
      <c r="U73" s="11">
        <v>0</v>
      </c>
    </row>
    <row r="74" spans="1:21" s="12" customFormat="1" ht="12" x14ac:dyDescent="0.2">
      <c r="A74" s="8" t="s">
        <v>154</v>
      </c>
      <c r="B74" s="8" t="s">
        <v>155</v>
      </c>
      <c r="C74" s="9" t="s">
        <v>25</v>
      </c>
      <c r="D74" s="9" t="s">
        <v>26</v>
      </c>
      <c r="E74" s="9">
        <v>20</v>
      </c>
      <c r="F74" s="10" t="s">
        <v>31</v>
      </c>
      <c r="G74" s="11">
        <v>25000000</v>
      </c>
      <c r="H74" s="11"/>
      <c r="I74" s="11">
        <v>25000000</v>
      </c>
      <c r="J74" s="11">
        <v>999601</v>
      </c>
      <c r="K74" s="11">
        <v>24000399</v>
      </c>
      <c r="L74" s="57">
        <v>0</v>
      </c>
      <c r="M74" s="57">
        <v>900000</v>
      </c>
      <c r="N74" s="11">
        <v>99601</v>
      </c>
      <c r="O74" s="11">
        <v>900000</v>
      </c>
      <c r="P74" s="11">
        <v>0</v>
      </c>
      <c r="Q74" s="11">
        <v>0</v>
      </c>
      <c r="R74" s="11">
        <v>900000</v>
      </c>
      <c r="S74" s="11">
        <v>0</v>
      </c>
      <c r="T74" s="11">
        <v>0</v>
      </c>
      <c r="U74" s="11">
        <v>0</v>
      </c>
    </row>
    <row r="75" spans="1:21" s="12" customFormat="1" ht="12" x14ac:dyDescent="0.2">
      <c r="A75" s="8" t="s">
        <v>156</v>
      </c>
      <c r="B75" s="8" t="s">
        <v>157</v>
      </c>
      <c r="C75" s="9" t="s">
        <v>25</v>
      </c>
      <c r="D75" s="9" t="s">
        <v>26</v>
      </c>
      <c r="E75" s="9">
        <v>20</v>
      </c>
      <c r="F75" s="10" t="s">
        <v>31</v>
      </c>
      <c r="G75" s="11">
        <v>20000000</v>
      </c>
      <c r="H75" s="11"/>
      <c r="I75" s="11">
        <v>20000000</v>
      </c>
      <c r="J75" s="11">
        <v>2319681</v>
      </c>
      <c r="K75" s="11">
        <v>17680319</v>
      </c>
      <c r="L75" s="57">
        <v>0</v>
      </c>
      <c r="M75" s="57">
        <v>2240000</v>
      </c>
      <c r="N75" s="11">
        <v>79681</v>
      </c>
      <c r="O75" s="11">
        <v>2240000</v>
      </c>
      <c r="P75" s="11">
        <v>0</v>
      </c>
      <c r="Q75" s="11">
        <v>0</v>
      </c>
      <c r="R75" s="11">
        <v>2240000</v>
      </c>
      <c r="S75" s="11">
        <v>0</v>
      </c>
      <c r="T75" s="11">
        <v>0</v>
      </c>
      <c r="U75" s="11">
        <v>0</v>
      </c>
    </row>
    <row r="76" spans="1:21" s="12" customFormat="1" ht="12" x14ac:dyDescent="0.2">
      <c r="A76" s="8" t="s">
        <v>158</v>
      </c>
      <c r="B76" s="8" t="s">
        <v>159</v>
      </c>
      <c r="C76" s="9" t="s">
        <v>25</v>
      </c>
      <c r="D76" s="9" t="s">
        <v>26</v>
      </c>
      <c r="E76" s="9">
        <v>20</v>
      </c>
      <c r="F76" s="10" t="s">
        <v>31</v>
      </c>
      <c r="G76" s="11">
        <v>50000000</v>
      </c>
      <c r="H76" s="11"/>
      <c r="I76" s="11">
        <v>50000000</v>
      </c>
      <c r="J76" s="11">
        <v>499203</v>
      </c>
      <c r="K76" s="11">
        <v>49500797</v>
      </c>
      <c r="L76" s="57">
        <v>0</v>
      </c>
      <c r="M76" s="57">
        <v>300000</v>
      </c>
      <c r="N76" s="11">
        <v>199203</v>
      </c>
      <c r="O76" s="11">
        <v>300000</v>
      </c>
      <c r="P76" s="11">
        <v>0</v>
      </c>
      <c r="Q76" s="11">
        <v>0</v>
      </c>
      <c r="R76" s="11">
        <v>300000</v>
      </c>
      <c r="S76" s="11">
        <v>0</v>
      </c>
      <c r="T76" s="11">
        <v>0</v>
      </c>
      <c r="U76" s="11">
        <v>0</v>
      </c>
    </row>
    <row r="77" spans="1:21" s="12" customFormat="1" ht="12" x14ac:dyDescent="0.2">
      <c r="A77" s="8" t="s">
        <v>160</v>
      </c>
      <c r="B77" s="8" t="s">
        <v>161</v>
      </c>
      <c r="C77" s="9" t="s">
        <v>25</v>
      </c>
      <c r="D77" s="9" t="s">
        <v>26</v>
      </c>
      <c r="E77" s="9">
        <v>20</v>
      </c>
      <c r="F77" s="10" t="s">
        <v>31</v>
      </c>
      <c r="G77" s="11">
        <v>2000000</v>
      </c>
      <c r="H77" s="11"/>
      <c r="I77" s="11">
        <v>2000000</v>
      </c>
      <c r="J77" s="11">
        <v>7968</v>
      </c>
      <c r="K77" s="11">
        <v>1992032</v>
      </c>
      <c r="L77" s="57">
        <v>0</v>
      </c>
      <c r="M77" s="57">
        <v>0</v>
      </c>
      <c r="N77" s="11">
        <v>7968</v>
      </c>
      <c r="O77" s="11">
        <v>0</v>
      </c>
      <c r="P77" s="11">
        <v>0</v>
      </c>
      <c r="Q77" s="11">
        <v>0</v>
      </c>
      <c r="R77" s="11">
        <v>0</v>
      </c>
      <c r="S77" s="11">
        <v>0</v>
      </c>
      <c r="T77" s="11">
        <v>0</v>
      </c>
      <c r="U77" s="11">
        <v>0</v>
      </c>
    </row>
    <row r="78" spans="1:21" s="12" customFormat="1" ht="12" x14ac:dyDescent="0.2">
      <c r="A78" s="8" t="s">
        <v>162</v>
      </c>
      <c r="B78" s="8" t="s">
        <v>163</v>
      </c>
      <c r="C78" s="9" t="s">
        <v>25</v>
      </c>
      <c r="D78" s="9" t="s">
        <v>26</v>
      </c>
      <c r="E78" s="9">
        <v>20</v>
      </c>
      <c r="F78" s="10" t="s">
        <v>31</v>
      </c>
      <c r="G78" s="11">
        <v>40000000</v>
      </c>
      <c r="H78" s="11"/>
      <c r="I78" s="11">
        <v>40000000</v>
      </c>
      <c r="J78" s="11">
        <v>2889362</v>
      </c>
      <c r="K78" s="11">
        <v>37110638</v>
      </c>
      <c r="L78" s="57">
        <v>0</v>
      </c>
      <c r="M78" s="57">
        <v>2730000</v>
      </c>
      <c r="N78" s="11">
        <v>159362</v>
      </c>
      <c r="O78" s="11">
        <v>2730000</v>
      </c>
      <c r="P78" s="11">
        <v>0</v>
      </c>
      <c r="Q78" s="11">
        <v>0</v>
      </c>
      <c r="R78" s="11">
        <v>2730000</v>
      </c>
      <c r="S78" s="11">
        <v>0</v>
      </c>
      <c r="T78" s="11">
        <v>0</v>
      </c>
      <c r="U78" s="11">
        <v>0</v>
      </c>
    </row>
    <row r="79" spans="1:21" s="12" customFormat="1" ht="12" x14ac:dyDescent="0.2">
      <c r="A79" s="8" t="s">
        <v>164</v>
      </c>
      <c r="B79" s="8" t="s">
        <v>165</v>
      </c>
      <c r="C79" s="9" t="s">
        <v>25</v>
      </c>
      <c r="D79" s="9" t="s">
        <v>26</v>
      </c>
      <c r="E79" s="9">
        <v>20</v>
      </c>
      <c r="F79" s="10" t="s">
        <v>31</v>
      </c>
      <c r="G79" s="11">
        <v>4075000000</v>
      </c>
      <c r="H79" s="11">
        <f>SUM(H80:H85)</f>
        <v>0</v>
      </c>
      <c r="I79" s="11">
        <f>SUM(I80:I85)</f>
        <v>4075000000</v>
      </c>
      <c r="J79" s="11">
        <v>1669883046.3099999</v>
      </c>
      <c r="K79" s="11">
        <v>2405116953.6900001</v>
      </c>
      <c r="L79" s="57">
        <v>0</v>
      </c>
      <c r="M79" s="57">
        <v>1635873174.26</v>
      </c>
      <c r="N79" s="11">
        <v>34009872.049999997</v>
      </c>
      <c r="O79" s="11">
        <v>10523306.560000001</v>
      </c>
      <c r="P79" s="11">
        <v>1625349867.7</v>
      </c>
      <c r="Q79" s="11">
        <v>823306.56</v>
      </c>
      <c r="R79" s="11">
        <v>9700000</v>
      </c>
      <c r="S79" s="11">
        <v>823306.56</v>
      </c>
      <c r="T79" s="11">
        <v>0</v>
      </c>
      <c r="U79" s="11">
        <v>0</v>
      </c>
    </row>
    <row r="80" spans="1:21" s="12" customFormat="1" ht="12" x14ac:dyDescent="0.2">
      <c r="A80" s="8" t="s">
        <v>166</v>
      </c>
      <c r="B80" s="8" t="s">
        <v>167</v>
      </c>
      <c r="C80" s="9" t="s">
        <v>25</v>
      </c>
      <c r="D80" s="9" t="s">
        <v>26</v>
      </c>
      <c r="E80" s="9">
        <v>20</v>
      </c>
      <c r="F80" s="10" t="s">
        <v>31</v>
      </c>
      <c r="G80" s="11">
        <v>120000000</v>
      </c>
      <c r="H80" s="11"/>
      <c r="I80" s="11">
        <v>120000000</v>
      </c>
      <c r="J80" s="11">
        <v>10162561.560000001</v>
      </c>
      <c r="K80" s="11">
        <v>109837438.44</v>
      </c>
      <c r="L80" s="57">
        <v>0</v>
      </c>
      <c r="M80" s="57">
        <v>9684474.5600000005</v>
      </c>
      <c r="N80" s="11">
        <v>478087</v>
      </c>
      <c r="O80" s="11">
        <v>5923306.5599999996</v>
      </c>
      <c r="P80" s="11">
        <v>3761168</v>
      </c>
      <c r="Q80" s="11">
        <v>823306.56</v>
      </c>
      <c r="R80" s="11">
        <v>5100000</v>
      </c>
      <c r="S80" s="11">
        <v>823306.56</v>
      </c>
      <c r="T80" s="11">
        <v>0</v>
      </c>
      <c r="U80" s="11">
        <v>0</v>
      </c>
    </row>
    <row r="81" spans="1:21" s="12" customFormat="1" ht="24" x14ac:dyDescent="0.2">
      <c r="A81" s="8" t="s">
        <v>168</v>
      </c>
      <c r="B81" s="8" t="s">
        <v>169</v>
      </c>
      <c r="C81" s="9" t="s">
        <v>25</v>
      </c>
      <c r="D81" s="9" t="s">
        <v>26</v>
      </c>
      <c r="E81" s="9">
        <v>20</v>
      </c>
      <c r="F81" s="10" t="s">
        <v>31</v>
      </c>
      <c r="G81" s="11">
        <v>35000000</v>
      </c>
      <c r="H81" s="11"/>
      <c r="I81" s="11">
        <v>35000000</v>
      </c>
      <c r="J81" s="11">
        <v>4589442</v>
      </c>
      <c r="K81" s="11">
        <v>30410558</v>
      </c>
      <c r="L81" s="57">
        <v>0</v>
      </c>
      <c r="M81" s="57">
        <v>4450000</v>
      </c>
      <c r="N81" s="11">
        <v>139442</v>
      </c>
      <c r="O81" s="11">
        <v>4450000</v>
      </c>
      <c r="P81" s="11">
        <v>0</v>
      </c>
      <c r="Q81" s="11">
        <v>0</v>
      </c>
      <c r="R81" s="11">
        <v>4450000</v>
      </c>
      <c r="S81" s="11">
        <v>0</v>
      </c>
      <c r="T81" s="11">
        <v>0</v>
      </c>
      <c r="U81" s="11">
        <v>0</v>
      </c>
    </row>
    <row r="82" spans="1:21" s="12" customFormat="1" ht="24" x14ac:dyDescent="0.2">
      <c r="A82" s="8" t="s">
        <v>170</v>
      </c>
      <c r="B82" s="8" t="s">
        <v>171</v>
      </c>
      <c r="C82" s="9" t="s">
        <v>25</v>
      </c>
      <c r="D82" s="9" t="s">
        <v>26</v>
      </c>
      <c r="E82" s="9">
        <v>20</v>
      </c>
      <c r="F82" s="10" t="s">
        <v>31</v>
      </c>
      <c r="G82" s="11">
        <v>250000000</v>
      </c>
      <c r="H82" s="11"/>
      <c r="I82" s="11">
        <v>250000000</v>
      </c>
      <c r="J82" s="11">
        <v>996015</v>
      </c>
      <c r="K82" s="11">
        <v>249003985</v>
      </c>
      <c r="L82" s="57">
        <v>0</v>
      </c>
      <c r="M82" s="57">
        <v>0</v>
      </c>
      <c r="N82" s="11">
        <v>996015</v>
      </c>
      <c r="O82" s="11">
        <v>0</v>
      </c>
      <c r="P82" s="11">
        <v>0</v>
      </c>
      <c r="Q82" s="11">
        <v>0</v>
      </c>
      <c r="R82" s="11">
        <v>0</v>
      </c>
      <c r="S82" s="11">
        <v>0</v>
      </c>
      <c r="T82" s="11">
        <v>0</v>
      </c>
      <c r="U82" s="11">
        <v>0</v>
      </c>
    </row>
    <row r="83" spans="1:21" s="12" customFormat="1" ht="24" x14ac:dyDescent="0.2">
      <c r="A83" s="8" t="s">
        <v>172</v>
      </c>
      <c r="B83" s="8" t="s">
        <v>173</v>
      </c>
      <c r="C83" s="9" t="s">
        <v>25</v>
      </c>
      <c r="D83" s="9" t="s">
        <v>26</v>
      </c>
      <c r="E83" s="9">
        <v>20</v>
      </c>
      <c r="F83" s="10" t="s">
        <v>31</v>
      </c>
      <c r="G83" s="11">
        <v>70000000</v>
      </c>
      <c r="H83" s="11"/>
      <c r="I83" s="11">
        <v>70000000</v>
      </c>
      <c r="J83" s="11">
        <v>428884</v>
      </c>
      <c r="K83" s="11">
        <v>69571116</v>
      </c>
      <c r="L83" s="57">
        <v>0</v>
      </c>
      <c r="M83" s="57">
        <v>150000</v>
      </c>
      <c r="N83" s="11">
        <v>278884</v>
      </c>
      <c r="O83" s="11">
        <v>150000</v>
      </c>
      <c r="P83" s="11">
        <v>0</v>
      </c>
      <c r="Q83" s="11">
        <v>0</v>
      </c>
      <c r="R83" s="11">
        <v>150000</v>
      </c>
      <c r="S83" s="11">
        <v>0</v>
      </c>
      <c r="T83" s="11">
        <v>0</v>
      </c>
      <c r="U83" s="11">
        <v>0</v>
      </c>
    </row>
    <row r="84" spans="1:21" s="12" customFormat="1" ht="12" x14ac:dyDescent="0.2">
      <c r="A84" s="8" t="s">
        <v>174</v>
      </c>
      <c r="B84" s="8" t="s">
        <v>175</v>
      </c>
      <c r="C84" s="9" t="s">
        <v>25</v>
      </c>
      <c r="D84" s="9" t="s">
        <v>26</v>
      </c>
      <c r="E84" s="9">
        <v>20</v>
      </c>
      <c r="F84" s="10" t="s">
        <v>31</v>
      </c>
      <c r="G84" s="11">
        <v>1800000000</v>
      </c>
      <c r="H84" s="11"/>
      <c r="I84" s="11">
        <v>1800000000</v>
      </c>
      <c r="J84" s="11">
        <v>115700299.22</v>
      </c>
      <c r="K84" s="11">
        <v>1684299700.78</v>
      </c>
      <c r="L84" s="57">
        <v>0</v>
      </c>
      <c r="M84" s="57">
        <v>92109038.049999997</v>
      </c>
      <c r="N84" s="11">
        <v>23591261.170000002</v>
      </c>
      <c r="O84" s="11">
        <v>0</v>
      </c>
      <c r="P84" s="11">
        <v>92109038.049999997</v>
      </c>
      <c r="Q84" s="11">
        <v>0</v>
      </c>
      <c r="R84" s="11">
        <v>0</v>
      </c>
      <c r="S84" s="11">
        <v>0</v>
      </c>
      <c r="T84" s="11">
        <v>0</v>
      </c>
      <c r="U84" s="11">
        <v>0</v>
      </c>
    </row>
    <row r="85" spans="1:21" s="12" customFormat="1" ht="12" x14ac:dyDescent="0.2">
      <c r="A85" s="8" t="s">
        <v>176</v>
      </c>
      <c r="B85" s="8" t="s">
        <v>177</v>
      </c>
      <c r="C85" s="9" t="s">
        <v>25</v>
      </c>
      <c r="D85" s="9" t="s">
        <v>26</v>
      </c>
      <c r="E85" s="9">
        <v>20</v>
      </c>
      <c r="F85" s="10" t="s">
        <v>31</v>
      </c>
      <c r="G85" s="11">
        <v>1800000000</v>
      </c>
      <c r="H85" s="11"/>
      <c r="I85" s="11">
        <v>1800000000</v>
      </c>
      <c r="J85" s="11">
        <v>1538005844.53</v>
      </c>
      <c r="K85" s="11">
        <v>261994155.47</v>
      </c>
      <c r="L85" s="57">
        <v>0</v>
      </c>
      <c r="M85" s="57">
        <v>1529479661.6500001</v>
      </c>
      <c r="N85" s="11">
        <v>8526182.8800000008</v>
      </c>
      <c r="O85" s="11">
        <v>0</v>
      </c>
      <c r="P85" s="11">
        <v>1529479661.6500001</v>
      </c>
      <c r="Q85" s="11">
        <v>0</v>
      </c>
      <c r="R85" s="11">
        <v>0</v>
      </c>
      <c r="S85" s="11">
        <v>0</v>
      </c>
      <c r="T85" s="11">
        <v>0</v>
      </c>
      <c r="U85" s="11">
        <v>0</v>
      </c>
    </row>
    <row r="86" spans="1:21" s="12" customFormat="1" ht="12" x14ac:dyDescent="0.2">
      <c r="A86" s="8" t="s">
        <v>178</v>
      </c>
      <c r="B86" s="8" t="s">
        <v>179</v>
      </c>
      <c r="C86" s="9" t="s">
        <v>25</v>
      </c>
      <c r="D86" s="9" t="s">
        <v>26</v>
      </c>
      <c r="E86" s="9">
        <v>20</v>
      </c>
      <c r="F86" s="10" t="s">
        <v>31</v>
      </c>
      <c r="G86" s="11">
        <v>1266200000</v>
      </c>
      <c r="H86" s="11">
        <f>+H88+H89+H90+H92</f>
        <v>0</v>
      </c>
      <c r="I86" s="11">
        <f>+I88+I89+I90+I92</f>
        <v>1266200000</v>
      </c>
      <c r="J86" s="11">
        <v>1083128217</v>
      </c>
      <c r="K86" s="11">
        <v>183071783</v>
      </c>
      <c r="L86" s="57">
        <v>0</v>
      </c>
      <c r="M86" s="57">
        <v>1063083598</v>
      </c>
      <c r="N86" s="11">
        <v>20044619</v>
      </c>
      <c r="O86" s="11">
        <v>5960000</v>
      </c>
      <c r="P86" s="11">
        <v>1057123598</v>
      </c>
      <c r="Q86" s="11">
        <v>0</v>
      </c>
      <c r="R86" s="11">
        <v>5960000</v>
      </c>
      <c r="S86" s="11">
        <v>0</v>
      </c>
      <c r="T86" s="11">
        <v>0</v>
      </c>
      <c r="U86" s="11">
        <v>0</v>
      </c>
    </row>
    <row r="87" spans="1:21" s="12" customFormat="1" ht="24" x14ac:dyDescent="0.2">
      <c r="A87" s="8" t="s">
        <v>178</v>
      </c>
      <c r="B87" s="8" t="s">
        <v>179</v>
      </c>
      <c r="C87" s="9" t="s">
        <v>25</v>
      </c>
      <c r="D87" s="9" t="s">
        <v>26</v>
      </c>
      <c r="E87" s="9">
        <v>21</v>
      </c>
      <c r="F87" s="10" t="s">
        <v>28</v>
      </c>
      <c r="G87" s="11">
        <v>998800000</v>
      </c>
      <c r="H87" s="11">
        <f>+H91</f>
        <v>0</v>
      </c>
      <c r="I87" s="11">
        <f>+I91</f>
        <v>998800000</v>
      </c>
      <c r="J87" s="11">
        <v>3979282</v>
      </c>
      <c r="K87" s="11">
        <v>994820718</v>
      </c>
      <c r="L87" s="57">
        <v>0</v>
      </c>
      <c r="M87" s="57">
        <v>0</v>
      </c>
      <c r="N87" s="11">
        <v>3979282</v>
      </c>
      <c r="O87" s="11">
        <v>0</v>
      </c>
      <c r="P87" s="11">
        <v>0</v>
      </c>
      <c r="Q87" s="11">
        <v>0</v>
      </c>
      <c r="R87" s="11">
        <v>0</v>
      </c>
      <c r="S87" s="11">
        <v>0</v>
      </c>
      <c r="T87" s="11">
        <v>0</v>
      </c>
      <c r="U87" s="11">
        <v>0</v>
      </c>
    </row>
    <row r="88" spans="1:21" s="12" customFormat="1" ht="12" x14ac:dyDescent="0.2">
      <c r="A88" s="8" t="s">
        <v>180</v>
      </c>
      <c r="B88" s="8" t="s">
        <v>181</v>
      </c>
      <c r="C88" s="9" t="s">
        <v>25</v>
      </c>
      <c r="D88" s="9" t="s">
        <v>26</v>
      </c>
      <c r="E88" s="9">
        <v>20</v>
      </c>
      <c r="F88" s="10" t="s">
        <v>31</v>
      </c>
      <c r="G88" s="11">
        <v>400000000</v>
      </c>
      <c r="H88" s="11"/>
      <c r="I88" s="11">
        <v>400000000</v>
      </c>
      <c r="J88" s="11">
        <v>396243625</v>
      </c>
      <c r="K88" s="11">
        <v>3756375</v>
      </c>
      <c r="L88" s="57">
        <v>0</v>
      </c>
      <c r="M88" s="57">
        <v>379650000</v>
      </c>
      <c r="N88" s="11">
        <v>16593625</v>
      </c>
      <c r="O88" s="11">
        <v>1250000</v>
      </c>
      <c r="P88" s="11">
        <v>378400000</v>
      </c>
      <c r="Q88" s="11">
        <v>0</v>
      </c>
      <c r="R88" s="11">
        <v>1250000</v>
      </c>
      <c r="S88" s="11">
        <v>0</v>
      </c>
      <c r="T88" s="11">
        <v>0</v>
      </c>
      <c r="U88" s="11">
        <v>0</v>
      </c>
    </row>
    <row r="89" spans="1:21" s="12" customFormat="1" ht="12" x14ac:dyDescent="0.2">
      <c r="A89" s="8" t="s">
        <v>182</v>
      </c>
      <c r="B89" s="8" t="s">
        <v>183</v>
      </c>
      <c r="C89" s="9" t="s">
        <v>25</v>
      </c>
      <c r="D89" s="9" t="s">
        <v>26</v>
      </c>
      <c r="E89" s="9">
        <v>20</v>
      </c>
      <c r="F89" s="10" t="s">
        <v>31</v>
      </c>
      <c r="G89" s="11">
        <v>50000000</v>
      </c>
      <c r="H89" s="11"/>
      <c r="I89" s="11">
        <v>50000000</v>
      </c>
      <c r="J89" s="11">
        <v>199203</v>
      </c>
      <c r="K89" s="11">
        <v>49800797</v>
      </c>
      <c r="L89" s="57">
        <v>0</v>
      </c>
      <c r="M89" s="57">
        <v>0</v>
      </c>
      <c r="N89" s="11">
        <v>199203</v>
      </c>
      <c r="O89" s="11">
        <v>0</v>
      </c>
      <c r="P89" s="11">
        <v>0</v>
      </c>
      <c r="Q89" s="11">
        <v>0</v>
      </c>
      <c r="R89" s="11">
        <v>0</v>
      </c>
      <c r="S89" s="11">
        <v>0</v>
      </c>
      <c r="T89" s="11">
        <v>0</v>
      </c>
      <c r="U89" s="11">
        <v>0</v>
      </c>
    </row>
    <row r="90" spans="1:21" s="12" customFormat="1" ht="24" x14ac:dyDescent="0.2">
      <c r="A90" s="8" t="s">
        <v>184</v>
      </c>
      <c r="B90" s="8" t="s">
        <v>185</v>
      </c>
      <c r="C90" s="9" t="s">
        <v>25</v>
      </c>
      <c r="D90" s="9" t="s">
        <v>26</v>
      </c>
      <c r="E90" s="9">
        <v>20</v>
      </c>
      <c r="F90" s="10" t="s">
        <v>31</v>
      </c>
      <c r="G90" s="11">
        <v>801200000</v>
      </c>
      <c r="H90" s="11"/>
      <c r="I90" s="11">
        <v>801200000</v>
      </c>
      <c r="J90" s="11">
        <v>681915629</v>
      </c>
      <c r="K90" s="11">
        <v>119284371</v>
      </c>
      <c r="L90" s="57">
        <v>0</v>
      </c>
      <c r="M90" s="57">
        <v>678723598</v>
      </c>
      <c r="N90" s="11">
        <v>3192031</v>
      </c>
      <c r="O90" s="11">
        <v>0</v>
      </c>
      <c r="P90" s="11">
        <v>678723598</v>
      </c>
      <c r="Q90" s="11">
        <v>0</v>
      </c>
      <c r="R90" s="11">
        <v>0</v>
      </c>
      <c r="S90" s="11">
        <v>0</v>
      </c>
      <c r="T90" s="11">
        <v>0</v>
      </c>
      <c r="U90" s="11">
        <v>0</v>
      </c>
    </row>
    <row r="91" spans="1:21" s="12" customFormat="1" ht="24" x14ac:dyDescent="0.2">
      <c r="A91" s="8" t="s">
        <v>184</v>
      </c>
      <c r="B91" s="8" t="s">
        <v>185</v>
      </c>
      <c r="C91" s="9" t="s">
        <v>25</v>
      </c>
      <c r="D91" s="9" t="s">
        <v>26</v>
      </c>
      <c r="E91" s="9">
        <v>21</v>
      </c>
      <c r="F91" s="10" t="s">
        <v>28</v>
      </c>
      <c r="G91" s="11">
        <v>998800000</v>
      </c>
      <c r="H91" s="11"/>
      <c r="I91" s="11">
        <v>998800000</v>
      </c>
      <c r="J91" s="11">
        <v>3979282</v>
      </c>
      <c r="K91" s="11">
        <v>994820718</v>
      </c>
      <c r="L91" s="57">
        <v>0</v>
      </c>
      <c r="M91" s="57">
        <v>0</v>
      </c>
      <c r="N91" s="11">
        <v>3979282</v>
      </c>
      <c r="O91" s="11">
        <v>0</v>
      </c>
      <c r="P91" s="11">
        <v>0</v>
      </c>
      <c r="Q91" s="11">
        <v>0</v>
      </c>
      <c r="R91" s="11">
        <v>0</v>
      </c>
      <c r="S91" s="11">
        <v>0</v>
      </c>
      <c r="T91" s="11">
        <v>0</v>
      </c>
      <c r="U91" s="11">
        <v>0</v>
      </c>
    </row>
    <row r="92" spans="1:21" s="12" customFormat="1" ht="12" x14ac:dyDescent="0.2">
      <c r="A92" s="8" t="s">
        <v>186</v>
      </c>
      <c r="B92" s="8" t="s">
        <v>187</v>
      </c>
      <c r="C92" s="9" t="s">
        <v>25</v>
      </c>
      <c r="D92" s="9" t="s">
        <v>26</v>
      </c>
      <c r="E92" s="9">
        <v>20</v>
      </c>
      <c r="F92" s="10" t="s">
        <v>31</v>
      </c>
      <c r="G92" s="11">
        <v>15000000</v>
      </c>
      <c r="H92" s="11"/>
      <c r="I92" s="11">
        <v>15000000</v>
      </c>
      <c r="J92" s="11">
        <v>4769760</v>
      </c>
      <c r="K92" s="11">
        <v>10230240</v>
      </c>
      <c r="L92" s="57">
        <v>0</v>
      </c>
      <c r="M92" s="57">
        <v>4710000</v>
      </c>
      <c r="N92" s="11">
        <v>59760</v>
      </c>
      <c r="O92" s="11">
        <v>4710000</v>
      </c>
      <c r="P92" s="11">
        <v>0</v>
      </c>
      <c r="Q92" s="11">
        <v>0</v>
      </c>
      <c r="R92" s="11">
        <v>4710000</v>
      </c>
      <c r="S92" s="11">
        <v>0</v>
      </c>
      <c r="T92" s="11">
        <v>0</v>
      </c>
      <c r="U92" s="11">
        <v>0</v>
      </c>
    </row>
    <row r="93" spans="1:21" s="12" customFormat="1" ht="12" x14ac:dyDescent="0.2">
      <c r="A93" s="8" t="s">
        <v>188</v>
      </c>
      <c r="B93" s="8" t="s">
        <v>189</v>
      </c>
      <c r="C93" s="9" t="s">
        <v>25</v>
      </c>
      <c r="D93" s="9" t="s">
        <v>26</v>
      </c>
      <c r="E93" s="9">
        <v>20</v>
      </c>
      <c r="F93" s="10" t="s">
        <v>31</v>
      </c>
      <c r="G93" s="11">
        <v>85000000</v>
      </c>
      <c r="H93" s="11">
        <f>SUM(H94:H97)</f>
        <v>0</v>
      </c>
      <c r="I93" s="11">
        <f>SUM(I94:I97)</f>
        <v>85000000</v>
      </c>
      <c r="J93" s="11">
        <v>31738644</v>
      </c>
      <c r="K93" s="11">
        <v>53261356</v>
      </c>
      <c r="L93" s="57">
        <v>0</v>
      </c>
      <c r="M93" s="57">
        <v>1400000</v>
      </c>
      <c r="N93" s="11">
        <v>30338644</v>
      </c>
      <c r="O93" s="11">
        <v>1400000</v>
      </c>
      <c r="P93" s="11">
        <v>0</v>
      </c>
      <c r="Q93" s="11">
        <v>0</v>
      </c>
      <c r="R93" s="11">
        <v>1400000</v>
      </c>
      <c r="S93" s="11">
        <v>0</v>
      </c>
      <c r="T93" s="11">
        <v>0</v>
      </c>
      <c r="U93" s="11">
        <v>0</v>
      </c>
    </row>
    <row r="94" spans="1:21" s="12" customFormat="1" ht="12" x14ac:dyDescent="0.2">
      <c r="A94" s="8" t="s">
        <v>190</v>
      </c>
      <c r="B94" s="8" t="s">
        <v>191</v>
      </c>
      <c r="C94" s="9" t="s">
        <v>25</v>
      </c>
      <c r="D94" s="9" t="s">
        <v>26</v>
      </c>
      <c r="E94" s="9">
        <v>20</v>
      </c>
      <c r="F94" s="10" t="s">
        <v>31</v>
      </c>
      <c r="G94" s="11">
        <v>5000000</v>
      </c>
      <c r="H94" s="11"/>
      <c r="I94" s="11">
        <v>5000000</v>
      </c>
      <c r="J94" s="11">
        <v>19920</v>
      </c>
      <c r="K94" s="11">
        <v>4980080</v>
      </c>
      <c r="L94" s="57">
        <v>0</v>
      </c>
      <c r="M94" s="57">
        <v>0</v>
      </c>
      <c r="N94" s="11">
        <v>19920</v>
      </c>
      <c r="O94" s="11">
        <v>0</v>
      </c>
      <c r="P94" s="11">
        <v>0</v>
      </c>
      <c r="Q94" s="11">
        <v>0</v>
      </c>
      <c r="R94" s="11">
        <v>0</v>
      </c>
      <c r="S94" s="11">
        <v>0</v>
      </c>
      <c r="T94" s="11">
        <v>0</v>
      </c>
      <c r="U94" s="11">
        <v>0</v>
      </c>
    </row>
    <row r="95" spans="1:21" s="12" customFormat="1" ht="24" x14ac:dyDescent="0.2">
      <c r="A95" s="8" t="s">
        <v>192</v>
      </c>
      <c r="B95" s="8" t="s">
        <v>193</v>
      </c>
      <c r="C95" s="9" t="s">
        <v>25</v>
      </c>
      <c r="D95" s="9" t="s">
        <v>26</v>
      </c>
      <c r="E95" s="9">
        <v>20</v>
      </c>
      <c r="F95" s="10" t="s">
        <v>31</v>
      </c>
      <c r="G95" s="11">
        <v>5000000</v>
      </c>
      <c r="H95" s="11"/>
      <c r="I95" s="11">
        <v>5000000</v>
      </c>
      <c r="J95" s="11">
        <v>19920</v>
      </c>
      <c r="K95" s="11">
        <v>4980080</v>
      </c>
      <c r="L95" s="57">
        <v>0</v>
      </c>
      <c r="M95" s="57">
        <v>0</v>
      </c>
      <c r="N95" s="11">
        <v>19920</v>
      </c>
      <c r="O95" s="11">
        <v>0</v>
      </c>
      <c r="P95" s="11">
        <v>0</v>
      </c>
      <c r="Q95" s="11">
        <v>0</v>
      </c>
      <c r="R95" s="11">
        <v>0</v>
      </c>
      <c r="S95" s="11">
        <v>0</v>
      </c>
      <c r="T95" s="11">
        <v>0</v>
      </c>
      <c r="U95" s="11">
        <v>0</v>
      </c>
    </row>
    <row r="96" spans="1:21" s="12" customFormat="1" ht="12" x14ac:dyDescent="0.2">
      <c r="A96" s="8" t="s">
        <v>194</v>
      </c>
      <c r="B96" s="8" t="s">
        <v>195</v>
      </c>
      <c r="C96" s="9" t="s">
        <v>25</v>
      </c>
      <c r="D96" s="9" t="s">
        <v>26</v>
      </c>
      <c r="E96" s="9">
        <v>20</v>
      </c>
      <c r="F96" s="10" t="s">
        <v>31</v>
      </c>
      <c r="G96" s="11">
        <v>40000000</v>
      </c>
      <c r="H96" s="11"/>
      <c r="I96" s="11">
        <v>40000000</v>
      </c>
      <c r="J96" s="11">
        <v>159362</v>
      </c>
      <c r="K96" s="11">
        <v>39840638</v>
      </c>
      <c r="L96" s="57">
        <v>0</v>
      </c>
      <c r="M96" s="57">
        <v>0</v>
      </c>
      <c r="N96" s="11">
        <v>159362</v>
      </c>
      <c r="O96" s="11">
        <v>0</v>
      </c>
      <c r="P96" s="11">
        <v>0</v>
      </c>
      <c r="Q96" s="11">
        <v>0</v>
      </c>
      <c r="R96" s="11">
        <v>0</v>
      </c>
      <c r="S96" s="11">
        <v>0</v>
      </c>
      <c r="T96" s="11">
        <v>0</v>
      </c>
      <c r="U96" s="11">
        <v>0</v>
      </c>
    </row>
    <row r="97" spans="1:21" s="12" customFormat="1" ht="24" x14ac:dyDescent="0.2">
      <c r="A97" s="8" t="s">
        <v>196</v>
      </c>
      <c r="B97" s="8" t="s">
        <v>197</v>
      </c>
      <c r="C97" s="9" t="s">
        <v>25</v>
      </c>
      <c r="D97" s="9" t="s">
        <v>26</v>
      </c>
      <c r="E97" s="9">
        <v>20</v>
      </c>
      <c r="F97" s="10" t="s">
        <v>31</v>
      </c>
      <c r="G97" s="11">
        <v>35000000</v>
      </c>
      <c r="H97" s="11"/>
      <c r="I97" s="11">
        <v>35000000</v>
      </c>
      <c r="J97" s="11">
        <v>31539442</v>
      </c>
      <c r="K97" s="11">
        <v>3460558</v>
      </c>
      <c r="L97" s="57">
        <v>0</v>
      </c>
      <c r="M97" s="57">
        <v>1400000</v>
      </c>
      <c r="N97" s="11">
        <v>30139442</v>
      </c>
      <c r="O97" s="11">
        <v>1400000</v>
      </c>
      <c r="P97" s="11">
        <v>0</v>
      </c>
      <c r="Q97" s="11">
        <v>0</v>
      </c>
      <c r="R97" s="11">
        <v>1400000</v>
      </c>
      <c r="S97" s="11">
        <v>0</v>
      </c>
      <c r="T97" s="11">
        <v>0</v>
      </c>
      <c r="U97" s="11">
        <v>0</v>
      </c>
    </row>
    <row r="98" spans="1:21" s="12" customFormat="1" ht="12" x14ac:dyDescent="0.2">
      <c r="A98" s="8" t="s">
        <v>198</v>
      </c>
      <c r="B98" s="8" t="s">
        <v>199</v>
      </c>
      <c r="C98" s="9" t="s">
        <v>25</v>
      </c>
      <c r="D98" s="9" t="s">
        <v>26</v>
      </c>
      <c r="E98" s="9">
        <v>20</v>
      </c>
      <c r="F98" s="10" t="s">
        <v>31</v>
      </c>
      <c r="G98" s="11">
        <v>1089000000</v>
      </c>
      <c r="H98" s="11">
        <f>SUM(H99:H104)</f>
        <v>0</v>
      </c>
      <c r="I98" s="11">
        <f>SUM(I99:I104)</f>
        <v>1089000000</v>
      </c>
      <c r="J98" s="11">
        <v>80553454</v>
      </c>
      <c r="K98" s="11">
        <v>1008446546</v>
      </c>
      <c r="L98" s="57">
        <v>0</v>
      </c>
      <c r="M98" s="57">
        <v>76214811</v>
      </c>
      <c r="N98" s="11">
        <v>4338643</v>
      </c>
      <c r="O98" s="11">
        <v>76214811</v>
      </c>
      <c r="P98" s="11">
        <v>0</v>
      </c>
      <c r="Q98" s="11">
        <v>76214811</v>
      </c>
      <c r="R98" s="11">
        <v>0</v>
      </c>
      <c r="S98" s="11">
        <v>76214811</v>
      </c>
      <c r="T98" s="11">
        <v>0</v>
      </c>
      <c r="U98" s="11">
        <v>0</v>
      </c>
    </row>
    <row r="99" spans="1:21" s="12" customFormat="1" ht="12" x14ac:dyDescent="0.2">
      <c r="A99" s="8" t="s">
        <v>200</v>
      </c>
      <c r="B99" s="8" t="s">
        <v>201</v>
      </c>
      <c r="C99" s="9" t="s">
        <v>25</v>
      </c>
      <c r="D99" s="9" t="s">
        <v>26</v>
      </c>
      <c r="E99" s="9">
        <v>20</v>
      </c>
      <c r="F99" s="10" t="s">
        <v>31</v>
      </c>
      <c r="G99" s="11">
        <v>350000000</v>
      </c>
      <c r="H99" s="11"/>
      <c r="I99" s="11">
        <v>350000000</v>
      </c>
      <c r="J99" s="11">
        <v>11701709</v>
      </c>
      <c r="K99" s="11">
        <v>338298291</v>
      </c>
      <c r="L99" s="57">
        <v>0</v>
      </c>
      <c r="M99" s="57">
        <v>10307287</v>
      </c>
      <c r="N99" s="11">
        <v>1394422</v>
      </c>
      <c r="O99" s="11">
        <v>10307287</v>
      </c>
      <c r="P99" s="11">
        <v>0</v>
      </c>
      <c r="Q99" s="11">
        <v>10307287</v>
      </c>
      <c r="R99" s="11">
        <v>0</v>
      </c>
      <c r="S99" s="11">
        <v>10307287</v>
      </c>
      <c r="T99" s="11">
        <v>0</v>
      </c>
      <c r="U99" s="11">
        <v>0</v>
      </c>
    </row>
    <row r="100" spans="1:21" s="12" customFormat="1" ht="12" x14ac:dyDescent="0.2">
      <c r="A100" s="8" t="s">
        <v>202</v>
      </c>
      <c r="B100" s="8" t="s">
        <v>203</v>
      </c>
      <c r="C100" s="9" t="s">
        <v>25</v>
      </c>
      <c r="D100" s="9" t="s">
        <v>26</v>
      </c>
      <c r="E100" s="9">
        <v>20</v>
      </c>
      <c r="F100" s="10" t="s">
        <v>31</v>
      </c>
      <c r="G100" s="11">
        <v>350000000</v>
      </c>
      <c r="H100" s="11"/>
      <c r="I100" s="11">
        <v>350000000</v>
      </c>
      <c r="J100" s="11">
        <v>43400236</v>
      </c>
      <c r="K100" s="11">
        <v>306599764</v>
      </c>
      <c r="L100" s="57">
        <v>0</v>
      </c>
      <c r="M100" s="57">
        <v>42005814</v>
      </c>
      <c r="N100" s="11">
        <v>1394422</v>
      </c>
      <c r="O100" s="11">
        <v>42005814</v>
      </c>
      <c r="P100" s="11">
        <v>0</v>
      </c>
      <c r="Q100" s="11">
        <v>42005814</v>
      </c>
      <c r="R100" s="11">
        <v>0</v>
      </c>
      <c r="S100" s="11">
        <v>42005814</v>
      </c>
      <c r="T100" s="11">
        <v>0</v>
      </c>
      <c r="U100" s="11">
        <v>0</v>
      </c>
    </row>
    <row r="101" spans="1:21" s="12" customFormat="1" ht="12" x14ac:dyDescent="0.2">
      <c r="A101" s="8" t="s">
        <v>204</v>
      </c>
      <c r="B101" s="8" t="s">
        <v>205</v>
      </c>
      <c r="C101" s="9" t="s">
        <v>25</v>
      </c>
      <c r="D101" s="9" t="s">
        <v>26</v>
      </c>
      <c r="E101" s="9">
        <v>20</v>
      </c>
      <c r="F101" s="10" t="s">
        <v>31</v>
      </c>
      <c r="G101" s="11">
        <v>15000000</v>
      </c>
      <c r="H101" s="11"/>
      <c r="I101" s="11">
        <v>15000000</v>
      </c>
      <c r="J101" s="11">
        <v>119540</v>
      </c>
      <c r="K101" s="11">
        <v>14880460</v>
      </c>
      <c r="L101" s="57">
        <v>0</v>
      </c>
      <c r="M101" s="57">
        <v>59780</v>
      </c>
      <c r="N101" s="11">
        <v>59760</v>
      </c>
      <c r="O101" s="11">
        <v>59780</v>
      </c>
      <c r="P101" s="11">
        <v>0</v>
      </c>
      <c r="Q101" s="11">
        <v>59780</v>
      </c>
      <c r="R101" s="11">
        <v>0</v>
      </c>
      <c r="S101" s="11">
        <v>59780</v>
      </c>
      <c r="T101" s="11">
        <v>0</v>
      </c>
      <c r="U101" s="11">
        <v>0</v>
      </c>
    </row>
    <row r="102" spans="1:21" s="12" customFormat="1" ht="12" x14ac:dyDescent="0.2">
      <c r="A102" s="8" t="s">
        <v>206</v>
      </c>
      <c r="B102" s="8" t="s">
        <v>207</v>
      </c>
      <c r="C102" s="9" t="s">
        <v>25</v>
      </c>
      <c r="D102" s="9" t="s">
        <v>26</v>
      </c>
      <c r="E102" s="9">
        <v>20</v>
      </c>
      <c r="F102" s="10" t="s">
        <v>31</v>
      </c>
      <c r="G102" s="11">
        <v>18000000</v>
      </c>
      <c r="H102" s="11"/>
      <c r="I102" s="11">
        <v>18000000</v>
      </c>
      <c r="J102" s="11">
        <v>1600284</v>
      </c>
      <c r="K102" s="11">
        <v>16399716</v>
      </c>
      <c r="L102" s="57">
        <v>0</v>
      </c>
      <c r="M102" s="57">
        <v>1528571</v>
      </c>
      <c r="N102" s="11">
        <v>71713</v>
      </c>
      <c r="O102" s="11">
        <v>1528571</v>
      </c>
      <c r="P102" s="11">
        <v>0</v>
      </c>
      <c r="Q102" s="11">
        <v>1528571</v>
      </c>
      <c r="R102" s="11">
        <v>0</v>
      </c>
      <c r="S102" s="11">
        <v>1528571</v>
      </c>
      <c r="T102" s="11">
        <v>0</v>
      </c>
      <c r="U102" s="11">
        <v>0</v>
      </c>
    </row>
    <row r="103" spans="1:21" s="12" customFormat="1" ht="12" x14ac:dyDescent="0.2">
      <c r="A103" s="8" t="s">
        <v>208</v>
      </c>
      <c r="B103" s="8" t="s">
        <v>209</v>
      </c>
      <c r="C103" s="9" t="s">
        <v>25</v>
      </c>
      <c r="D103" s="9" t="s">
        <v>26</v>
      </c>
      <c r="E103" s="9">
        <v>20</v>
      </c>
      <c r="F103" s="10" t="s">
        <v>31</v>
      </c>
      <c r="G103" s="11">
        <v>350000000</v>
      </c>
      <c r="H103" s="11"/>
      <c r="I103" s="11">
        <v>350000000</v>
      </c>
      <c r="J103" s="11">
        <v>23461081</v>
      </c>
      <c r="K103" s="11">
        <v>326538919</v>
      </c>
      <c r="L103" s="57">
        <v>0</v>
      </c>
      <c r="M103" s="57">
        <v>22066659</v>
      </c>
      <c r="N103" s="11">
        <v>1394422</v>
      </c>
      <c r="O103" s="11">
        <v>22066659</v>
      </c>
      <c r="P103" s="11">
        <v>0</v>
      </c>
      <c r="Q103" s="11">
        <v>22066659</v>
      </c>
      <c r="R103" s="11">
        <v>0</v>
      </c>
      <c r="S103" s="11">
        <v>22066659</v>
      </c>
      <c r="T103" s="11">
        <v>0</v>
      </c>
      <c r="U103" s="11">
        <v>0</v>
      </c>
    </row>
    <row r="104" spans="1:21" s="12" customFormat="1" ht="12" x14ac:dyDescent="0.2">
      <c r="A104" s="8" t="s">
        <v>210</v>
      </c>
      <c r="B104" s="8" t="s">
        <v>211</v>
      </c>
      <c r="C104" s="9" t="s">
        <v>25</v>
      </c>
      <c r="D104" s="9" t="s">
        <v>26</v>
      </c>
      <c r="E104" s="9">
        <v>20</v>
      </c>
      <c r="F104" s="10" t="s">
        <v>31</v>
      </c>
      <c r="G104" s="11">
        <v>6000000</v>
      </c>
      <c r="H104" s="11"/>
      <c r="I104" s="11">
        <v>6000000</v>
      </c>
      <c r="J104" s="11">
        <v>270604</v>
      </c>
      <c r="K104" s="11">
        <v>5729396</v>
      </c>
      <c r="L104" s="57">
        <v>0</v>
      </c>
      <c r="M104" s="57">
        <v>246700</v>
      </c>
      <c r="N104" s="11">
        <v>23904</v>
      </c>
      <c r="O104" s="11">
        <v>246700</v>
      </c>
      <c r="P104" s="11">
        <v>0</v>
      </c>
      <c r="Q104" s="11">
        <v>246700</v>
      </c>
      <c r="R104" s="11">
        <v>0</v>
      </c>
      <c r="S104" s="11">
        <v>246700</v>
      </c>
      <c r="T104" s="11">
        <v>0</v>
      </c>
      <c r="U104" s="11">
        <v>0</v>
      </c>
    </row>
    <row r="105" spans="1:21" s="12" customFormat="1" ht="12" x14ac:dyDescent="0.2">
      <c r="A105" s="8" t="s">
        <v>212</v>
      </c>
      <c r="B105" s="8" t="s">
        <v>213</v>
      </c>
      <c r="C105" s="9" t="s">
        <v>25</v>
      </c>
      <c r="D105" s="9" t="s">
        <v>26</v>
      </c>
      <c r="E105" s="9">
        <v>20</v>
      </c>
      <c r="F105" s="10" t="s">
        <v>31</v>
      </c>
      <c r="G105" s="11">
        <v>700000000</v>
      </c>
      <c r="H105" s="11">
        <f>+H106</f>
        <v>0</v>
      </c>
      <c r="I105" s="11">
        <f>+I106</f>
        <v>700000000</v>
      </c>
      <c r="J105" s="11">
        <v>2788844</v>
      </c>
      <c r="K105" s="11">
        <v>697211156</v>
      </c>
      <c r="L105" s="57">
        <v>0</v>
      </c>
      <c r="M105" s="57">
        <v>0</v>
      </c>
      <c r="N105" s="11">
        <v>2788844</v>
      </c>
      <c r="O105" s="11">
        <v>0</v>
      </c>
      <c r="P105" s="11">
        <v>0</v>
      </c>
      <c r="Q105" s="11">
        <v>0</v>
      </c>
      <c r="R105" s="11">
        <v>0</v>
      </c>
      <c r="S105" s="11">
        <v>0</v>
      </c>
      <c r="T105" s="11">
        <v>0</v>
      </c>
      <c r="U105" s="11">
        <v>0</v>
      </c>
    </row>
    <row r="106" spans="1:21" s="12" customFormat="1" ht="12" x14ac:dyDescent="0.2">
      <c r="A106" s="8" t="s">
        <v>214</v>
      </c>
      <c r="B106" s="8" t="s">
        <v>215</v>
      </c>
      <c r="C106" s="9" t="s">
        <v>25</v>
      </c>
      <c r="D106" s="9" t="s">
        <v>26</v>
      </c>
      <c r="E106" s="9">
        <v>20</v>
      </c>
      <c r="F106" s="10" t="s">
        <v>31</v>
      </c>
      <c r="G106" s="11">
        <v>700000000</v>
      </c>
      <c r="H106" s="11"/>
      <c r="I106" s="11">
        <v>700000000</v>
      </c>
      <c r="J106" s="11">
        <v>2788844</v>
      </c>
      <c r="K106" s="11">
        <v>697211156</v>
      </c>
      <c r="L106" s="57">
        <v>0</v>
      </c>
      <c r="M106" s="57">
        <v>0</v>
      </c>
      <c r="N106" s="11">
        <v>2788844</v>
      </c>
      <c r="O106" s="11">
        <v>0</v>
      </c>
      <c r="P106" s="11">
        <v>0</v>
      </c>
      <c r="Q106" s="11">
        <v>0</v>
      </c>
      <c r="R106" s="11">
        <v>0</v>
      </c>
      <c r="S106" s="11">
        <v>0</v>
      </c>
      <c r="T106" s="11">
        <v>0</v>
      </c>
      <c r="U106" s="11">
        <v>0</v>
      </c>
    </row>
    <row r="107" spans="1:21" s="12" customFormat="1" ht="12" x14ac:dyDescent="0.2">
      <c r="A107" s="8" t="s">
        <v>216</v>
      </c>
      <c r="B107" s="8" t="s">
        <v>217</v>
      </c>
      <c r="C107" s="9" t="s">
        <v>25</v>
      </c>
      <c r="D107" s="9" t="s">
        <v>26</v>
      </c>
      <c r="E107" s="9">
        <v>20</v>
      </c>
      <c r="F107" s="10" t="s">
        <v>31</v>
      </c>
      <c r="G107" s="11">
        <v>526000000</v>
      </c>
      <c r="H107" s="11">
        <f>SUM(H108:H109)</f>
        <v>0</v>
      </c>
      <c r="I107" s="11">
        <f>SUM(I108:I109)</f>
        <v>526000000</v>
      </c>
      <c r="J107" s="11">
        <v>412349177</v>
      </c>
      <c r="K107" s="11">
        <v>113650823</v>
      </c>
      <c r="L107" s="57">
        <v>0</v>
      </c>
      <c r="M107" s="57">
        <v>410253560</v>
      </c>
      <c r="N107" s="11">
        <v>2095617</v>
      </c>
      <c r="O107" s="11">
        <v>49197230</v>
      </c>
      <c r="P107" s="11">
        <v>361056330</v>
      </c>
      <c r="Q107" s="11">
        <v>42892247</v>
      </c>
      <c r="R107" s="11">
        <v>6304983</v>
      </c>
      <c r="S107" s="11">
        <v>42892247</v>
      </c>
      <c r="T107" s="11">
        <v>0</v>
      </c>
      <c r="U107" s="11">
        <v>0</v>
      </c>
    </row>
    <row r="108" spans="1:21" s="12" customFormat="1" ht="12" x14ac:dyDescent="0.2">
      <c r="A108" s="8" t="s">
        <v>218</v>
      </c>
      <c r="B108" s="8" t="s">
        <v>219</v>
      </c>
      <c r="C108" s="9" t="s">
        <v>25</v>
      </c>
      <c r="D108" s="9" t="s">
        <v>26</v>
      </c>
      <c r="E108" s="9">
        <v>20</v>
      </c>
      <c r="F108" s="10" t="s">
        <v>31</v>
      </c>
      <c r="G108" s="11">
        <v>5000000</v>
      </c>
      <c r="H108" s="11"/>
      <c r="I108" s="11">
        <v>5000000</v>
      </c>
      <c r="J108" s="11">
        <v>19920</v>
      </c>
      <c r="K108" s="11">
        <v>4980080</v>
      </c>
      <c r="L108" s="57">
        <v>0</v>
      </c>
      <c r="M108" s="57">
        <v>0</v>
      </c>
      <c r="N108" s="11">
        <v>19920</v>
      </c>
      <c r="O108" s="11">
        <v>0</v>
      </c>
      <c r="P108" s="11">
        <v>0</v>
      </c>
      <c r="Q108" s="11">
        <v>0</v>
      </c>
      <c r="R108" s="11">
        <v>0</v>
      </c>
      <c r="S108" s="11">
        <v>0</v>
      </c>
      <c r="T108" s="11">
        <v>0</v>
      </c>
      <c r="U108" s="11">
        <v>0</v>
      </c>
    </row>
    <row r="109" spans="1:21" s="12" customFormat="1" ht="12" x14ac:dyDescent="0.2">
      <c r="A109" s="8" t="s">
        <v>220</v>
      </c>
      <c r="B109" s="8" t="s">
        <v>221</v>
      </c>
      <c r="C109" s="9" t="s">
        <v>25</v>
      </c>
      <c r="D109" s="9" t="s">
        <v>26</v>
      </c>
      <c r="E109" s="9">
        <v>20</v>
      </c>
      <c r="F109" s="10" t="s">
        <v>31</v>
      </c>
      <c r="G109" s="11">
        <v>521000000</v>
      </c>
      <c r="H109" s="11"/>
      <c r="I109" s="11">
        <v>521000000</v>
      </c>
      <c r="J109" s="11">
        <v>412329257</v>
      </c>
      <c r="K109" s="11">
        <v>108670743</v>
      </c>
      <c r="L109" s="57">
        <v>0</v>
      </c>
      <c r="M109" s="57">
        <v>410253560</v>
      </c>
      <c r="N109" s="11">
        <v>2075697</v>
      </c>
      <c r="O109" s="11">
        <v>49197230</v>
      </c>
      <c r="P109" s="11">
        <v>361056330</v>
      </c>
      <c r="Q109" s="11">
        <v>42892247</v>
      </c>
      <c r="R109" s="11">
        <v>6304983</v>
      </c>
      <c r="S109" s="11">
        <v>42892247</v>
      </c>
      <c r="T109" s="11">
        <v>0</v>
      </c>
      <c r="U109" s="11">
        <v>0</v>
      </c>
    </row>
    <row r="110" spans="1:21" s="12" customFormat="1" ht="12" x14ac:dyDescent="0.2">
      <c r="A110" s="8" t="s">
        <v>222</v>
      </c>
      <c r="B110" s="8" t="s">
        <v>223</v>
      </c>
      <c r="C110" s="9" t="s">
        <v>25</v>
      </c>
      <c r="D110" s="9" t="s">
        <v>26</v>
      </c>
      <c r="E110" s="9">
        <v>20</v>
      </c>
      <c r="F110" s="10" t="s">
        <v>31</v>
      </c>
      <c r="G110" s="11">
        <v>3260000000</v>
      </c>
      <c r="H110" s="11">
        <f>SUM(H112:H113)</f>
        <v>0</v>
      </c>
      <c r="I110" s="11">
        <f>SUM(I112:I113)</f>
        <v>3260000000</v>
      </c>
      <c r="J110" s="11">
        <v>1396218767</v>
      </c>
      <c r="K110" s="11">
        <v>1863781233</v>
      </c>
      <c r="L110" s="57">
        <v>0</v>
      </c>
      <c r="M110" s="57">
        <v>561065963</v>
      </c>
      <c r="N110" s="11">
        <v>835152804</v>
      </c>
      <c r="O110" s="11">
        <v>296012553.19999999</v>
      </c>
      <c r="P110" s="11">
        <v>265053409.80000001</v>
      </c>
      <c r="Q110" s="11">
        <v>190096195.19999999</v>
      </c>
      <c r="R110" s="11">
        <v>105916358</v>
      </c>
      <c r="S110" s="11">
        <v>190096195.19999999</v>
      </c>
      <c r="T110" s="11">
        <v>0</v>
      </c>
      <c r="U110" s="11">
        <v>0</v>
      </c>
    </row>
    <row r="111" spans="1:21" s="12" customFormat="1" ht="24" x14ac:dyDescent="0.2">
      <c r="A111" s="8" t="s">
        <v>222</v>
      </c>
      <c r="B111" s="8" t="s">
        <v>223</v>
      </c>
      <c r="C111" s="9" t="s">
        <v>25</v>
      </c>
      <c r="D111" s="9" t="s">
        <v>26</v>
      </c>
      <c r="E111" s="9">
        <v>21</v>
      </c>
      <c r="F111" s="10" t="s">
        <v>28</v>
      </c>
      <c r="G111" s="11">
        <v>1000000000</v>
      </c>
      <c r="H111" s="11">
        <f>+H114</f>
        <v>0</v>
      </c>
      <c r="I111" s="11">
        <f>+I114</f>
        <v>1000000000</v>
      </c>
      <c r="J111" s="11">
        <v>4070604</v>
      </c>
      <c r="K111" s="11">
        <v>995929396</v>
      </c>
      <c r="L111" s="57">
        <v>0</v>
      </c>
      <c r="M111" s="57">
        <v>86541</v>
      </c>
      <c r="N111" s="11">
        <v>3984063</v>
      </c>
      <c r="O111" s="11">
        <v>0</v>
      </c>
      <c r="P111" s="11">
        <v>86541</v>
      </c>
      <c r="Q111" s="11">
        <v>0</v>
      </c>
      <c r="R111" s="11">
        <v>0</v>
      </c>
      <c r="S111" s="11">
        <v>0</v>
      </c>
      <c r="T111" s="11">
        <v>0</v>
      </c>
      <c r="U111" s="11">
        <v>0</v>
      </c>
    </row>
    <row r="112" spans="1:21" s="12" customFormat="1" ht="12" x14ac:dyDescent="0.2">
      <c r="A112" s="8" t="s">
        <v>224</v>
      </c>
      <c r="B112" s="8" t="s">
        <v>225</v>
      </c>
      <c r="C112" s="9" t="s">
        <v>25</v>
      </c>
      <c r="D112" s="9" t="s">
        <v>26</v>
      </c>
      <c r="E112" s="9">
        <v>20</v>
      </c>
      <c r="F112" s="10" t="s">
        <v>31</v>
      </c>
      <c r="G112" s="11">
        <v>60000000</v>
      </c>
      <c r="H112" s="11"/>
      <c r="I112" s="11">
        <v>60000000</v>
      </c>
      <c r="J112" s="11">
        <v>21252204</v>
      </c>
      <c r="K112" s="11">
        <v>38747796</v>
      </c>
      <c r="L112" s="57">
        <v>0</v>
      </c>
      <c r="M112" s="57">
        <v>2434307</v>
      </c>
      <c r="N112" s="11">
        <v>18817897</v>
      </c>
      <c r="O112" s="11">
        <v>0</v>
      </c>
      <c r="P112" s="11">
        <v>2434307</v>
      </c>
      <c r="Q112" s="11">
        <v>0</v>
      </c>
      <c r="R112" s="11">
        <v>0</v>
      </c>
      <c r="S112" s="11">
        <v>0</v>
      </c>
      <c r="T112" s="11">
        <v>0</v>
      </c>
      <c r="U112" s="11">
        <v>0</v>
      </c>
    </row>
    <row r="113" spans="1:21" s="12" customFormat="1" ht="12" x14ac:dyDescent="0.2">
      <c r="A113" s="8" t="s">
        <v>226</v>
      </c>
      <c r="B113" s="8" t="s">
        <v>227</v>
      </c>
      <c r="C113" s="9" t="s">
        <v>25</v>
      </c>
      <c r="D113" s="9" t="s">
        <v>26</v>
      </c>
      <c r="E113" s="9">
        <v>20</v>
      </c>
      <c r="F113" s="10" t="s">
        <v>31</v>
      </c>
      <c r="G113" s="11">
        <v>3200000000</v>
      </c>
      <c r="H113" s="11"/>
      <c r="I113" s="11">
        <v>3200000000</v>
      </c>
      <c r="J113" s="11">
        <v>1374966563</v>
      </c>
      <c r="K113" s="11">
        <v>1825033437</v>
      </c>
      <c r="L113" s="57">
        <v>0</v>
      </c>
      <c r="M113" s="57">
        <v>558631656</v>
      </c>
      <c r="N113" s="11">
        <v>816334907</v>
      </c>
      <c r="O113" s="11">
        <v>296012553.19999999</v>
      </c>
      <c r="P113" s="11">
        <v>262619102.80000001</v>
      </c>
      <c r="Q113" s="11">
        <v>190096195.19999999</v>
      </c>
      <c r="R113" s="11">
        <v>105916358</v>
      </c>
      <c r="S113" s="11">
        <v>190096195.19999999</v>
      </c>
      <c r="T113" s="11">
        <v>0</v>
      </c>
      <c r="U113" s="11">
        <v>0</v>
      </c>
    </row>
    <row r="114" spans="1:21" s="12" customFormat="1" ht="24" x14ac:dyDescent="0.2">
      <c r="A114" s="8" t="s">
        <v>226</v>
      </c>
      <c r="B114" s="8" t="s">
        <v>227</v>
      </c>
      <c r="C114" s="9" t="s">
        <v>25</v>
      </c>
      <c r="D114" s="9" t="s">
        <v>26</v>
      </c>
      <c r="E114" s="9">
        <v>21</v>
      </c>
      <c r="F114" s="10" t="s">
        <v>28</v>
      </c>
      <c r="G114" s="11">
        <v>1000000000</v>
      </c>
      <c r="H114" s="11"/>
      <c r="I114" s="11">
        <v>1000000000</v>
      </c>
      <c r="J114" s="11">
        <v>4070604</v>
      </c>
      <c r="K114" s="11">
        <v>995929396</v>
      </c>
      <c r="L114" s="57">
        <v>0</v>
      </c>
      <c r="M114" s="57">
        <v>86541</v>
      </c>
      <c r="N114" s="11">
        <v>3984063</v>
      </c>
      <c r="O114" s="11">
        <v>0</v>
      </c>
      <c r="P114" s="11">
        <v>86541</v>
      </c>
      <c r="Q114" s="11">
        <v>0</v>
      </c>
      <c r="R114" s="11">
        <v>0</v>
      </c>
      <c r="S114" s="11">
        <v>0</v>
      </c>
      <c r="T114" s="11">
        <v>0</v>
      </c>
      <c r="U114" s="11">
        <v>0</v>
      </c>
    </row>
    <row r="115" spans="1:21" s="12" customFormat="1" ht="12" x14ac:dyDescent="0.2">
      <c r="A115" s="8" t="s">
        <v>228</v>
      </c>
      <c r="B115" s="8" t="s">
        <v>229</v>
      </c>
      <c r="C115" s="9" t="s">
        <v>25</v>
      </c>
      <c r="D115" s="9" t="s">
        <v>26</v>
      </c>
      <c r="E115" s="9">
        <v>20</v>
      </c>
      <c r="F115" s="10" t="s">
        <v>31</v>
      </c>
      <c r="G115" s="11">
        <v>1000000</v>
      </c>
      <c r="H115" s="11">
        <f>+H116</f>
        <v>0</v>
      </c>
      <c r="I115" s="11">
        <f>+I116</f>
        <v>1000000</v>
      </c>
      <c r="J115" s="11">
        <v>3984</v>
      </c>
      <c r="K115" s="11">
        <v>996016</v>
      </c>
      <c r="L115" s="57">
        <v>0</v>
      </c>
      <c r="M115" s="57">
        <v>0</v>
      </c>
      <c r="N115" s="11">
        <v>3984</v>
      </c>
      <c r="O115" s="11">
        <v>0</v>
      </c>
      <c r="P115" s="11">
        <v>0</v>
      </c>
      <c r="Q115" s="11">
        <v>0</v>
      </c>
      <c r="R115" s="11">
        <v>0</v>
      </c>
      <c r="S115" s="11">
        <v>0</v>
      </c>
      <c r="T115" s="11">
        <v>0</v>
      </c>
      <c r="U115" s="11">
        <v>0</v>
      </c>
    </row>
    <row r="116" spans="1:21" s="12" customFormat="1" ht="12" x14ac:dyDescent="0.2">
      <c r="A116" s="8" t="s">
        <v>230</v>
      </c>
      <c r="B116" s="8" t="s">
        <v>231</v>
      </c>
      <c r="C116" s="9" t="s">
        <v>25</v>
      </c>
      <c r="D116" s="9" t="s">
        <v>26</v>
      </c>
      <c r="E116" s="9">
        <v>20</v>
      </c>
      <c r="F116" s="10" t="s">
        <v>31</v>
      </c>
      <c r="G116" s="11">
        <v>1000000</v>
      </c>
      <c r="H116" s="11"/>
      <c r="I116" s="11">
        <v>1000000</v>
      </c>
      <c r="J116" s="11">
        <v>3984</v>
      </c>
      <c r="K116" s="11">
        <v>996016</v>
      </c>
      <c r="L116" s="57">
        <v>0</v>
      </c>
      <c r="M116" s="57">
        <v>0</v>
      </c>
      <c r="N116" s="11">
        <v>3984</v>
      </c>
      <c r="O116" s="11">
        <v>0</v>
      </c>
      <c r="P116" s="11">
        <v>0</v>
      </c>
      <c r="Q116" s="11">
        <v>0</v>
      </c>
      <c r="R116" s="11">
        <v>0</v>
      </c>
      <c r="S116" s="11">
        <v>0</v>
      </c>
      <c r="T116" s="11">
        <v>0</v>
      </c>
      <c r="U116" s="11">
        <v>0</v>
      </c>
    </row>
    <row r="117" spans="1:21" s="12" customFormat="1" ht="24" x14ac:dyDescent="0.2">
      <c r="A117" s="8" t="s">
        <v>232</v>
      </c>
      <c r="B117" s="8" t="s">
        <v>233</v>
      </c>
      <c r="C117" s="9" t="s">
        <v>25</v>
      </c>
      <c r="D117" s="9" t="s">
        <v>26</v>
      </c>
      <c r="E117" s="9">
        <v>20</v>
      </c>
      <c r="F117" s="10" t="s">
        <v>31</v>
      </c>
      <c r="G117" s="11">
        <v>304850000</v>
      </c>
      <c r="H117" s="11">
        <f>SUM(H118:H121)</f>
        <v>0</v>
      </c>
      <c r="I117" s="11">
        <f>SUM(I118:I121)</f>
        <v>304850000</v>
      </c>
      <c r="J117" s="11">
        <v>1817740</v>
      </c>
      <c r="K117" s="11">
        <v>303032260</v>
      </c>
      <c r="L117" s="57">
        <v>0</v>
      </c>
      <c r="M117" s="57">
        <v>0</v>
      </c>
      <c r="N117" s="11">
        <v>1817740</v>
      </c>
      <c r="O117" s="11">
        <v>0</v>
      </c>
      <c r="P117" s="11">
        <v>0</v>
      </c>
      <c r="Q117" s="11">
        <v>0</v>
      </c>
      <c r="R117" s="11">
        <v>0</v>
      </c>
      <c r="S117" s="11">
        <v>0</v>
      </c>
      <c r="T117" s="11">
        <v>0</v>
      </c>
      <c r="U117" s="11">
        <v>0</v>
      </c>
    </row>
    <row r="118" spans="1:21" s="12" customFormat="1" ht="12" x14ac:dyDescent="0.2">
      <c r="A118" s="8" t="s">
        <v>234</v>
      </c>
      <c r="B118" s="8" t="s">
        <v>235</v>
      </c>
      <c r="C118" s="9" t="s">
        <v>25</v>
      </c>
      <c r="D118" s="9" t="s">
        <v>26</v>
      </c>
      <c r="E118" s="9">
        <v>20</v>
      </c>
      <c r="F118" s="10" t="s">
        <v>31</v>
      </c>
      <c r="G118" s="11">
        <v>193850000</v>
      </c>
      <c r="H118" s="11"/>
      <c r="I118" s="11">
        <v>193850000</v>
      </c>
      <c r="J118" s="11">
        <v>772310</v>
      </c>
      <c r="K118" s="11">
        <v>193077690</v>
      </c>
      <c r="L118" s="57">
        <v>0</v>
      </c>
      <c r="M118" s="57">
        <v>0</v>
      </c>
      <c r="N118" s="11">
        <v>772310</v>
      </c>
      <c r="O118" s="11">
        <v>0</v>
      </c>
      <c r="P118" s="11">
        <v>0</v>
      </c>
      <c r="Q118" s="11">
        <v>0</v>
      </c>
      <c r="R118" s="11">
        <v>0</v>
      </c>
      <c r="S118" s="11">
        <v>0</v>
      </c>
      <c r="T118" s="11">
        <v>0</v>
      </c>
      <c r="U118" s="11">
        <v>0</v>
      </c>
    </row>
    <row r="119" spans="1:21" s="12" customFormat="1" ht="12" x14ac:dyDescent="0.2">
      <c r="A119" s="8" t="s">
        <v>236</v>
      </c>
      <c r="B119" s="8" t="s">
        <v>237</v>
      </c>
      <c r="C119" s="9" t="s">
        <v>25</v>
      </c>
      <c r="D119" s="9" t="s">
        <v>26</v>
      </c>
      <c r="E119" s="9">
        <v>20</v>
      </c>
      <c r="F119" s="10" t="s">
        <v>31</v>
      </c>
      <c r="G119" s="11">
        <v>80000000</v>
      </c>
      <c r="H119" s="11"/>
      <c r="I119" s="11">
        <v>80000000</v>
      </c>
      <c r="J119" s="11">
        <v>921925</v>
      </c>
      <c r="K119" s="11">
        <v>79078075</v>
      </c>
      <c r="L119" s="57">
        <v>0</v>
      </c>
      <c r="M119" s="57">
        <v>0</v>
      </c>
      <c r="N119" s="11">
        <v>921925</v>
      </c>
      <c r="O119" s="11">
        <v>0</v>
      </c>
      <c r="P119" s="11">
        <v>0</v>
      </c>
      <c r="Q119" s="11">
        <v>0</v>
      </c>
      <c r="R119" s="11">
        <v>0</v>
      </c>
      <c r="S119" s="11">
        <v>0</v>
      </c>
      <c r="T119" s="11">
        <v>0</v>
      </c>
      <c r="U119" s="11">
        <v>0</v>
      </c>
    </row>
    <row r="120" spans="1:21" s="12" customFormat="1" ht="12" x14ac:dyDescent="0.2">
      <c r="A120" s="8" t="s">
        <v>238</v>
      </c>
      <c r="B120" s="8" t="s">
        <v>239</v>
      </c>
      <c r="C120" s="9" t="s">
        <v>25</v>
      </c>
      <c r="D120" s="9" t="s">
        <v>26</v>
      </c>
      <c r="E120" s="9">
        <v>20</v>
      </c>
      <c r="F120" s="10" t="s">
        <v>31</v>
      </c>
      <c r="G120" s="11">
        <v>30000000</v>
      </c>
      <c r="H120" s="11"/>
      <c r="I120" s="11">
        <v>30000000</v>
      </c>
      <c r="J120" s="11">
        <v>119521</v>
      </c>
      <c r="K120" s="11">
        <v>29880479</v>
      </c>
      <c r="L120" s="57">
        <v>0</v>
      </c>
      <c r="M120" s="57">
        <v>0</v>
      </c>
      <c r="N120" s="11">
        <v>119521</v>
      </c>
      <c r="O120" s="11">
        <v>0</v>
      </c>
      <c r="P120" s="11">
        <v>0</v>
      </c>
      <c r="Q120" s="11">
        <v>0</v>
      </c>
      <c r="R120" s="11">
        <v>0</v>
      </c>
      <c r="S120" s="11">
        <v>0</v>
      </c>
      <c r="T120" s="11">
        <v>0</v>
      </c>
      <c r="U120" s="11">
        <v>0</v>
      </c>
    </row>
    <row r="121" spans="1:21" s="12" customFormat="1" ht="24" x14ac:dyDescent="0.2">
      <c r="A121" s="8" t="s">
        <v>240</v>
      </c>
      <c r="B121" s="8" t="s">
        <v>241</v>
      </c>
      <c r="C121" s="9" t="s">
        <v>25</v>
      </c>
      <c r="D121" s="9" t="s">
        <v>26</v>
      </c>
      <c r="E121" s="9">
        <v>20</v>
      </c>
      <c r="F121" s="10" t="s">
        <v>31</v>
      </c>
      <c r="G121" s="11">
        <v>1000000</v>
      </c>
      <c r="H121" s="11"/>
      <c r="I121" s="11">
        <v>1000000</v>
      </c>
      <c r="J121" s="11">
        <v>3984</v>
      </c>
      <c r="K121" s="11">
        <v>996016</v>
      </c>
      <c r="L121" s="57">
        <v>0</v>
      </c>
      <c r="M121" s="57">
        <v>0</v>
      </c>
      <c r="N121" s="11">
        <v>3984</v>
      </c>
      <c r="O121" s="11">
        <v>0</v>
      </c>
      <c r="P121" s="11">
        <v>0</v>
      </c>
      <c r="Q121" s="11">
        <v>0</v>
      </c>
      <c r="R121" s="11">
        <v>0</v>
      </c>
      <c r="S121" s="11">
        <v>0</v>
      </c>
      <c r="T121" s="11">
        <v>0</v>
      </c>
      <c r="U121" s="11">
        <v>0</v>
      </c>
    </row>
    <row r="122" spans="1:21" s="12" customFormat="1" ht="12" x14ac:dyDescent="0.2">
      <c r="A122" s="8" t="s">
        <v>242</v>
      </c>
      <c r="B122" s="8" t="s">
        <v>243</v>
      </c>
      <c r="C122" s="9" t="s">
        <v>25</v>
      </c>
      <c r="D122" s="9" t="s">
        <v>26</v>
      </c>
      <c r="E122" s="9">
        <v>20</v>
      </c>
      <c r="F122" s="10" t="s">
        <v>31</v>
      </c>
      <c r="G122" s="11">
        <v>1500000</v>
      </c>
      <c r="H122" s="11">
        <f>+H123</f>
        <v>0</v>
      </c>
      <c r="I122" s="11">
        <f>+I123</f>
        <v>1500000</v>
      </c>
      <c r="J122" s="11">
        <v>5976</v>
      </c>
      <c r="K122" s="11">
        <v>1494024</v>
      </c>
      <c r="L122" s="57">
        <v>0</v>
      </c>
      <c r="M122" s="57">
        <v>0</v>
      </c>
      <c r="N122" s="11">
        <v>5976</v>
      </c>
      <c r="O122" s="11">
        <v>0</v>
      </c>
      <c r="P122" s="11">
        <v>0</v>
      </c>
      <c r="Q122" s="11">
        <v>0</v>
      </c>
      <c r="R122" s="11">
        <v>0</v>
      </c>
      <c r="S122" s="11">
        <v>0</v>
      </c>
      <c r="T122" s="11">
        <v>0</v>
      </c>
      <c r="U122" s="11">
        <v>0</v>
      </c>
    </row>
    <row r="123" spans="1:21" s="12" customFormat="1" ht="12" x14ac:dyDescent="0.2">
      <c r="A123" s="8" t="s">
        <v>244</v>
      </c>
      <c r="B123" s="8" t="s">
        <v>245</v>
      </c>
      <c r="C123" s="9" t="s">
        <v>25</v>
      </c>
      <c r="D123" s="9" t="s">
        <v>26</v>
      </c>
      <c r="E123" s="9">
        <v>20</v>
      </c>
      <c r="F123" s="10" t="s">
        <v>31</v>
      </c>
      <c r="G123" s="11">
        <v>1500000</v>
      </c>
      <c r="H123" s="11"/>
      <c r="I123" s="11">
        <v>1500000</v>
      </c>
      <c r="J123" s="11">
        <v>5976</v>
      </c>
      <c r="K123" s="11">
        <v>1494024</v>
      </c>
      <c r="L123" s="57">
        <v>0</v>
      </c>
      <c r="M123" s="57">
        <v>0</v>
      </c>
      <c r="N123" s="11">
        <v>5976</v>
      </c>
      <c r="O123" s="11">
        <v>0</v>
      </c>
      <c r="P123" s="11">
        <v>0</v>
      </c>
      <c r="Q123" s="11">
        <v>0</v>
      </c>
      <c r="R123" s="11">
        <v>0</v>
      </c>
      <c r="S123" s="11">
        <v>0</v>
      </c>
      <c r="T123" s="11">
        <v>0</v>
      </c>
      <c r="U123" s="11">
        <v>0</v>
      </c>
    </row>
    <row r="124" spans="1:21" s="12" customFormat="1" ht="24" x14ac:dyDescent="0.2">
      <c r="A124" s="8" t="s">
        <v>246</v>
      </c>
      <c r="B124" s="8" t="s">
        <v>247</v>
      </c>
      <c r="C124" s="9" t="s">
        <v>25</v>
      </c>
      <c r="D124" s="9" t="s">
        <v>26</v>
      </c>
      <c r="E124" s="9">
        <v>20</v>
      </c>
      <c r="F124" s="10" t="s">
        <v>31</v>
      </c>
      <c r="G124" s="11">
        <v>10000000</v>
      </c>
      <c r="H124" s="11">
        <f>+H125</f>
        <v>0</v>
      </c>
      <c r="I124" s="11">
        <f>+I125</f>
        <v>10000000</v>
      </c>
      <c r="J124" s="11">
        <v>89840</v>
      </c>
      <c r="K124" s="11">
        <v>9910160</v>
      </c>
      <c r="L124" s="57">
        <v>0</v>
      </c>
      <c r="M124" s="57">
        <v>50000</v>
      </c>
      <c r="N124" s="11">
        <v>39840</v>
      </c>
      <c r="O124" s="11">
        <v>50000</v>
      </c>
      <c r="P124" s="11">
        <v>0</v>
      </c>
      <c r="Q124" s="11">
        <v>0</v>
      </c>
      <c r="R124" s="11">
        <v>50000</v>
      </c>
      <c r="S124" s="11">
        <v>0</v>
      </c>
      <c r="T124" s="11">
        <v>0</v>
      </c>
      <c r="U124" s="11">
        <v>0</v>
      </c>
    </row>
    <row r="125" spans="1:21" s="12" customFormat="1" ht="24" x14ac:dyDescent="0.2">
      <c r="A125" s="8" t="s">
        <v>248</v>
      </c>
      <c r="B125" s="8" t="s">
        <v>247</v>
      </c>
      <c r="C125" s="9" t="s">
        <v>25</v>
      </c>
      <c r="D125" s="9" t="s">
        <v>26</v>
      </c>
      <c r="E125" s="9">
        <v>20</v>
      </c>
      <c r="F125" s="10" t="s">
        <v>31</v>
      </c>
      <c r="G125" s="11">
        <v>10000000</v>
      </c>
      <c r="H125" s="11"/>
      <c r="I125" s="11">
        <v>10000000</v>
      </c>
      <c r="J125" s="11">
        <v>89840</v>
      </c>
      <c r="K125" s="11">
        <v>9910160</v>
      </c>
      <c r="L125" s="57">
        <v>0</v>
      </c>
      <c r="M125" s="57">
        <v>50000</v>
      </c>
      <c r="N125" s="11">
        <v>39840</v>
      </c>
      <c r="O125" s="11">
        <v>50000</v>
      </c>
      <c r="P125" s="11">
        <v>0</v>
      </c>
      <c r="Q125" s="11">
        <v>0</v>
      </c>
      <c r="R125" s="11">
        <v>50000</v>
      </c>
      <c r="S125" s="11">
        <v>0</v>
      </c>
      <c r="T125" s="11">
        <v>0</v>
      </c>
      <c r="U125" s="11">
        <v>0</v>
      </c>
    </row>
    <row r="126" spans="1:21" s="7" customFormat="1" ht="21" customHeight="1" x14ac:dyDescent="0.2">
      <c r="A126" s="3" t="s">
        <v>249</v>
      </c>
      <c r="B126" s="3" t="s">
        <v>250</v>
      </c>
      <c r="C126" s="4" t="s">
        <v>25</v>
      </c>
      <c r="D126" s="4" t="s">
        <v>26</v>
      </c>
      <c r="E126" s="4">
        <v>20</v>
      </c>
      <c r="F126" s="5" t="s">
        <v>31</v>
      </c>
      <c r="G126" s="6">
        <v>316000000</v>
      </c>
      <c r="H126" s="6">
        <f>+H127+H130</f>
        <v>0</v>
      </c>
      <c r="I126" s="6">
        <f>+I127+I130</f>
        <v>316000000</v>
      </c>
      <c r="J126" s="6">
        <v>1258963</v>
      </c>
      <c r="K126" s="6">
        <v>314741037</v>
      </c>
      <c r="L126" s="56">
        <v>0</v>
      </c>
      <c r="M126" s="56">
        <v>0</v>
      </c>
      <c r="N126" s="6">
        <v>1258963</v>
      </c>
      <c r="O126" s="6">
        <v>0</v>
      </c>
      <c r="P126" s="6">
        <v>0</v>
      </c>
      <c r="Q126" s="6">
        <v>0</v>
      </c>
      <c r="R126" s="6">
        <v>0</v>
      </c>
      <c r="S126" s="6">
        <v>0</v>
      </c>
      <c r="T126" s="6">
        <v>0</v>
      </c>
      <c r="U126" s="6">
        <v>0</v>
      </c>
    </row>
    <row r="127" spans="1:21" s="12" customFormat="1" ht="12" x14ac:dyDescent="0.2">
      <c r="A127" s="8" t="s">
        <v>251</v>
      </c>
      <c r="B127" s="8" t="s">
        <v>252</v>
      </c>
      <c r="C127" s="9" t="s">
        <v>25</v>
      </c>
      <c r="D127" s="9" t="s">
        <v>26</v>
      </c>
      <c r="E127" s="9">
        <v>20</v>
      </c>
      <c r="F127" s="10" t="s">
        <v>31</v>
      </c>
      <c r="G127" s="11">
        <v>255000000</v>
      </c>
      <c r="H127" s="11">
        <f>+H128</f>
        <v>0</v>
      </c>
      <c r="I127" s="11">
        <f>+I128</f>
        <v>255000000</v>
      </c>
      <c r="J127" s="11">
        <v>1015936</v>
      </c>
      <c r="K127" s="11">
        <v>253984064</v>
      </c>
      <c r="L127" s="57">
        <v>0</v>
      </c>
      <c r="M127" s="57">
        <v>0</v>
      </c>
      <c r="N127" s="11">
        <v>1015936</v>
      </c>
      <c r="O127" s="11">
        <v>0</v>
      </c>
      <c r="P127" s="11">
        <v>0</v>
      </c>
      <c r="Q127" s="11">
        <v>0</v>
      </c>
      <c r="R127" s="11">
        <v>0</v>
      </c>
      <c r="S127" s="11">
        <v>0</v>
      </c>
      <c r="T127" s="11">
        <v>0</v>
      </c>
      <c r="U127" s="11">
        <v>0</v>
      </c>
    </row>
    <row r="128" spans="1:21" s="12" customFormat="1" ht="12" x14ac:dyDescent="0.2">
      <c r="A128" s="8" t="s">
        <v>253</v>
      </c>
      <c r="B128" s="8" t="s">
        <v>254</v>
      </c>
      <c r="C128" s="9" t="s">
        <v>25</v>
      </c>
      <c r="D128" s="9" t="s">
        <v>26</v>
      </c>
      <c r="E128" s="9">
        <v>20</v>
      </c>
      <c r="F128" s="10" t="s">
        <v>31</v>
      </c>
      <c r="G128" s="11">
        <v>255000000</v>
      </c>
      <c r="H128" s="11">
        <f>+H129</f>
        <v>0</v>
      </c>
      <c r="I128" s="11">
        <f>+I129</f>
        <v>255000000</v>
      </c>
      <c r="J128" s="11">
        <v>1015936</v>
      </c>
      <c r="K128" s="11">
        <v>253984064</v>
      </c>
      <c r="L128" s="57">
        <v>0</v>
      </c>
      <c r="M128" s="57">
        <v>0</v>
      </c>
      <c r="N128" s="11">
        <v>1015936</v>
      </c>
      <c r="O128" s="11">
        <v>0</v>
      </c>
      <c r="P128" s="11">
        <v>0</v>
      </c>
      <c r="Q128" s="11">
        <v>0</v>
      </c>
      <c r="R128" s="11">
        <v>0</v>
      </c>
      <c r="S128" s="11">
        <v>0</v>
      </c>
      <c r="T128" s="11">
        <v>0</v>
      </c>
      <c r="U128" s="11">
        <v>0</v>
      </c>
    </row>
    <row r="129" spans="1:21" s="12" customFormat="1" ht="12" x14ac:dyDescent="0.2">
      <c r="A129" s="8" t="s">
        <v>255</v>
      </c>
      <c r="B129" s="8" t="s">
        <v>256</v>
      </c>
      <c r="C129" s="9" t="s">
        <v>25</v>
      </c>
      <c r="D129" s="9" t="s">
        <v>26</v>
      </c>
      <c r="E129" s="9">
        <v>20</v>
      </c>
      <c r="F129" s="10" t="s">
        <v>31</v>
      </c>
      <c r="G129" s="11">
        <v>255000000</v>
      </c>
      <c r="H129" s="11"/>
      <c r="I129" s="11">
        <v>255000000</v>
      </c>
      <c r="J129" s="11">
        <v>1015936</v>
      </c>
      <c r="K129" s="11">
        <v>253984064</v>
      </c>
      <c r="L129" s="57">
        <v>0</v>
      </c>
      <c r="M129" s="57">
        <v>0</v>
      </c>
      <c r="N129" s="11">
        <v>1015936</v>
      </c>
      <c r="O129" s="11">
        <v>0</v>
      </c>
      <c r="P129" s="11">
        <v>0</v>
      </c>
      <c r="Q129" s="11">
        <v>0</v>
      </c>
      <c r="R129" s="11">
        <v>0</v>
      </c>
      <c r="S129" s="11">
        <v>0</v>
      </c>
      <c r="T129" s="11">
        <v>0</v>
      </c>
      <c r="U129" s="11">
        <v>0</v>
      </c>
    </row>
    <row r="130" spans="1:21" s="12" customFormat="1" ht="12" x14ac:dyDescent="0.2">
      <c r="A130" s="8" t="s">
        <v>257</v>
      </c>
      <c r="B130" s="8" t="s">
        <v>258</v>
      </c>
      <c r="C130" s="9" t="s">
        <v>25</v>
      </c>
      <c r="D130" s="9" t="s">
        <v>26</v>
      </c>
      <c r="E130" s="9">
        <v>20</v>
      </c>
      <c r="F130" s="10" t="s">
        <v>31</v>
      </c>
      <c r="G130" s="11">
        <v>61000000</v>
      </c>
      <c r="H130" s="11">
        <f>+H131</f>
        <v>0</v>
      </c>
      <c r="I130" s="11">
        <f>+I131</f>
        <v>61000000</v>
      </c>
      <c r="J130" s="11">
        <v>243027</v>
      </c>
      <c r="K130" s="11">
        <v>60756973</v>
      </c>
      <c r="L130" s="57">
        <v>0</v>
      </c>
      <c r="M130" s="57">
        <v>0</v>
      </c>
      <c r="N130" s="11">
        <v>243027</v>
      </c>
      <c r="O130" s="11">
        <v>0</v>
      </c>
      <c r="P130" s="11">
        <v>0</v>
      </c>
      <c r="Q130" s="11">
        <v>0</v>
      </c>
      <c r="R130" s="11">
        <v>0</v>
      </c>
      <c r="S130" s="11">
        <v>0</v>
      </c>
      <c r="T130" s="11">
        <v>0</v>
      </c>
      <c r="U130" s="11">
        <v>0</v>
      </c>
    </row>
    <row r="131" spans="1:21" s="12" customFormat="1" ht="12" x14ac:dyDescent="0.2">
      <c r="A131" s="8" t="s">
        <v>259</v>
      </c>
      <c r="B131" s="8" t="s">
        <v>260</v>
      </c>
      <c r="C131" s="9" t="s">
        <v>25</v>
      </c>
      <c r="D131" s="9" t="s">
        <v>26</v>
      </c>
      <c r="E131" s="9">
        <v>20</v>
      </c>
      <c r="F131" s="10" t="s">
        <v>31</v>
      </c>
      <c r="G131" s="11">
        <v>61000000</v>
      </c>
      <c r="H131" s="11">
        <f>+H132</f>
        <v>0</v>
      </c>
      <c r="I131" s="11">
        <f>+I132</f>
        <v>61000000</v>
      </c>
      <c r="J131" s="11">
        <v>243027</v>
      </c>
      <c r="K131" s="11">
        <v>60756973</v>
      </c>
      <c r="L131" s="57">
        <v>0</v>
      </c>
      <c r="M131" s="57">
        <v>0</v>
      </c>
      <c r="N131" s="11">
        <v>243027</v>
      </c>
      <c r="O131" s="11">
        <v>0</v>
      </c>
      <c r="P131" s="11">
        <v>0</v>
      </c>
      <c r="Q131" s="11">
        <v>0</v>
      </c>
      <c r="R131" s="11">
        <v>0</v>
      </c>
      <c r="S131" s="11">
        <v>0</v>
      </c>
      <c r="T131" s="11">
        <v>0</v>
      </c>
      <c r="U131" s="11">
        <v>0</v>
      </c>
    </row>
    <row r="132" spans="1:21" s="12" customFormat="1" ht="12" x14ac:dyDescent="0.2">
      <c r="A132" s="8" t="s">
        <v>261</v>
      </c>
      <c r="B132" s="8" t="s">
        <v>260</v>
      </c>
      <c r="C132" s="9" t="s">
        <v>25</v>
      </c>
      <c r="D132" s="9" t="s">
        <v>26</v>
      </c>
      <c r="E132" s="9">
        <v>20</v>
      </c>
      <c r="F132" s="10" t="s">
        <v>31</v>
      </c>
      <c r="G132" s="11">
        <v>61000000</v>
      </c>
      <c r="H132" s="11"/>
      <c r="I132" s="11">
        <v>61000000</v>
      </c>
      <c r="J132" s="11">
        <v>243027</v>
      </c>
      <c r="K132" s="11">
        <v>60756973</v>
      </c>
      <c r="L132" s="57">
        <v>0</v>
      </c>
      <c r="M132" s="57">
        <v>0</v>
      </c>
      <c r="N132" s="11">
        <v>243027</v>
      </c>
      <c r="O132" s="11">
        <v>0</v>
      </c>
      <c r="P132" s="11">
        <v>0</v>
      </c>
      <c r="Q132" s="11">
        <v>0</v>
      </c>
      <c r="R132" s="11">
        <v>0</v>
      </c>
      <c r="S132" s="11">
        <v>0</v>
      </c>
      <c r="T132" s="11">
        <v>0</v>
      </c>
      <c r="U132" s="11">
        <v>0</v>
      </c>
    </row>
    <row r="133" spans="1:21" s="7" customFormat="1" ht="24" x14ac:dyDescent="0.2">
      <c r="A133" s="3" t="s">
        <v>262</v>
      </c>
      <c r="B133" s="3" t="s">
        <v>263</v>
      </c>
      <c r="C133" s="4" t="s">
        <v>25</v>
      </c>
      <c r="D133" s="4" t="s">
        <v>26</v>
      </c>
      <c r="E133" s="4">
        <v>21</v>
      </c>
      <c r="F133" s="5" t="s">
        <v>28</v>
      </c>
      <c r="G133" s="6">
        <v>45675100000</v>
      </c>
      <c r="H133" s="6">
        <f>H134+H137+H142+H145+H148+H151</f>
        <v>0</v>
      </c>
      <c r="I133" s="6">
        <f>I134+I137+I142+I145+I148+I151</f>
        <v>45675100000</v>
      </c>
      <c r="J133" s="6">
        <v>6906741501</v>
      </c>
      <c r="K133" s="6">
        <v>38768358499</v>
      </c>
      <c r="L133" s="56">
        <v>0</v>
      </c>
      <c r="M133" s="56">
        <v>3158319680</v>
      </c>
      <c r="N133" s="6">
        <v>3748421821</v>
      </c>
      <c r="O133" s="6">
        <v>124313938.8</v>
      </c>
      <c r="P133" s="6">
        <v>3034005741.1999998</v>
      </c>
      <c r="Q133" s="6">
        <v>39632313.799999997</v>
      </c>
      <c r="R133" s="6">
        <v>84681625</v>
      </c>
      <c r="S133" s="6">
        <v>39632313.799999997</v>
      </c>
      <c r="T133" s="6">
        <v>0</v>
      </c>
      <c r="U133" s="6">
        <v>0</v>
      </c>
    </row>
    <row r="134" spans="1:21" s="12" customFormat="1" ht="24" x14ac:dyDescent="0.2">
      <c r="A134" s="8" t="s">
        <v>264</v>
      </c>
      <c r="B134" s="8" t="s">
        <v>265</v>
      </c>
      <c r="C134" s="9" t="s">
        <v>25</v>
      </c>
      <c r="D134" s="9" t="s">
        <v>26</v>
      </c>
      <c r="E134" s="9">
        <v>21</v>
      </c>
      <c r="F134" s="10" t="s">
        <v>28</v>
      </c>
      <c r="G134" s="11">
        <v>6643671754</v>
      </c>
      <c r="H134" s="11">
        <f>+H135</f>
        <v>0</v>
      </c>
      <c r="I134" s="11">
        <f>+I135</f>
        <v>6643671754</v>
      </c>
      <c r="J134" s="11">
        <v>26468811</v>
      </c>
      <c r="K134" s="11">
        <v>6617202943</v>
      </c>
      <c r="L134" s="57">
        <v>0</v>
      </c>
      <c r="M134" s="57">
        <v>0</v>
      </c>
      <c r="N134" s="11">
        <v>26468811</v>
      </c>
      <c r="O134" s="11">
        <v>0</v>
      </c>
      <c r="P134" s="11">
        <v>0</v>
      </c>
      <c r="Q134" s="11">
        <v>0</v>
      </c>
      <c r="R134" s="11">
        <v>0</v>
      </c>
      <c r="S134" s="11">
        <v>0</v>
      </c>
      <c r="T134" s="11">
        <v>0</v>
      </c>
      <c r="U134" s="11">
        <v>0</v>
      </c>
    </row>
    <row r="135" spans="1:21" s="12" customFormat="1" ht="24" x14ac:dyDescent="0.2">
      <c r="A135" s="8" t="s">
        <v>266</v>
      </c>
      <c r="B135" s="8" t="s">
        <v>267</v>
      </c>
      <c r="C135" s="9" t="s">
        <v>25</v>
      </c>
      <c r="D135" s="9" t="s">
        <v>26</v>
      </c>
      <c r="E135" s="9">
        <v>21</v>
      </c>
      <c r="F135" s="10" t="s">
        <v>28</v>
      </c>
      <c r="G135" s="11">
        <v>6643671754</v>
      </c>
      <c r="H135" s="11">
        <f>+H136</f>
        <v>0</v>
      </c>
      <c r="I135" s="11">
        <f>+I136</f>
        <v>6643671754</v>
      </c>
      <c r="J135" s="11">
        <v>26468811</v>
      </c>
      <c r="K135" s="11">
        <v>6617202943</v>
      </c>
      <c r="L135" s="57">
        <v>0</v>
      </c>
      <c r="M135" s="57">
        <v>0</v>
      </c>
      <c r="N135" s="11">
        <v>26468811</v>
      </c>
      <c r="O135" s="11">
        <v>0</v>
      </c>
      <c r="P135" s="11">
        <v>0</v>
      </c>
      <c r="Q135" s="11">
        <v>0</v>
      </c>
      <c r="R135" s="11">
        <v>0</v>
      </c>
      <c r="S135" s="11">
        <v>0</v>
      </c>
      <c r="T135" s="11">
        <v>0</v>
      </c>
      <c r="U135" s="11">
        <v>0</v>
      </c>
    </row>
    <row r="136" spans="1:21" s="7" customFormat="1" ht="36" x14ac:dyDescent="0.2">
      <c r="A136" s="3" t="s">
        <v>268</v>
      </c>
      <c r="B136" s="3" t="s">
        <v>269</v>
      </c>
      <c r="C136" s="4" t="s">
        <v>25</v>
      </c>
      <c r="D136" s="4" t="s">
        <v>26</v>
      </c>
      <c r="E136" s="4">
        <v>21</v>
      </c>
      <c r="F136" s="5" t="s">
        <v>28</v>
      </c>
      <c r="G136" s="6">
        <v>6643671754</v>
      </c>
      <c r="H136" s="6"/>
      <c r="I136" s="6">
        <v>6643671754</v>
      </c>
      <c r="J136" s="6">
        <v>26468811</v>
      </c>
      <c r="K136" s="6">
        <v>6617202943</v>
      </c>
      <c r="L136" s="56">
        <v>0</v>
      </c>
      <c r="M136" s="56">
        <v>0</v>
      </c>
      <c r="N136" s="6">
        <v>26468811</v>
      </c>
      <c r="O136" s="6">
        <v>0</v>
      </c>
      <c r="P136" s="6">
        <v>0</v>
      </c>
      <c r="Q136" s="6">
        <v>0</v>
      </c>
      <c r="R136" s="6">
        <v>0</v>
      </c>
      <c r="S136" s="6">
        <v>0</v>
      </c>
      <c r="T136" s="6">
        <v>0</v>
      </c>
      <c r="U136" s="6">
        <v>0</v>
      </c>
    </row>
    <row r="137" spans="1:21" s="12" customFormat="1" ht="36" x14ac:dyDescent="0.2">
      <c r="A137" s="8" t="s">
        <v>270</v>
      </c>
      <c r="B137" s="8" t="s">
        <v>271</v>
      </c>
      <c r="C137" s="9" t="s">
        <v>25</v>
      </c>
      <c r="D137" s="9" t="s">
        <v>26</v>
      </c>
      <c r="E137" s="9">
        <v>21</v>
      </c>
      <c r="F137" s="10" t="s">
        <v>28</v>
      </c>
      <c r="G137" s="11">
        <v>11618200000</v>
      </c>
      <c r="H137" s="11">
        <f>+H138+H140</f>
        <v>0</v>
      </c>
      <c r="I137" s="11">
        <f>+I138+I140</f>
        <v>11618200000</v>
      </c>
      <c r="J137" s="11">
        <v>707625967</v>
      </c>
      <c r="K137" s="11">
        <v>10910574033</v>
      </c>
      <c r="L137" s="57">
        <v>0</v>
      </c>
      <c r="M137" s="57">
        <v>0</v>
      </c>
      <c r="N137" s="11">
        <v>707625967</v>
      </c>
      <c r="O137" s="11">
        <v>0</v>
      </c>
      <c r="P137" s="11">
        <v>0</v>
      </c>
      <c r="Q137" s="11">
        <v>0</v>
      </c>
      <c r="R137" s="11">
        <v>0</v>
      </c>
      <c r="S137" s="11">
        <v>0</v>
      </c>
      <c r="T137" s="11">
        <v>0</v>
      </c>
      <c r="U137" s="11">
        <v>0</v>
      </c>
    </row>
    <row r="138" spans="1:21" s="12" customFormat="1" ht="24" x14ac:dyDescent="0.2">
      <c r="A138" s="8" t="s">
        <v>272</v>
      </c>
      <c r="B138" s="8" t="s">
        <v>273</v>
      </c>
      <c r="C138" s="9" t="s">
        <v>25</v>
      </c>
      <c r="D138" s="9" t="s">
        <v>26</v>
      </c>
      <c r="E138" s="9">
        <v>21</v>
      </c>
      <c r="F138" s="10" t="s">
        <v>28</v>
      </c>
      <c r="G138" s="11">
        <v>4202200000</v>
      </c>
      <c r="H138" s="11">
        <f>+H139</f>
        <v>0</v>
      </c>
      <c r="I138" s="11">
        <f>+I139</f>
        <v>4202200000</v>
      </c>
      <c r="J138" s="11">
        <v>16741832</v>
      </c>
      <c r="K138" s="11">
        <v>4185458168</v>
      </c>
      <c r="L138" s="57">
        <v>0</v>
      </c>
      <c r="M138" s="57">
        <v>0</v>
      </c>
      <c r="N138" s="11">
        <v>16741832</v>
      </c>
      <c r="O138" s="11">
        <v>0</v>
      </c>
      <c r="P138" s="11">
        <v>0</v>
      </c>
      <c r="Q138" s="11">
        <v>0</v>
      </c>
      <c r="R138" s="11">
        <v>0</v>
      </c>
      <c r="S138" s="11">
        <v>0</v>
      </c>
      <c r="T138" s="11">
        <v>0</v>
      </c>
      <c r="U138" s="11">
        <v>0</v>
      </c>
    </row>
    <row r="139" spans="1:21" s="7" customFormat="1" ht="48" x14ac:dyDescent="0.2">
      <c r="A139" s="3" t="s">
        <v>274</v>
      </c>
      <c r="B139" s="3" t="s">
        <v>275</v>
      </c>
      <c r="C139" s="4" t="s">
        <v>25</v>
      </c>
      <c r="D139" s="4" t="s">
        <v>26</v>
      </c>
      <c r="E139" s="4">
        <v>21</v>
      </c>
      <c r="F139" s="5" t="s">
        <v>28</v>
      </c>
      <c r="G139" s="6">
        <v>4202200000</v>
      </c>
      <c r="H139" s="6"/>
      <c r="I139" s="6">
        <v>4202200000</v>
      </c>
      <c r="J139" s="6">
        <v>16741832</v>
      </c>
      <c r="K139" s="6">
        <v>4185458168</v>
      </c>
      <c r="L139" s="56">
        <v>0</v>
      </c>
      <c r="M139" s="56">
        <v>0</v>
      </c>
      <c r="N139" s="6">
        <v>16741832</v>
      </c>
      <c r="O139" s="6">
        <v>0</v>
      </c>
      <c r="P139" s="6">
        <v>0</v>
      </c>
      <c r="Q139" s="6">
        <v>0</v>
      </c>
      <c r="R139" s="6">
        <v>0</v>
      </c>
      <c r="S139" s="6">
        <v>0</v>
      </c>
      <c r="T139" s="6">
        <v>0</v>
      </c>
      <c r="U139" s="6">
        <v>0</v>
      </c>
    </row>
    <row r="140" spans="1:21" s="12" customFormat="1" ht="24" x14ac:dyDescent="0.2">
      <c r="A140" s="8" t="s">
        <v>276</v>
      </c>
      <c r="B140" s="8" t="s">
        <v>267</v>
      </c>
      <c r="C140" s="9" t="s">
        <v>25</v>
      </c>
      <c r="D140" s="9" t="s">
        <v>26</v>
      </c>
      <c r="E140" s="9">
        <v>21</v>
      </c>
      <c r="F140" s="10" t="s">
        <v>28</v>
      </c>
      <c r="G140" s="11">
        <v>7416000000</v>
      </c>
      <c r="H140" s="11">
        <f>+H141</f>
        <v>0</v>
      </c>
      <c r="I140" s="11">
        <f>+I141</f>
        <v>7416000000</v>
      </c>
      <c r="J140" s="11">
        <v>690884135</v>
      </c>
      <c r="K140" s="11">
        <v>6725115865</v>
      </c>
      <c r="L140" s="57">
        <v>0</v>
      </c>
      <c r="M140" s="57">
        <v>0</v>
      </c>
      <c r="N140" s="11">
        <v>690884135</v>
      </c>
      <c r="O140" s="11">
        <v>0</v>
      </c>
      <c r="P140" s="11">
        <v>0</v>
      </c>
      <c r="Q140" s="11">
        <v>0</v>
      </c>
      <c r="R140" s="11">
        <v>0</v>
      </c>
      <c r="S140" s="11">
        <v>0</v>
      </c>
      <c r="T140" s="11">
        <v>0</v>
      </c>
      <c r="U140" s="11">
        <v>0</v>
      </c>
    </row>
    <row r="141" spans="1:21" s="7" customFormat="1" ht="36" x14ac:dyDescent="0.2">
      <c r="A141" s="3" t="s">
        <v>277</v>
      </c>
      <c r="B141" s="3" t="s">
        <v>278</v>
      </c>
      <c r="C141" s="4" t="s">
        <v>25</v>
      </c>
      <c r="D141" s="4" t="s">
        <v>26</v>
      </c>
      <c r="E141" s="4">
        <v>21</v>
      </c>
      <c r="F141" s="5" t="s">
        <v>28</v>
      </c>
      <c r="G141" s="6">
        <v>7416000000</v>
      </c>
      <c r="H141" s="6"/>
      <c r="I141" s="6">
        <v>7416000000</v>
      </c>
      <c r="J141" s="6">
        <v>690884135</v>
      </c>
      <c r="K141" s="6">
        <v>6725115865</v>
      </c>
      <c r="L141" s="56">
        <v>0</v>
      </c>
      <c r="M141" s="56">
        <v>0</v>
      </c>
      <c r="N141" s="6">
        <v>690884135</v>
      </c>
      <c r="O141" s="6">
        <v>0</v>
      </c>
      <c r="P141" s="6">
        <v>0</v>
      </c>
      <c r="Q141" s="6">
        <v>0</v>
      </c>
      <c r="R141" s="6">
        <v>0</v>
      </c>
      <c r="S141" s="6">
        <v>0</v>
      </c>
      <c r="T141" s="6">
        <v>0</v>
      </c>
      <c r="U141" s="6">
        <v>0</v>
      </c>
    </row>
    <row r="142" spans="1:21" s="12" customFormat="1" ht="24" x14ac:dyDescent="0.2">
      <c r="A142" s="8" t="s">
        <v>279</v>
      </c>
      <c r="B142" s="8" t="s">
        <v>280</v>
      </c>
      <c r="C142" s="9" t="s">
        <v>25</v>
      </c>
      <c r="D142" s="9" t="s">
        <v>26</v>
      </c>
      <c r="E142" s="9">
        <v>21</v>
      </c>
      <c r="F142" s="10" t="s">
        <v>28</v>
      </c>
      <c r="G142" s="11">
        <v>3347500000</v>
      </c>
      <c r="H142" s="11">
        <f>+H143</f>
        <v>0</v>
      </c>
      <c r="I142" s="11">
        <f>+I143</f>
        <v>3347500000</v>
      </c>
      <c r="J142" s="11">
        <v>382294850</v>
      </c>
      <c r="K142" s="11">
        <v>2965205150</v>
      </c>
      <c r="L142" s="57">
        <v>0</v>
      </c>
      <c r="M142" s="57">
        <v>78871660</v>
      </c>
      <c r="N142" s="11">
        <v>303423190</v>
      </c>
      <c r="O142" s="11">
        <v>2801197</v>
      </c>
      <c r="P142" s="11">
        <v>76070463</v>
      </c>
      <c r="Q142" s="11">
        <v>0</v>
      </c>
      <c r="R142" s="11">
        <v>2801197</v>
      </c>
      <c r="S142" s="11">
        <v>0</v>
      </c>
      <c r="T142" s="11">
        <v>0</v>
      </c>
      <c r="U142" s="11">
        <v>0</v>
      </c>
    </row>
    <row r="143" spans="1:21" s="12" customFormat="1" ht="24" x14ac:dyDescent="0.2">
      <c r="A143" s="8" t="s">
        <v>281</v>
      </c>
      <c r="B143" s="8" t="s">
        <v>267</v>
      </c>
      <c r="C143" s="9" t="s">
        <v>25</v>
      </c>
      <c r="D143" s="9" t="s">
        <v>26</v>
      </c>
      <c r="E143" s="9">
        <v>21</v>
      </c>
      <c r="F143" s="10" t="s">
        <v>28</v>
      </c>
      <c r="G143" s="11">
        <v>3347500000</v>
      </c>
      <c r="H143" s="11">
        <f>+H144</f>
        <v>0</v>
      </c>
      <c r="I143" s="11">
        <f>+I144</f>
        <v>3347500000</v>
      </c>
      <c r="J143" s="11">
        <v>382294850</v>
      </c>
      <c r="K143" s="11">
        <v>2965205150</v>
      </c>
      <c r="L143" s="57">
        <v>0</v>
      </c>
      <c r="M143" s="57">
        <v>78871660</v>
      </c>
      <c r="N143" s="11">
        <v>303423190</v>
      </c>
      <c r="O143" s="11">
        <v>2801197</v>
      </c>
      <c r="P143" s="11">
        <v>76070463</v>
      </c>
      <c r="Q143" s="11">
        <v>0</v>
      </c>
      <c r="R143" s="11">
        <v>2801197</v>
      </c>
      <c r="S143" s="11">
        <v>0</v>
      </c>
      <c r="T143" s="11">
        <v>0</v>
      </c>
      <c r="U143" s="11">
        <v>0</v>
      </c>
    </row>
    <row r="144" spans="1:21" s="7" customFormat="1" ht="36" x14ac:dyDescent="0.2">
      <c r="A144" s="3" t="s">
        <v>282</v>
      </c>
      <c r="B144" s="3" t="s">
        <v>283</v>
      </c>
      <c r="C144" s="4" t="s">
        <v>25</v>
      </c>
      <c r="D144" s="4" t="s">
        <v>26</v>
      </c>
      <c r="E144" s="4">
        <v>21</v>
      </c>
      <c r="F144" s="5" t="s">
        <v>28</v>
      </c>
      <c r="G144" s="6">
        <v>3347500000</v>
      </c>
      <c r="H144" s="6"/>
      <c r="I144" s="6">
        <v>3347500000</v>
      </c>
      <c r="J144" s="6">
        <v>382294850</v>
      </c>
      <c r="K144" s="6">
        <v>2965205150</v>
      </c>
      <c r="L144" s="56">
        <v>0</v>
      </c>
      <c r="M144" s="56">
        <v>78871660</v>
      </c>
      <c r="N144" s="6">
        <v>303423190</v>
      </c>
      <c r="O144" s="6">
        <v>2801197</v>
      </c>
      <c r="P144" s="6">
        <v>76070463</v>
      </c>
      <c r="Q144" s="6">
        <v>0</v>
      </c>
      <c r="R144" s="6">
        <v>2801197</v>
      </c>
      <c r="S144" s="6">
        <v>0</v>
      </c>
      <c r="T144" s="6">
        <v>0</v>
      </c>
      <c r="U144" s="6">
        <v>0</v>
      </c>
    </row>
    <row r="145" spans="1:21" s="12" customFormat="1" ht="24" x14ac:dyDescent="0.2">
      <c r="A145" s="8" t="s">
        <v>284</v>
      </c>
      <c r="B145" s="8" t="s">
        <v>285</v>
      </c>
      <c r="C145" s="9" t="s">
        <v>25</v>
      </c>
      <c r="D145" s="9" t="s">
        <v>26</v>
      </c>
      <c r="E145" s="9">
        <v>21</v>
      </c>
      <c r="F145" s="10" t="s">
        <v>28</v>
      </c>
      <c r="G145" s="11">
        <v>501870000</v>
      </c>
      <c r="H145" s="11">
        <f>+H146</f>
        <v>0</v>
      </c>
      <c r="I145" s="11">
        <f>+I146</f>
        <v>501870000</v>
      </c>
      <c r="J145" s="11">
        <v>189166100</v>
      </c>
      <c r="K145" s="11">
        <v>312703900</v>
      </c>
      <c r="L145" s="57">
        <v>0</v>
      </c>
      <c r="M145" s="57">
        <v>42658864</v>
      </c>
      <c r="N145" s="11">
        <v>146507236</v>
      </c>
      <c r="O145" s="11">
        <v>552660</v>
      </c>
      <c r="P145" s="11">
        <v>42106204</v>
      </c>
      <c r="Q145" s="11">
        <v>552660</v>
      </c>
      <c r="R145" s="11">
        <v>0</v>
      </c>
      <c r="S145" s="11">
        <v>552660</v>
      </c>
      <c r="T145" s="11">
        <v>0</v>
      </c>
      <c r="U145" s="11">
        <v>0</v>
      </c>
    </row>
    <row r="146" spans="1:21" s="12" customFormat="1" ht="24" x14ac:dyDescent="0.2">
      <c r="A146" s="8" t="s">
        <v>286</v>
      </c>
      <c r="B146" s="8" t="s">
        <v>273</v>
      </c>
      <c r="C146" s="9" t="s">
        <v>25</v>
      </c>
      <c r="D146" s="9" t="s">
        <v>26</v>
      </c>
      <c r="E146" s="9">
        <v>21</v>
      </c>
      <c r="F146" s="10" t="s">
        <v>28</v>
      </c>
      <c r="G146" s="11">
        <v>501870000</v>
      </c>
      <c r="H146" s="11">
        <f>+H147</f>
        <v>0</v>
      </c>
      <c r="I146" s="11">
        <f>+I147</f>
        <v>501870000</v>
      </c>
      <c r="J146" s="11">
        <v>189166100</v>
      </c>
      <c r="K146" s="11">
        <v>312703900</v>
      </c>
      <c r="L146" s="57">
        <v>0</v>
      </c>
      <c r="M146" s="57">
        <v>42658864</v>
      </c>
      <c r="N146" s="11">
        <v>146507236</v>
      </c>
      <c r="O146" s="11">
        <v>552660</v>
      </c>
      <c r="P146" s="11">
        <v>42106204</v>
      </c>
      <c r="Q146" s="11">
        <v>552660</v>
      </c>
      <c r="R146" s="11">
        <v>0</v>
      </c>
      <c r="S146" s="11">
        <v>552660</v>
      </c>
      <c r="T146" s="11">
        <v>0</v>
      </c>
      <c r="U146" s="11">
        <v>0</v>
      </c>
    </row>
    <row r="147" spans="1:21" s="7" customFormat="1" ht="24" x14ac:dyDescent="0.2">
      <c r="A147" s="3" t="s">
        <v>287</v>
      </c>
      <c r="B147" s="3" t="s">
        <v>288</v>
      </c>
      <c r="C147" s="4" t="s">
        <v>25</v>
      </c>
      <c r="D147" s="4" t="s">
        <v>26</v>
      </c>
      <c r="E147" s="4">
        <v>21</v>
      </c>
      <c r="F147" s="5" t="s">
        <v>28</v>
      </c>
      <c r="G147" s="6">
        <v>501870000</v>
      </c>
      <c r="H147" s="6"/>
      <c r="I147" s="6">
        <v>501870000</v>
      </c>
      <c r="J147" s="6">
        <v>189166100</v>
      </c>
      <c r="K147" s="6">
        <v>312703900</v>
      </c>
      <c r="L147" s="56">
        <v>0</v>
      </c>
      <c r="M147" s="56">
        <v>42658864</v>
      </c>
      <c r="N147" s="6">
        <v>146507236</v>
      </c>
      <c r="O147" s="6">
        <v>552660</v>
      </c>
      <c r="P147" s="6">
        <v>42106204</v>
      </c>
      <c r="Q147" s="6">
        <v>552660</v>
      </c>
      <c r="R147" s="6">
        <v>0</v>
      </c>
      <c r="S147" s="6">
        <v>552660</v>
      </c>
      <c r="T147" s="6">
        <v>0</v>
      </c>
      <c r="U147" s="6">
        <v>0</v>
      </c>
    </row>
    <row r="148" spans="1:21" s="12" customFormat="1" ht="24" x14ac:dyDescent="0.2">
      <c r="A148" s="8" t="s">
        <v>289</v>
      </c>
      <c r="B148" s="8" t="s">
        <v>290</v>
      </c>
      <c r="C148" s="9" t="s">
        <v>25</v>
      </c>
      <c r="D148" s="9" t="s">
        <v>26</v>
      </c>
      <c r="E148" s="9">
        <v>21</v>
      </c>
      <c r="F148" s="10" t="s">
        <v>28</v>
      </c>
      <c r="G148" s="11">
        <v>9365945300</v>
      </c>
      <c r="H148" s="11">
        <f>+H149</f>
        <v>0</v>
      </c>
      <c r="I148" s="11">
        <f>+I149</f>
        <v>9365945300</v>
      </c>
      <c r="J148" s="11">
        <v>372071486</v>
      </c>
      <c r="K148" s="11">
        <v>8993873814</v>
      </c>
      <c r="L148" s="57">
        <v>0</v>
      </c>
      <c r="M148" s="57">
        <v>67122812</v>
      </c>
      <c r="N148" s="11">
        <v>304948674</v>
      </c>
      <c r="O148" s="11">
        <v>8849314.8000000007</v>
      </c>
      <c r="P148" s="11">
        <v>58273497.200000003</v>
      </c>
      <c r="Q148" s="11">
        <v>7207123.7999999998</v>
      </c>
      <c r="R148" s="11">
        <v>1642191</v>
      </c>
      <c r="S148" s="11">
        <v>7207123.7999999998</v>
      </c>
      <c r="T148" s="11">
        <v>0</v>
      </c>
      <c r="U148" s="11">
        <v>0</v>
      </c>
    </row>
    <row r="149" spans="1:21" s="12" customFormat="1" ht="24" x14ac:dyDescent="0.2">
      <c r="A149" s="8" t="s">
        <v>291</v>
      </c>
      <c r="B149" s="8" t="s">
        <v>292</v>
      </c>
      <c r="C149" s="9" t="s">
        <v>25</v>
      </c>
      <c r="D149" s="9" t="s">
        <v>26</v>
      </c>
      <c r="E149" s="9">
        <v>21</v>
      </c>
      <c r="F149" s="10" t="s">
        <v>28</v>
      </c>
      <c r="G149" s="11">
        <v>9365945300</v>
      </c>
      <c r="H149" s="11">
        <f>+H150</f>
        <v>0</v>
      </c>
      <c r="I149" s="11">
        <f>+I150</f>
        <v>9365945300</v>
      </c>
      <c r="J149" s="11">
        <v>372071486</v>
      </c>
      <c r="K149" s="11">
        <v>8993873814</v>
      </c>
      <c r="L149" s="57">
        <v>0</v>
      </c>
      <c r="M149" s="57">
        <v>67122812</v>
      </c>
      <c r="N149" s="11">
        <v>304948674</v>
      </c>
      <c r="O149" s="11">
        <v>8849314.8000000007</v>
      </c>
      <c r="P149" s="11">
        <v>58273497.200000003</v>
      </c>
      <c r="Q149" s="11">
        <v>7207123.7999999998</v>
      </c>
      <c r="R149" s="11">
        <v>1642191</v>
      </c>
      <c r="S149" s="11">
        <v>7207123.7999999998</v>
      </c>
      <c r="T149" s="11">
        <v>0</v>
      </c>
      <c r="U149" s="11">
        <v>0</v>
      </c>
    </row>
    <row r="150" spans="1:21" s="7" customFormat="1" ht="48" x14ac:dyDescent="0.2">
      <c r="A150" s="3" t="s">
        <v>293</v>
      </c>
      <c r="B150" s="3" t="s">
        <v>294</v>
      </c>
      <c r="C150" s="4" t="s">
        <v>25</v>
      </c>
      <c r="D150" s="4" t="s">
        <v>26</v>
      </c>
      <c r="E150" s="4">
        <v>21</v>
      </c>
      <c r="F150" s="5" t="s">
        <v>28</v>
      </c>
      <c r="G150" s="6">
        <v>9365945300</v>
      </c>
      <c r="H150" s="6"/>
      <c r="I150" s="6">
        <v>9365945300</v>
      </c>
      <c r="J150" s="6">
        <v>372071486</v>
      </c>
      <c r="K150" s="6">
        <v>8993873814</v>
      </c>
      <c r="L150" s="56">
        <v>0</v>
      </c>
      <c r="M150" s="56">
        <v>67122812</v>
      </c>
      <c r="N150" s="6">
        <v>304948674</v>
      </c>
      <c r="O150" s="6">
        <v>8849314.8000000007</v>
      </c>
      <c r="P150" s="6">
        <v>58273497.200000003</v>
      </c>
      <c r="Q150" s="6">
        <v>7207123.7999999998</v>
      </c>
      <c r="R150" s="6">
        <v>1642191</v>
      </c>
      <c r="S150" s="6">
        <v>7207123.7999999998</v>
      </c>
      <c r="T150" s="6">
        <v>0</v>
      </c>
      <c r="U150" s="6">
        <v>0</v>
      </c>
    </row>
    <row r="151" spans="1:21" s="12" customFormat="1" ht="36" x14ac:dyDescent="0.2">
      <c r="A151" s="8" t="s">
        <v>295</v>
      </c>
      <c r="B151" s="8" t="s">
        <v>296</v>
      </c>
      <c r="C151" s="9" t="s">
        <v>25</v>
      </c>
      <c r="D151" s="9" t="s">
        <v>26</v>
      </c>
      <c r="E151" s="9">
        <v>21</v>
      </c>
      <c r="F151" s="10" t="s">
        <v>28</v>
      </c>
      <c r="G151" s="11">
        <v>14197912946</v>
      </c>
      <c r="H151" s="11">
        <f>+H152+H154</f>
        <v>0</v>
      </c>
      <c r="I151" s="11">
        <f>+I152+I154</f>
        <v>14197912946</v>
      </c>
      <c r="J151" s="11">
        <v>5229114287</v>
      </c>
      <c r="K151" s="11">
        <v>8968798659</v>
      </c>
      <c r="L151" s="57">
        <v>0</v>
      </c>
      <c r="M151" s="57">
        <v>2969666344</v>
      </c>
      <c r="N151" s="11">
        <v>2259447943</v>
      </c>
      <c r="O151" s="11">
        <v>112110767</v>
      </c>
      <c r="P151" s="11">
        <v>2857555577</v>
      </c>
      <c r="Q151" s="11">
        <v>31872530</v>
      </c>
      <c r="R151" s="11">
        <v>80238237</v>
      </c>
      <c r="S151" s="11">
        <v>31872530</v>
      </c>
      <c r="T151" s="11">
        <v>0</v>
      </c>
      <c r="U151" s="11">
        <v>0</v>
      </c>
    </row>
    <row r="152" spans="1:21" s="12" customFormat="1" ht="24" x14ac:dyDescent="0.2">
      <c r="A152" s="8" t="s">
        <v>297</v>
      </c>
      <c r="B152" s="8" t="s">
        <v>298</v>
      </c>
      <c r="C152" s="9" t="s">
        <v>25</v>
      </c>
      <c r="D152" s="9" t="s">
        <v>26</v>
      </c>
      <c r="E152" s="9">
        <v>21</v>
      </c>
      <c r="F152" s="10" t="s">
        <v>28</v>
      </c>
      <c r="G152" s="11">
        <v>13197912946</v>
      </c>
      <c r="H152" s="11">
        <f>+H153</f>
        <v>0</v>
      </c>
      <c r="I152" s="11">
        <f>+I153</f>
        <v>13197912946</v>
      </c>
      <c r="J152" s="11">
        <v>5225130224</v>
      </c>
      <c r="K152" s="11">
        <v>7972782722</v>
      </c>
      <c r="L152" s="57">
        <v>0</v>
      </c>
      <c r="M152" s="57">
        <v>2969666344</v>
      </c>
      <c r="N152" s="11">
        <v>2255463880</v>
      </c>
      <c r="O152" s="11">
        <v>112110767</v>
      </c>
      <c r="P152" s="11">
        <v>2857555577</v>
      </c>
      <c r="Q152" s="11">
        <v>31872530</v>
      </c>
      <c r="R152" s="11">
        <v>80238237</v>
      </c>
      <c r="S152" s="11">
        <v>31872530</v>
      </c>
      <c r="T152" s="11">
        <v>0</v>
      </c>
      <c r="U152" s="11">
        <v>0</v>
      </c>
    </row>
    <row r="153" spans="1:21" s="7" customFormat="1" ht="48" x14ac:dyDescent="0.2">
      <c r="A153" s="3" t="s">
        <v>299</v>
      </c>
      <c r="B153" s="3" t="s">
        <v>300</v>
      </c>
      <c r="C153" s="4" t="s">
        <v>25</v>
      </c>
      <c r="D153" s="4" t="s">
        <v>26</v>
      </c>
      <c r="E153" s="4">
        <v>21</v>
      </c>
      <c r="F153" s="5" t="s">
        <v>28</v>
      </c>
      <c r="G153" s="6">
        <v>13197912946</v>
      </c>
      <c r="H153" s="6"/>
      <c r="I153" s="6">
        <v>13197912946</v>
      </c>
      <c r="J153" s="6">
        <v>5225130224</v>
      </c>
      <c r="K153" s="6">
        <v>7972782722</v>
      </c>
      <c r="L153" s="56">
        <v>0</v>
      </c>
      <c r="M153" s="56">
        <v>2969666344</v>
      </c>
      <c r="N153" s="6">
        <v>2255463880</v>
      </c>
      <c r="O153" s="6">
        <v>112110767</v>
      </c>
      <c r="P153" s="6">
        <v>2857555577</v>
      </c>
      <c r="Q153" s="6">
        <v>31872530</v>
      </c>
      <c r="R153" s="6">
        <v>80238237</v>
      </c>
      <c r="S153" s="6">
        <v>31872530</v>
      </c>
      <c r="T153" s="6">
        <v>0</v>
      </c>
      <c r="U153" s="6">
        <v>0</v>
      </c>
    </row>
    <row r="154" spans="1:21" s="12" customFormat="1" ht="24" x14ac:dyDescent="0.2">
      <c r="A154" s="8" t="s">
        <v>301</v>
      </c>
      <c r="B154" s="8" t="s">
        <v>267</v>
      </c>
      <c r="C154" s="9" t="s">
        <v>25</v>
      </c>
      <c r="D154" s="9" t="s">
        <v>26</v>
      </c>
      <c r="E154" s="9">
        <v>21</v>
      </c>
      <c r="F154" s="10" t="s">
        <v>28</v>
      </c>
      <c r="G154" s="11">
        <v>1000000000</v>
      </c>
      <c r="H154" s="11">
        <f>+H155</f>
        <v>0</v>
      </c>
      <c r="I154" s="11">
        <f>+I155</f>
        <v>1000000000</v>
      </c>
      <c r="J154" s="11">
        <v>3984063</v>
      </c>
      <c r="K154" s="11">
        <v>996015937</v>
      </c>
      <c r="L154" s="57">
        <v>0</v>
      </c>
      <c r="M154" s="57">
        <v>0</v>
      </c>
      <c r="N154" s="11">
        <v>3984063</v>
      </c>
      <c r="O154" s="11">
        <v>0</v>
      </c>
      <c r="P154" s="11">
        <v>0</v>
      </c>
      <c r="Q154" s="11">
        <v>0</v>
      </c>
      <c r="R154" s="11">
        <v>0</v>
      </c>
      <c r="S154" s="11">
        <v>0</v>
      </c>
      <c r="T154" s="11">
        <v>0</v>
      </c>
      <c r="U154" s="11">
        <v>0</v>
      </c>
    </row>
    <row r="155" spans="1:21" s="7" customFormat="1" ht="36" x14ac:dyDescent="0.2">
      <c r="A155" s="3" t="s">
        <v>302</v>
      </c>
      <c r="B155" s="3" t="s">
        <v>303</v>
      </c>
      <c r="C155" s="4" t="s">
        <v>25</v>
      </c>
      <c r="D155" s="4" t="s">
        <v>26</v>
      </c>
      <c r="E155" s="4">
        <v>21</v>
      </c>
      <c r="F155" s="5" t="s">
        <v>28</v>
      </c>
      <c r="G155" s="6">
        <v>1000000000</v>
      </c>
      <c r="H155" s="6"/>
      <c r="I155" s="6">
        <v>1000000000</v>
      </c>
      <c r="J155" s="6">
        <v>3984063</v>
      </c>
      <c r="K155" s="6">
        <v>996015937</v>
      </c>
      <c r="L155" s="56">
        <v>0</v>
      </c>
      <c r="M155" s="56">
        <v>0</v>
      </c>
      <c r="N155" s="6">
        <v>3984063</v>
      </c>
      <c r="O155" s="6">
        <v>0</v>
      </c>
      <c r="P155" s="6">
        <v>0</v>
      </c>
      <c r="Q155" s="6">
        <v>0</v>
      </c>
      <c r="R155" s="6">
        <v>0</v>
      </c>
      <c r="S155" s="6">
        <v>0</v>
      </c>
      <c r="T155" s="6">
        <v>0</v>
      </c>
      <c r="U155" s="6">
        <v>0</v>
      </c>
    </row>
    <row r="156" spans="1:21" ht="12" x14ac:dyDescent="0.2">
      <c r="A156" s="13"/>
      <c r="B156" s="13"/>
      <c r="C156" s="58"/>
      <c r="D156" s="13"/>
      <c r="E156" s="14"/>
      <c r="F156" s="15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4"/>
      <c r="R156" s="14"/>
      <c r="S156" s="14"/>
      <c r="T156" s="14"/>
      <c r="U156" s="14"/>
    </row>
    <row r="157" spans="1:21" x14ac:dyDescent="0.2">
      <c r="F157" s="15"/>
    </row>
  </sheetData>
  <mergeCells count="3">
    <mergeCell ref="A1:T1"/>
    <mergeCell ref="A2:T2"/>
    <mergeCell ref="A3:T3"/>
  </mergeCells>
  <printOptions horizontalCentered="1"/>
  <pageMargins left="0.39370078740157483" right="3.937007874015748E-2" top="0.39370078740157483" bottom="0.31496062992125984" header="0.39370078740157483" footer="0.39370078740157483"/>
  <pageSetup paperSize="14" scale="60" orientation="landscape" horizontalDpi="300" verticalDpi="300" r:id="rId1"/>
  <headerFooter alignWithMargins="0">
    <oddFooter>&amp;R&amp;"Arial,Normal"&amp;8 
Página &amp;"-,Normal"&amp;P de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64"/>
  <sheetViews>
    <sheetView showGridLines="0" workbookViewId="0">
      <pane xSplit="1" ySplit="4" topLeftCell="B5" activePane="bottomRight" state="frozen"/>
      <selection pane="topRight" activeCell="G1" sqref="G1"/>
      <selection pane="bottomLeft" activeCell="A2" sqref="A2"/>
      <selection pane="bottomRight" activeCell="A7" sqref="A7"/>
    </sheetView>
  </sheetViews>
  <sheetFormatPr baseColWidth="10" defaultRowHeight="11.25" x14ac:dyDescent="0.2"/>
  <cols>
    <col min="1" max="1" width="11" style="16" bestFit="1" customWidth="1"/>
    <col min="2" max="2" width="37.42578125" style="16" customWidth="1"/>
    <col min="3" max="3" width="7.140625" style="16" customWidth="1"/>
    <col min="4" max="4" width="4.42578125" style="16" customWidth="1"/>
    <col min="5" max="5" width="4.140625" style="2" customWidth="1"/>
    <col min="6" max="6" width="20.42578125" style="17" customWidth="1"/>
    <col min="7" max="7" width="16.7109375" style="2" bestFit="1" customWidth="1"/>
    <col min="8" max="8" width="17.42578125" style="2" bestFit="1" customWidth="1"/>
    <col min="9" max="9" width="15.5703125" style="2" bestFit="1" customWidth="1"/>
    <col min="10" max="11" width="16.7109375" style="2" bestFit="1" customWidth="1"/>
    <col min="12" max="12" width="20.140625" style="2" customWidth="1"/>
    <col min="13" max="18" width="16.7109375" style="2" bestFit="1" customWidth="1"/>
    <col min="19" max="19" width="15.5703125" style="2" bestFit="1" customWidth="1"/>
    <col min="20" max="20" width="16.7109375" style="2" bestFit="1" customWidth="1"/>
    <col min="21" max="22" width="14.140625" style="2" bestFit="1" customWidth="1"/>
    <col min="23" max="16384" width="11.42578125" style="2"/>
  </cols>
  <sheetData>
    <row r="1" spans="1:22" s="1" customFormat="1" ht="15.75" x14ac:dyDescent="0.25">
      <c r="A1" s="68" t="s">
        <v>0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</row>
    <row r="2" spans="1:22" s="1" customFormat="1" ht="15.75" x14ac:dyDescent="0.25">
      <c r="A2" s="68" t="s">
        <v>1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</row>
    <row r="3" spans="1:22" s="1" customFormat="1" ht="15.75" x14ac:dyDescent="0.25">
      <c r="A3" s="68" t="s">
        <v>569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</row>
    <row r="4" spans="1:22" ht="36" x14ac:dyDescent="0.2">
      <c r="A4" s="18" t="s">
        <v>2</v>
      </c>
      <c r="B4" s="18" t="s">
        <v>3</v>
      </c>
      <c r="C4" s="19" t="s">
        <v>4</v>
      </c>
      <c r="D4" s="19" t="s">
        <v>5</v>
      </c>
      <c r="E4" s="19" t="s">
        <v>6</v>
      </c>
      <c r="F4" s="19" t="s">
        <v>7</v>
      </c>
      <c r="G4" s="20" t="s">
        <v>8</v>
      </c>
      <c r="H4" s="20" t="s">
        <v>9</v>
      </c>
      <c r="I4" s="20" t="s">
        <v>570</v>
      </c>
      <c r="J4" s="20" t="s">
        <v>10</v>
      </c>
      <c r="K4" s="20" t="s">
        <v>11</v>
      </c>
      <c r="L4" s="20" t="s">
        <v>12</v>
      </c>
      <c r="M4" s="20" t="s">
        <v>13</v>
      </c>
      <c r="N4" s="20" t="s">
        <v>14</v>
      </c>
      <c r="O4" s="20" t="s">
        <v>15</v>
      </c>
      <c r="P4" s="20" t="s">
        <v>16</v>
      </c>
      <c r="Q4" s="20" t="s">
        <v>17</v>
      </c>
      <c r="R4" s="20" t="s">
        <v>18</v>
      </c>
      <c r="S4" s="20" t="s">
        <v>19</v>
      </c>
      <c r="T4" s="20" t="s">
        <v>20</v>
      </c>
      <c r="U4" s="20" t="s">
        <v>21</v>
      </c>
      <c r="V4" s="4" t="s">
        <v>22</v>
      </c>
    </row>
    <row r="5" spans="1:22" s="7" customFormat="1" ht="12" customHeight="1" x14ac:dyDescent="0.2">
      <c r="A5" s="3"/>
      <c r="B5" s="3" t="s">
        <v>304</v>
      </c>
      <c r="C5" s="4"/>
      <c r="D5" s="4"/>
      <c r="E5" s="4"/>
      <c r="F5" s="5"/>
      <c r="G5" s="6">
        <f>+G6+G7</f>
        <v>99935250000</v>
      </c>
      <c r="H5" s="6">
        <f>+H6+H7</f>
        <v>2.384185791015625E-7</v>
      </c>
      <c r="I5" s="6">
        <f>+I6+I7</f>
        <v>1394110604</v>
      </c>
      <c r="J5" s="6">
        <f>+J6+J7</f>
        <v>98541139396</v>
      </c>
      <c r="K5" s="6">
        <f t="shared" ref="K5:V5" si="0">+K6+K7</f>
        <v>73536596727.160004</v>
      </c>
      <c r="L5" s="6">
        <f t="shared" si="0"/>
        <v>19406729300.84</v>
      </c>
      <c r="M5" s="6">
        <f t="shared" si="0"/>
        <v>0</v>
      </c>
      <c r="N5" s="6">
        <f t="shared" si="0"/>
        <v>72404594325.000015</v>
      </c>
      <c r="O5" s="6">
        <f t="shared" si="0"/>
        <v>1132002402.1600001</v>
      </c>
      <c r="P5" s="6">
        <f t="shared" si="0"/>
        <v>68175287949.720001</v>
      </c>
      <c r="Q5" s="6">
        <f t="shared" si="0"/>
        <v>4229306375.2800002</v>
      </c>
      <c r="R5" s="6">
        <f t="shared" si="0"/>
        <v>66535460653.950005</v>
      </c>
      <c r="S5" s="6">
        <f t="shared" si="0"/>
        <v>1639827295.77</v>
      </c>
      <c r="T5" s="6">
        <f t="shared" si="0"/>
        <v>66535460653.950005</v>
      </c>
      <c r="U5" s="6">
        <f t="shared" si="0"/>
        <v>0</v>
      </c>
      <c r="V5" s="6">
        <f t="shared" si="0"/>
        <v>156548867.59999999</v>
      </c>
    </row>
    <row r="6" spans="1:22" s="7" customFormat="1" ht="12" customHeight="1" x14ac:dyDescent="0.2">
      <c r="A6" s="3" t="s">
        <v>23</v>
      </c>
      <c r="B6" s="3" t="s">
        <v>24</v>
      </c>
      <c r="C6" s="4" t="s">
        <v>25</v>
      </c>
      <c r="D6" s="4" t="s">
        <v>26</v>
      </c>
      <c r="E6" s="4">
        <v>20</v>
      </c>
      <c r="F6" s="5" t="s">
        <v>27</v>
      </c>
      <c r="G6" s="6">
        <f>+G8+G46+G129</f>
        <v>97936450000</v>
      </c>
      <c r="H6" s="6">
        <f>+H8+H46+H129</f>
        <v>2.384185791015625E-7</v>
      </c>
      <c r="I6" s="6">
        <f>+I8+I46+I129</f>
        <v>1394110604</v>
      </c>
      <c r="J6" s="6">
        <f>+J8+J46+J129</f>
        <v>96542339396</v>
      </c>
      <c r="K6" s="6">
        <f t="shared" ref="K6:V6" si="1">+K8+K46+K129</f>
        <v>71645761970.589996</v>
      </c>
      <c r="L6" s="6">
        <f t="shared" si="1"/>
        <v>19298764057.41</v>
      </c>
      <c r="M6" s="6">
        <f t="shared" si="1"/>
        <v>0</v>
      </c>
      <c r="N6" s="6">
        <f t="shared" si="1"/>
        <v>71128619934.430008</v>
      </c>
      <c r="O6" s="6">
        <f t="shared" si="1"/>
        <v>517142036.16000003</v>
      </c>
      <c r="P6" s="6">
        <f t="shared" si="1"/>
        <v>67227092818.720001</v>
      </c>
      <c r="Q6" s="6">
        <f t="shared" si="1"/>
        <v>3901527115.71</v>
      </c>
      <c r="R6" s="6">
        <f t="shared" si="1"/>
        <v>65629474585.950005</v>
      </c>
      <c r="S6" s="6">
        <f t="shared" si="1"/>
        <v>1597618232.77</v>
      </c>
      <c r="T6" s="6">
        <f t="shared" si="1"/>
        <v>65629474585.950005</v>
      </c>
      <c r="U6" s="6">
        <f t="shared" si="1"/>
        <v>0</v>
      </c>
      <c r="V6" s="6">
        <f t="shared" si="1"/>
        <v>153924512.59999999</v>
      </c>
    </row>
    <row r="7" spans="1:22" s="7" customFormat="1" ht="22.5" customHeight="1" x14ac:dyDescent="0.2">
      <c r="A7" s="3" t="s">
        <v>23</v>
      </c>
      <c r="B7" s="3" t="s">
        <v>24</v>
      </c>
      <c r="C7" s="4" t="s">
        <v>25</v>
      </c>
      <c r="D7" s="4" t="s">
        <v>26</v>
      </c>
      <c r="E7" s="4">
        <v>21</v>
      </c>
      <c r="F7" s="5" t="s">
        <v>28</v>
      </c>
      <c r="G7" s="6">
        <f>+G47</f>
        <v>1998800000</v>
      </c>
      <c r="H7" s="6">
        <f>+H47</f>
        <v>0</v>
      </c>
      <c r="I7" s="6">
        <f>+I47</f>
        <v>0</v>
      </c>
      <c r="J7" s="6">
        <f>+J47</f>
        <v>1998800000</v>
      </c>
      <c r="K7" s="6">
        <f t="shared" ref="K7:V7" si="2">+K47</f>
        <v>1890834756.5699999</v>
      </c>
      <c r="L7" s="6">
        <f t="shared" si="2"/>
        <v>107965243.43000001</v>
      </c>
      <c r="M7" s="6">
        <f t="shared" si="2"/>
        <v>0</v>
      </c>
      <c r="N7" s="6">
        <f t="shared" si="2"/>
        <v>1275974390.5699999</v>
      </c>
      <c r="O7" s="6">
        <f t="shared" si="2"/>
        <v>614860366</v>
      </c>
      <c r="P7" s="6">
        <f t="shared" si="2"/>
        <v>948195131</v>
      </c>
      <c r="Q7" s="6">
        <f t="shared" si="2"/>
        <v>327779259.56999999</v>
      </c>
      <c r="R7" s="6">
        <f t="shared" si="2"/>
        <v>905986068</v>
      </c>
      <c r="S7" s="6">
        <f t="shared" si="2"/>
        <v>42209063</v>
      </c>
      <c r="T7" s="6">
        <f t="shared" si="2"/>
        <v>905986068</v>
      </c>
      <c r="U7" s="6">
        <f t="shared" si="2"/>
        <v>0</v>
      </c>
      <c r="V7" s="6">
        <f t="shared" si="2"/>
        <v>2624355</v>
      </c>
    </row>
    <row r="8" spans="1:22" s="7" customFormat="1" ht="10.5" customHeight="1" x14ac:dyDescent="0.2">
      <c r="A8" s="3" t="s">
        <v>29</v>
      </c>
      <c r="B8" s="3" t="s">
        <v>30</v>
      </c>
      <c r="C8" s="4" t="s">
        <v>25</v>
      </c>
      <c r="D8" s="4" t="s">
        <v>26</v>
      </c>
      <c r="E8" s="4">
        <v>20</v>
      </c>
      <c r="F8" s="5" t="s">
        <v>31</v>
      </c>
      <c r="G8" s="6">
        <f>+G9</f>
        <v>85181900000</v>
      </c>
      <c r="H8" s="6">
        <f>+H9</f>
        <v>0</v>
      </c>
      <c r="I8" s="6">
        <f>+I9</f>
        <v>1065110604</v>
      </c>
      <c r="J8" s="6">
        <f>+J9</f>
        <v>84116789396</v>
      </c>
      <c r="K8" s="6">
        <f t="shared" ref="K8:V8" si="3">+K9</f>
        <v>60264708877.449997</v>
      </c>
      <c r="L8" s="6">
        <f t="shared" si="3"/>
        <v>18254267150.549999</v>
      </c>
      <c r="M8" s="6">
        <f t="shared" si="3"/>
        <v>0</v>
      </c>
      <c r="N8" s="6">
        <f t="shared" si="3"/>
        <v>60164445541.449997</v>
      </c>
      <c r="O8" s="6">
        <f t="shared" si="3"/>
        <v>100263336</v>
      </c>
      <c r="P8" s="6">
        <f t="shared" si="3"/>
        <v>58482557988.410004</v>
      </c>
      <c r="Q8" s="6">
        <f t="shared" si="3"/>
        <v>1681887553.04</v>
      </c>
      <c r="R8" s="6">
        <f t="shared" si="3"/>
        <v>56953002587.410004</v>
      </c>
      <c r="S8" s="6">
        <f t="shared" si="3"/>
        <v>1529555401</v>
      </c>
      <c r="T8" s="6">
        <f t="shared" si="3"/>
        <v>56953002587.410004</v>
      </c>
      <c r="U8" s="6">
        <f t="shared" si="3"/>
        <v>0</v>
      </c>
      <c r="V8" s="6">
        <f t="shared" si="3"/>
        <v>110573632</v>
      </c>
    </row>
    <row r="9" spans="1:22" s="7" customFormat="1" ht="11.25" customHeight="1" x14ac:dyDescent="0.2">
      <c r="A9" s="3" t="s">
        <v>32</v>
      </c>
      <c r="B9" s="3" t="s">
        <v>30</v>
      </c>
      <c r="C9" s="4" t="s">
        <v>25</v>
      </c>
      <c r="D9" s="4" t="s">
        <v>26</v>
      </c>
      <c r="E9" s="4">
        <v>20</v>
      </c>
      <c r="F9" s="5" t="s">
        <v>31</v>
      </c>
      <c r="G9" s="6">
        <f>+G10+G32+G35</f>
        <v>85181900000</v>
      </c>
      <c r="H9" s="6">
        <f>+H10+H32+H35</f>
        <v>0</v>
      </c>
      <c r="I9" s="6">
        <f>+I10+I32+I35</f>
        <v>1065110604</v>
      </c>
      <c r="J9" s="6">
        <f>+J10+J32+J35</f>
        <v>84116789396</v>
      </c>
      <c r="K9" s="6">
        <f t="shared" ref="K9:V9" si="4">+K10+K32+K35</f>
        <v>60264708877.449997</v>
      </c>
      <c r="L9" s="6">
        <f t="shared" si="4"/>
        <v>18254267150.549999</v>
      </c>
      <c r="M9" s="6">
        <f t="shared" si="4"/>
        <v>0</v>
      </c>
      <c r="N9" s="6">
        <f t="shared" si="4"/>
        <v>60164445541.449997</v>
      </c>
      <c r="O9" s="6">
        <f t="shared" si="4"/>
        <v>100263336</v>
      </c>
      <c r="P9" s="6">
        <f t="shared" si="4"/>
        <v>58482557988.410004</v>
      </c>
      <c r="Q9" s="6">
        <f t="shared" si="4"/>
        <v>1681887553.04</v>
      </c>
      <c r="R9" s="6">
        <f t="shared" si="4"/>
        <v>56953002587.410004</v>
      </c>
      <c r="S9" s="6">
        <f t="shared" si="4"/>
        <v>1529555401</v>
      </c>
      <c r="T9" s="6">
        <f t="shared" si="4"/>
        <v>56953002587.410004</v>
      </c>
      <c r="U9" s="6">
        <f t="shared" si="4"/>
        <v>0</v>
      </c>
      <c r="V9" s="6">
        <f t="shared" si="4"/>
        <v>110573632</v>
      </c>
    </row>
    <row r="10" spans="1:22" s="12" customFormat="1" ht="24" x14ac:dyDescent="0.2">
      <c r="A10" s="8" t="s">
        <v>33</v>
      </c>
      <c r="B10" s="8" t="s">
        <v>34</v>
      </c>
      <c r="C10" s="9" t="s">
        <v>25</v>
      </c>
      <c r="D10" s="9" t="s">
        <v>26</v>
      </c>
      <c r="E10" s="9">
        <v>20</v>
      </c>
      <c r="F10" s="10" t="s">
        <v>31</v>
      </c>
      <c r="G10" s="11">
        <f>+G11+G14+G17+G27+G31</f>
        <v>61707500000</v>
      </c>
      <c r="H10" s="11">
        <f t="shared" ref="H10" si="5">+J10-G10</f>
        <v>-3507458784</v>
      </c>
      <c r="I10" s="11">
        <f>+I11+I14+I17+I27+I31</f>
        <v>0</v>
      </c>
      <c r="J10" s="11">
        <f>+J11+J14+J17+J27+J31</f>
        <v>58200041216</v>
      </c>
      <c r="K10" s="11">
        <f t="shared" ref="K10:V10" si="6">+K11+K14+K17+K27+K31</f>
        <v>39208401200</v>
      </c>
      <c r="L10" s="11">
        <f t="shared" si="6"/>
        <v>13393826648</v>
      </c>
      <c r="M10" s="11">
        <f t="shared" si="6"/>
        <v>0</v>
      </c>
      <c r="N10" s="11">
        <f t="shared" si="6"/>
        <v>39208401200</v>
      </c>
      <c r="O10" s="11">
        <f t="shared" si="6"/>
        <v>0</v>
      </c>
      <c r="P10" s="11">
        <f t="shared" si="6"/>
        <v>39178194060.380005</v>
      </c>
      <c r="Q10" s="11">
        <f t="shared" si="6"/>
        <v>30207139.619999997</v>
      </c>
      <c r="R10" s="11">
        <f t="shared" si="6"/>
        <v>39178194060.380005</v>
      </c>
      <c r="S10" s="11">
        <f t="shared" si="6"/>
        <v>0</v>
      </c>
      <c r="T10" s="11">
        <f t="shared" si="6"/>
        <v>39178194060.380005</v>
      </c>
      <c r="U10" s="11">
        <f t="shared" si="6"/>
        <v>0</v>
      </c>
      <c r="V10" s="11">
        <f t="shared" si="6"/>
        <v>110573632</v>
      </c>
    </row>
    <row r="11" spans="1:22" s="12" customFormat="1" ht="24" x14ac:dyDescent="0.2">
      <c r="A11" s="8" t="s">
        <v>35</v>
      </c>
      <c r="B11" s="8" t="s">
        <v>36</v>
      </c>
      <c r="C11" s="9" t="s">
        <v>25</v>
      </c>
      <c r="D11" s="9" t="s">
        <v>26</v>
      </c>
      <c r="E11" s="9">
        <v>20</v>
      </c>
      <c r="F11" s="10" t="s">
        <v>31</v>
      </c>
      <c r="G11" s="11">
        <v>32285000000</v>
      </c>
      <c r="H11" s="11">
        <f t="shared" ref="H11:H32" si="7">+J11+I11-G11</f>
        <v>9554789288</v>
      </c>
      <c r="I11" s="11"/>
      <c r="J11" s="11">
        <v>41839789288</v>
      </c>
      <c r="K11" s="11">
        <v>33475116697</v>
      </c>
      <c r="L11" s="11">
        <v>8364672591</v>
      </c>
      <c r="M11" s="11">
        <v>0</v>
      </c>
      <c r="N11" s="11">
        <v>33475116697</v>
      </c>
      <c r="O11" s="11">
        <v>0</v>
      </c>
      <c r="P11" s="11">
        <v>33460679455.330002</v>
      </c>
      <c r="Q11" s="11">
        <v>14437241.67</v>
      </c>
      <c r="R11" s="11">
        <v>33460679455.330002</v>
      </c>
      <c r="S11" s="11">
        <v>0</v>
      </c>
      <c r="T11" s="11">
        <v>33460679455.330002</v>
      </c>
      <c r="U11" s="11">
        <v>0</v>
      </c>
      <c r="V11" s="11">
        <v>110573632</v>
      </c>
    </row>
    <row r="12" spans="1:22" s="12" customFormat="1" ht="24" x14ac:dyDescent="0.2">
      <c r="A12" s="8" t="s">
        <v>37</v>
      </c>
      <c r="B12" s="8" t="s">
        <v>38</v>
      </c>
      <c r="C12" s="9" t="s">
        <v>25</v>
      </c>
      <c r="D12" s="9" t="s">
        <v>26</v>
      </c>
      <c r="E12" s="9">
        <v>20</v>
      </c>
      <c r="F12" s="10" t="s">
        <v>27</v>
      </c>
      <c r="G12" s="11">
        <v>30785000000</v>
      </c>
      <c r="H12" s="11">
        <f t="shared" si="7"/>
        <v>9179200558</v>
      </c>
      <c r="I12" s="11"/>
      <c r="J12" s="11">
        <v>39964200558</v>
      </c>
      <c r="K12" s="11">
        <v>31967207193</v>
      </c>
      <c r="L12" s="11">
        <v>7996993365</v>
      </c>
      <c r="M12" s="11">
        <v>0</v>
      </c>
      <c r="N12" s="11">
        <v>31967207193</v>
      </c>
      <c r="O12" s="11">
        <v>0</v>
      </c>
      <c r="P12" s="11">
        <v>31953071510.610001</v>
      </c>
      <c r="Q12" s="11">
        <v>14135682.390000001</v>
      </c>
      <c r="R12" s="11">
        <v>31953071510.610001</v>
      </c>
      <c r="S12" s="11">
        <v>0</v>
      </c>
      <c r="T12" s="11">
        <v>31953071510.610001</v>
      </c>
      <c r="U12" s="11">
        <v>0</v>
      </c>
      <c r="V12" s="11">
        <v>106275697</v>
      </c>
    </row>
    <row r="13" spans="1:22" s="12" customFormat="1" ht="24" x14ac:dyDescent="0.2">
      <c r="A13" s="8" t="s">
        <v>39</v>
      </c>
      <c r="B13" s="8" t="s">
        <v>40</v>
      </c>
      <c r="C13" s="9" t="s">
        <v>25</v>
      </c>
      <c r="D13" s="9" t="s">
        <v>26</v>
      </c>
      <c r="E13" s="9">
        <v>20</v>
      </c>
      <c r="F13" s="10" t="s">
        <v>31</v>
      </c>
      <c r="G13" s="11">
        <v>1500000000</v>
      </c>
      <c r="H13" s="11">
        <f t="shared" si="7"/>
        <v>375588730</v>
      </c>
      <c r="I13" s="11"/>
      <c r="J13" s="11">
        <v>1875588730</v>
      </c>
      <c r="K13" s="11">
        <v>1507909504</v>
      </c>
      <c r="L13" s="11">
        <v>367679226</v>
      </c>
      <c r="M13" s="11">
        <v>0</v>
      </c>
      <c r="N13" s="11">
        <v>1507909504</v>
      </c>
      <c r="O13" s="11">
        <v>0</v>
      </c>
      <c r="P13" s="11">
        <v>1507607944.72</v>
      </c>
      <c r="Q13" s="11">
        <v>301559.28000000003</v>
      </c>
      <c r="R13" s="11">
        <v>1507607944.72</v>
      </c>
      <c r="S13" s="11">
        <v>0</v>
      </c>
      <c r="T13" s="11">
        <v>1507607944.72</v>
      </c>
      <c r="U13" s="11">
        <v>0</v>
      </c>
      <c r="V13" s="11">
        <v>4297935</v>
      </c>
    </row>
    <row r="14" spans="1:22" s="12" customFormat="1" ht="24" x14ac:dyDescent="0.2">
      <c r="A14" s="8" t="s">
        <v>41</v>
      </c>
      <c r="B14" s="8" t="s">
        <v>42</v>
      </c>
      <c r="C14" s="9" t="s">
        <v>25</v>
      </c>
      <c r="D14" s="9" t="s">
        <v>26</v>
      </c>
      <c r="E14" s="9">
        <v>20</v>
      </c>
      <c r="F14" s="10" t="s">
        <v>31</v>
      </c>
      <c r="G14" s="11">
        <v>758000000</v>
      </c>
      <c r="H14" s="11">
        <f t="shared" si="7"/>
        <v>180252756</v>
      </c>
      <c r="I14" s="11"/>
      <c r="J14" s="11">
        <v>938252756</v>
      </c>
      <c r="K14" s="11">
        <v>716169570</v>
      </c>
      <c r="L14" s="11">
        <v>222083186</v>
      </c>
      <c r="M14" s="11">
        <v>0</v>
      </c>
      <c r="N14" s="11">
        <v>716169570</v>
      </c>
      <c r="O14" s="11">
        <v>0</v>
      </c>
      <c r="P14" s="11">
        <v>715677256.09000003</v>
      </c>
      <c r="Q14" s="11">
        <v>492313.91</v>
      </c>
      <c r="R14" s="11">
        <v>715677256.09000003</v>
      </c>
      <c r="S14" s="11">
        <v>0</v>
      </c>
      <c r="T14" s="11">
        <v>715677256.09000003</v>
      </c>
      <c r="U14" s="11">
        <v>0</v>
      </c>
      <c r="V14" s="11">
        <v>0</v>
      </c>
    </row>
    <row r="15" spans="1:22" s="12" customFormat="1" ht="24" x14ac:dyDescent="0.2">
      <c r="A15" s="8" t="s">
        <v>43</v>
      </c>
      <c r="B15" s="8" t="s">
        <v>44</v>
      </c>
      <c r="C15" s="9" t="s">
        <v>25</v>
      </c>
      <c r="D15" s="9" t="s">
        <v>26</v>
      </c>
      <c r="E15" s="9">
        <v>20</v>
      </c>
      <c r="F15" s="10" t="s">
        <v>31</v>
      </c>
      <c r="G15" s="11">
        <v>393000000</v>
      </c>
      <c r="H15" s="11">
        <f t="shared" si="7"/>
        <v>111866540</v>
      </c>
      <c r="I15" s="11"/>
      <c r="J15" s="11">
        <v>504866540</v>
      </c>
      <c r="K15" s="11">
        <v>398615097</v>
      </c>
      <c r="L15" s="11">
        <v>106251443</v>
      </c>
      <c r="M15" s="11">
        <v>0</v>
      </c>
      <c r="N15" s="11">
        <v>398615097</v>
      </c>
      <c r="O15" s="11">
        <v>0</v>
      </c>
      <c r="P15" s="11">
        <v>398465810.77999997</v>
      </c>
      <c r="Q15" s="11">
        <v>149286.22</v>
      </c>
      <c r="R15" s="11">
        <v>398465810.77999997</v>
      </c>
      <c r="S15" s="11">
        <v>0</v>
      </c>
      <c r="T15" s="11">
        <v>398465810.77999997</v>
      </c>
      <c r="U15" s="11">
        <v>0</v>
      </c>
      <c r="V15" s="11">
        <v>0</v>
      </c>
    </row>
    <row r="16" spans="1:22" s="12" customFormat="1" ht="24" x14ac:dyDescent="0.2">
      <c r="A16" s="8" t="s">
        <v>45</v>
      </c>
      <c r="B16" s="8" t="s">
        <v>46</v>
      </c>
      <c r="C16" s="9" t="s">
        <v>25</v>
      </c>
      <c r="D16" s="9" t="s">
        <v>26</v>
      </c>
      <c r="E16" s="9">
        <v>20</v>
      </c>
      <c r="F16" s="10" t="s">
        <v>31</v>
      </c>
      <c r="G16" s="11">
        <v>365000000</v>
      </c>
      <c r="H16" s="11">
        <f t="shared" si="7"/>
        <v>68386216</v>
      </c>
      <c r="I16" s="11"/>
      <c r="J16" s="11">
        <v>433386216</v>
      </c>
      <c r="K16" s="11">
        <v>317554473</v>
      </c>
      <c r="L16" s="11">
        <v>115831743</v>
      </c>
      <c r="M16" s="11">
        <v>0</v>
      </c>
      <c r="N16" s="11">
        <v>317554473</v>
      </c>
      <c r="O16" s="11">
        <v>0</v>
      </c>
      <c r="P16" s="11">
        <v>317211445.31</v>
      </c>
      <c r="Q16" s="11">
        <v>343027.69</v>
      </c>
      <c r="R16" s="11">
        <v>317211445.31</v>
      </c>
      <c r="S16" s="11">
        <v>0</v>
      </c>
      <c r="T16" s="11">
        <v>317211445.31</v>
      </c>
      <c r="U16" s="11">
        <v>0</v>
      </c>
      <c r="V16" s="11">
        <v>0</v>
      </c>
    </row>
    <row r="17" spans="1:22" s="12" customFormat="1" ht="24" x14ac:dyDescent="0.2">
      <c r="A17" s="8" t="s">
        <v>47</v>
      </c>
      <c r="B17" s="8" t="s">
        <v>48</v>
      </c>
      <c r="C17" s="9" t="s">
        <v>25</v>
      </c>
      <c r="D17" s="9" t="s">
        <v>26</v>
      </c>
      <c r="E17" s="9">
        <v>20</v>
      </c>
      <c r="F17" s="10" t="s">
        <v>31</v>
      </c>
      <c r="G17" s="11">
        <v>7760000000</v>
      </c>
      <c r="H17" s="11">
        <f t="shared" si="7"/>
        <v>1047326957</v>
      </c>
      <c r="I17" s="11"/>
      <c r="J17" s="11">
        <v>8807326957</v>
      </c>
      <c r="K17" s="11">
        <v>4347089091</v>
      </c>
      <c r="L17" s="11">
        <v>4460237866</v>
      </c>
      <c r="M17" s="11">
        <v>0</v>
      </c>
      <c r="N17" s="11">
        <v>4347089091</v>
      </c>
      <c r="O17" s="11">
        <v>0</v>
      </c>
      <c r="P17" s="11">
        <v>4332554104.6800003</v>
      </c>
      <c r="Q17" s="11">
        <v>14534986.32</v>
      </c>
      <c r="R17" s="11">
        <v>4332554104.6800003</v>
      </c>
      <c r="S17" s="11">
        <v>0</v>
      </c>
      <c r="T17" s="11">
        <v>4332554104.6800003</v>
      </c>
      <c r="U17" s="11">
        <v>0</v>
      </c>
      <c r="V17" s="11">
        <v>0</v>
      </c>
    </row>
    <row r="18" spans="1:22" s="12" customFormat="1" ht="24" x14ac:dyDescent="0.2">
      <c r="A18" s="8" t="s">
        <v>49</v>
      </c>
      <c r="B18" s="8" t="s">
        <v>50</v>
      </c>
      <c r="C18" s="9" t="s">
        <v>25</v>
      </c>
      <c r="D18" s="9" t="s">
        <v>26</v>
      </c>
      <c r="E18" s="9">
        <v>20</v>
      </c>
      <c r="F18" s="10" t="s">
        <v>31</v>
      </c>
      <c r="G18" s="11">
        <v>1170000000</v>
      </c>
      <c r="H18" s="11">
        <f t="shared" si="7"/>
        <v>0</v>
      </c>
      <c r="I18" s="11"/>
      <c r="J18" s="11">
        <v>1170000000</v>
      </c>
      <c r="K18" s="11">
        <v>771662179</v>
      </c>
      <c r="L18" s="11">
        <v>398337821</v>
      </c>
      <c r="M18" s="11">
        <v>0</v>
      </c>
      <c r="N18" s="11">
        <v>771662179</v>
      </c>
      <c r="O18" s="11">
        <v>0</v>
      </c>
      <c r="P18" s="11">
        <v>769745608.41999996</v>
      </c>
      <c r="Q18" s="11">
        <v>1916570.58</v>
      </c>
      <c r="R18" s="11">
        <v>769745608.41999996</v>
      </c>
      <c r="S18" s="11">
        <v>0</v>
      </c>
      <c r="T18" s="11">
        <v>769745608.41999996</v>
      </c>
      <c r="U18" s="11">
        <v>0</v>
      </c>
      <c r="V18" s="11">
        <v>0</v>
      </c>
    </row>
    <row r="19" spans="1:22" s="12" customFormat="1" ht="24" x14ac:dyDescent="0.2">
      <c r="A19" s="8" t="s">
        <v>51</v>
      </c>
      <c r="B19" s="8" t="s">
        <v>52</v>
      </c>
      <c r="C19" s="9" t="s">
        <v>25</v>
      </c>
      <c r="D19" s="9" t="s">
        <v>26</v>
      </c>
      <c r="E19" s="9">
        <v>20</v>
      </c>
      <c r="F19" s="10" t="s">
        <v>31</v>
      </c>
      <c r="G19" s="11">
        <v>180000000</v>
      </c>
      <c r="H19" s="11">
        <f t="shared" si="7"/>
        <v>0</v>
      </c>
      <c r="I19" s="11"/>
      <c r="J19" s="11">
        <v>180000000</v>
      </c>
      <c r="K19" s="11">
        <v>145065128</v>
      </c>
      <c r="L19" s="11">
        <v>34934872</v>
      </c>
      <c r="M19" s="11">
        <v>0</v>
      </c>
      <c r="N19" s="11">
        <v>145065128</v>
      </c>
      <c r="O19" s="11">
        <v>0</v>
      </c>
      <c r="P19" s="11">
        <v>144895120.58000001</v>
      </c>
      <c r="Q19" s="11">
        <v>170007.42</v>
      </c>
      <c r="R19" s="11">
        <v>144895120.58000001</v>
      </c>
      <c r="S19" s="11">
        <v>0</v>
      </c>
      <c r="T19" s="11">
        <v>144895120.58000001</v>
      </c>
      <c r="U19" s="11">
        <v>0</v>
      </c>
      <c r="V19" s="11">
        <v>0</v>
      </c>
    </row>
    <row r="20" spans="1:22" s="12" customFormat="1" ht="24" x14ac:dyDescent="0.2">
      <c r="A20" s="8" t="s">
        <v>53</v>
      </c>
      <c r="B20" s="8" t="s">
        <v>54</v>
      </c>
      <c r="C20" s="9" t="s">
        <v>25</v>
      </c>
      <c r="D20" s="9" t="s">
        <v>26</v>
      </c>
      <c r="E20" s="9">
        <v>20</v>
      </c>
      <c r="F20" s="10" t="s">
        <v>31</v>
      </c>
      <c r="G20" s="11">
        <v>42000000</v>
      </c>
      <c r="H20" s="11">
        <f t="shared" si="7"/>
        <v>0</v>
      </c>
      <c r="I20" s="11"/>
      <c r="J20" s="11">
        <v>42000000</v>
      </c>
      <c r="K20" s="11">
        <v>31598434</v>
      </c>
      <c r="L20" s="11">
        <v>10401566</v>
      </c>
      <c r="M20" s="11">
        <v>0</v>
      </c>
      <c r="N20" s="11">
        <v>31598434</v>
      </c>
      <c r="O20" s="11">
        <v>0</v>
      </c>
      <c r="P20" s="11">
        <v>31542411.890000001</v>
      </c>
      <c r="Q20" s="11">
        <v>56022.11</v>
      </c>
      <c r="R20" s="11">
        <v>31542411.890000001</v>
      </c>
      <c r="S20" s="11">
        <v>0</v>
      </c>
      <c r="T20" s="11">
        <v>31542411.890000001</v>
      </c>
      <c r="U20" s="11">
        <v>0</v>
      </c>
      <c r="V20" s="11">
        <v>0</v>
      </c>
    </row>
    <row r="21" spans="1:22" s="12" customFormat="1" ht="24" x14ac:dyDescent="0.2">
      <c r="A21" s="8" t="s">
        <v>55</v>
      </c>
      <c r="B21" s="8" t="s">
        <v>56</v>
      </c>
      <c r="C21" s="9" t="s">
        <v>25</v>
      </c>
      <c r="D21" s="9" t="s">
        <v>26</v>
      </c>
      <c r="E21" s="9">
        <v>20</v>
      </c>
      <c r="F21" s="10" t="s">
        <v>31</v>
      </c>
      <c r="G21" s="11">
        <v>30000000</v>
      </c>
      <c r="H21" s="11">
        <f t="shared" si="7"/>
        <v>284386</v>
      </c>
      <c r="I21" s="11"/>
      <c r="J21" s="11">
        <v>30284386</v>
      </c>
      <c r="K21" s="11">
        <v>23999319</v>
      </c>
      <c r="L21" s="11">
        <v>6285067</v>
      </c>
      <c r="M21" s="11">
        <v>0</v>
      </c>
      <c r="N21" s="11">
        <v>23999319</v>
      </c>
      <c r="O21" s="11">
        <v>0</v>
      </c>
      <c r="P21" s="11">
        <v>23965795.48</v>
      </c>
      <c r="Q21" s="11">
        <v>33523.519999999997</v>
      </c>
      <c r="R21" s="11">
        <v>23965795.48</v>
      </c>
      <c r="S21" s="11">
        <v>0</v>
      </c>
      <c r="T21" s="11">
        <v>23965795.48</v>
      </c>
      <c r="U21" s="11">
        <v>0</v>
      </c>
      <c r="V21" s="11">
        <v>0</v>
      </c>
    </row>
    <row r="22" spans="1:22" s="12" customFormat="1" ht="24" x14ac:dyDescent="0.2">
      <c r="A22" s="8" t="s">
        <v>57</v>
      </c>
      <c r="B22" s="8" t="s">
        <v>58</v>
      </c>
      <c r="C22" s="9" t="s">
        <v>25</v>
      </c>
      <c r="D22" s="9" t="s">
        <v>26</v>
      </c>
      <c r="E22" s="9">
        <v>20</v>
      </c>
      <c r="F22" s="10" t="s">
        <v>31</v>
      </c>
      <c r="G22" s="11">
        <v>1300000000</v>
      </c>
      <c r="H22" s="11">
        <f t="shared" si="7"/>
        <v>344459090</v>
      </c>
      <c r="I22" s="11"/>
      <c r="J22" s="11">
        <v>1644459090</v>
      </c>
      <c r="K22" s="11">
        <v>1596641179</v>
      </c>
      <c r="L22" s="11">
        <v>47817911</v>
      </c>
      <c r="M22" s="11">
        <v>0</v>
      </c>
      <c r="N22" s="11">
        <v>1596641179</v>
      </c>
      <c r="O22" s="11">
        <v>0</v>
      </c>
      <c r="P22" s="11">
        <v>1596641178.99</v>
      </c>
      <c r="Q22" s="11">
        <v>0.01</v>
      </c>
      <c r="R22" s="11">
        <v>1596641178.99</v>
      </c>
      <c r="S22" s="11">
        <v>0</v>
      </c>
      <c r="T22" s="11">
        <v>1596641178.99</v>
      </c>
      <c r="U22" s="11">
        <v>0</v>
      </c>
      <c r="V22" s="11">
        <v>0</v>
      </c>
    </row>
    <row r="23" spans="1:22" s="12" customFormat="1" ht="24" x14ac:dyDescent="0.2">
      <c r="A23" s="8" t="s">
        <v>59</v>
      </c>
      <c r="B23" s="8" t="s">
        <v>60</v>
      </c>
      <c r="C23" s="9" t="s">
        <v>25</v>
      </c>
      <c r="D23" s="9" t="s">
        <v>26</v>
      </c>
      <c r="E23" s="9">
        <v>20</v>
      </c>
      <c r="F23" s="10" t="s">
        <v>31</v>
      </c>
      <c r="G23" s="11">
        <v>1300000000</v>
      </c>
      <c r="H23" s="11">
        <f t="shared" si="7"/>
        <v>103428399</v>
      </c>
      <c r="I23" s="11"/>
      <c r="J23" s="11">
        <v>1403428399</v>
      </c>
      <c r="K23" s="11">
        <v>1175158073</v>
      </c>
      <c r="L23" s="11">
        <v>228270326</v>
      </c>
      <c r="M23" s="11">
        <v>0</v>
      </c>
      <c r="N23" s="11">
        <v>1175158073</v>
      </c>
      <c r="O23" s="11">
        <v>0</v>
      </c>
      <c r="P23" s="11">
        <v>1174405238.6199999</v>
      </c>
      <c r="Q23" s="11">
        <v>752834.38</v>
      </c>
      <c r="R23" s="11">
        <v>1174405238.6199999</v>
      </c>
      <c r="S23" s="11">
        <v>0</v>
      </c>
      <c r="T23" s="11">
        <v>1174405238.6199999</v>
      </c>
      <c r="U23" s="11">
        <v>0</v>
      </c>
      <c r="V23" s="11">
        <v>0</v>
      </c>
    </row>
    <row r="24" spans="1:22" s="12" customFormat="1" ht="24" x14ac:dyDescent="0.2">
      <c r="A24" s="8" t="s">
        <v>61</v>
      </c>
      <c r="B24" s="8" t="s">
        <v>62</v>
      </c>
      <c r="C24" s="9" t="s">
        <v>25</v>
      </c>
      <c r="D24" s="9" t="s">
        <v>26</v>
      </c>
      <c r="E24" s="9">
        <v>20</v>
      </c>
      <c r="F24" s="10" t="s">
        <v>31</v>
      </c>
      <c r="G24" s="11">
        <v>3100000000</v>
      </c>
      <c r="H24" s="11">
        <f t="shared" si="7"/>
        <v>599155082</v>
      </c>
      <c r="I24" s="11"/>
      <c r="J24" s="11">
        <v>3699155082</v>
      </c>
      <c r="K24" s="11">
        <v>106516118</v>
      </c>
      <c r="L24" s="11">
        <v>3592638964</v>
      </c>
      <c r="M24" s="11">
        <v>0</v>
      </c>
      <c r="N24" s="11">
        <v>106516118</v>
      </c>
      <c r="O24" s="11">
        <v>0</v>
      </c>
      <c r="P24" s="11">
        <v>95706492.709999993</v>
      </c>
      <c r="Q24" s="11">
        <v>10809625.289999999</v>
      </c>
      <c r="R24" s="11">
        <v>95706492.709999993</v>
      </c>
      <c r="S24" s="11">
        <v>0</v>
      </c>
      <c r="T24" s="11">
        <v>95706492.709999993</v>
      </c>
      <c r="U24" s="11">
        <v>0</v>
      </c>
      <c r="V24" s="11">
        <v>0</v>
      </c>
    </row>
    <row r="25" spans="1:22" s="12" customFormat="1" ht="24" x14ac:dyDescent="0.2">
      <c r="A25" s="8" t="s">
        <v>63</v>
      </c>
      <c r="B25" s="8" t="s">
        <v>64</v>
      </c>
      <c r="C25" s="9" t="s">
        <v>25</v>
      </c>
      <c r="D25" s="9" t="s">
        <v>26</v>
      </c>
      <c r="E25" s="9">
        <v>20</v>
      </c>
      <c r="F25" s="10" t="s">
        <v>31</v>
      </c>
      <c r="G25" s="11">
        <v>600000000</v>
      </c>
      <c r="H25" s="11">
        <f t="shared" si="7"/>
        <v>0</v>
      </c>
      <c r="I25" s="11"/>
      <c r="J25" s="11">
        <v>600000000</v>
      </c>
      <c r="K25" s="11">
        <v>474521298</v>
      </c>
      <c r="L25" s="11">
        <v>125478702</v>
      </c>
      <c r="M25" s="11">
        <v>0</v>
      </c>
      <c r="N25" s="11">
        <v>474521298</v>
      </c>
      <c r="O25" s="11">
        <v>0</v>
      </c>
      <c r="P25" s="11">
        <v>473789185.11000001</v>
      </c>
      <c r="Q25" s="11">
        <v>732112.89</v>
      </c>
      <c r="R25" s="11">
        <v>473789185.11000001</v>
      </c>
      <c r="S25" s="11">
        <v>0</v>
      </c>
      <c r="T25" s="11">
        <v>473789185.11000001</v>
      </c>
      <c r="U25" s="11">
        <v>0</v>
      </c>
      <c r="V25" s="11">
        <v>0</v>
      </c>
    </row>
    <row r="26" spans="1:22" s="12" customFormat="1" ht="24" x14ac:dyDescent="0.2">
      <c r="A26" s="8" t="s">
        <v>65</v>
      </c>
      <c r="B26" s="8" t="s">
        <v>66</v>
      </c>
      <c r="C26" s="9" t="s">
        <v>25</v>
      </c>
      <c r="D26" s="9" t="s">
        <v>26</v>
      </c>
      <c r="E26" s="9">
        <v>20</v>
      </c>
      <c r="F26" s="10" t="s">
        <v>31</v>
      </c>
      <c r="G26" s="11">
        <v>38000000</v>
      </c>
      <c r="H26" s="11">
        <f t="shared" si="7"/>
        <v>0</v>
      </c>
      <c r="I26" s="11"/>
      <c r="J26" s="11">
        <v>38000000</v>
      </c>
      <c r="K26" s="11">
        <v>21927363</v>
      </c>
      <c r="L26" s="11">
        <v>16072637</v>
      </c>
      <c r="M26" s="11">
        <v>0</v>
      </c>
      <c r="N26" s="11">
        <v>21927363</v>
      </c>
      <c r="O26" s="11">
        <v>0</v>
      </c>
      <c r="P26" s="11">
        <v>21863072.879999999</v>
      </c>
      <c r="Q26" s="11">
        <v>64290.12</v>
      </c>
      <c r="R26" s="11">
        <v>21863072.879999999</v>
      </c>
      <c r="S26" s="11">
        <v>0</v>
      </c>
      <c r="T26" s="11">
        <v>21863072.879999999</v>
      </c>
      <c r="U26" s="11">
        <v>0</v>
      </c>
      <c r="V26" s="11">
        <v>0</v>
      </c>
    </row>
    <row r="27" spans="1:22" s="12" customFormat="1" ht="24" x14ac:dyDescent="0.2">
      <c r="A27" s="8" t="s">
        <v>67</v>
      </c>
      <c r="B27" s="8" t="s">
        <v>68</v>
      </c>
      <c r="C27" s="9" t="s">
        <v>25</v>
      </c>
      <c r="D27" s="9" t="s">
        <v>26</v>
      </c>
      <c r="E27" s="9">
        <v>20</v>
      </c>
      <c r="F27" s="10" t="s">
        <v>31</v>
      </c>
      <c r="G27" s="11">
        <v>797000000</v>
      </c>
      <c r="H27" s="11">
        <f t="shared" si="7"/>
        <v>219858847</v>
      </c>
      <c r="I27" s="11"/>
      <c r="J27" s="11">
        <v>1016858847</v>
      </c>
      <c r="K27" s="11">
        <v>670025842</v>
      </c>
      <c r="L27" s="11">
        <v>346833005</v>
      </c>
      <c r="M27" s="11">
        <v>0</v>
      </c>
      <c r="N27" s="11">
        <v>670025842</v>
      </c>
      <c r="O27" s="11">
        <v>0</v>
      </c>
      <c r="P27" s="11">
        <v>669283244.27999997</v>
      </c>
      <c r="Q27" s="11">
        <v>742597.72</v>
      </c>
      <c r="R27" s="11">
        <v>669283244.27999997</v>
      </c>
      <c r="S27" s="11">
        <v>0</v>
      </c>
      <c r="T27" s="11">
        <v>669283244.27999997</v>
      </c>
      <c r="U27" s="11">
        <v>0</v>
      </c>
      <c r="V27" s="11">
        <v>0</v>
      </c>
    </row>
    <row r="28" spans="1:22" s="12" customFormat="1" ht="24" x14ac:dyDescent="0.2">
      <c r="A28" s="8" t="s">
        <v>69</v>
      </c>
      <c r="B28" s="8" t="s">
        <v>70</v>
      </c>
      <c r="C28" s="9" t="s">
        <v>25</v>
      </c>
      <c r="D28" s="9" t="s">
        <v>26</v>
      </c>
      <c r="E28" s="9">
        <v>20</v>
      </c>
      <c r="F28" s="10" t="s">
        <v>31</v>
      </c>
      <c r="G28" s="11">
        <v>80000000</v>
      </c>
      <c r="H28" s="11">
        <f t="shared" si="7"/>
        <v>0</v>
      </c>
      <c r="I28" s="11"/>
      <c r="J28" s="11">
        <v>80000000</v>
      </c>
      <c r="K28" s="11">
        <v>54244796</v>
      </c>
      <c r="L28" s="11">
        <v>25755204</v>
      </c>
      <c r="M28" s="11">
        <v>0</v>
      </c>
      <c r="N28" s="11">
        <v>54244796</v>
      </c>
      <c r="O28" s="11">
        <v>0</v>
      </c>
      <c r="P28" s="11">
        <v>54116533.5</v>
      </c>
      <c r="Q28" s="11">
        <v>128262.5</v>
      </c>
      <c r="R28" s="11">
        <v>54116533.5</v>
      </c>
      <c r="S28" s="11">
        <v>0</v>
      </c>
      <c r="T28" s="11">
        <v>54116533.5</v>
      </c>
      <c r="U28" s="11">
        <v>0</v>
      </c>
      <c r="V28" s="11">
        <v>0</v>
      </c>
    </row>
    <row r="29" spans="1:22" s="12" customFormat="1" ht="24" x14ac:dyDescent="0.2">
      <c r="A29" s="8" t="s">
        <v>71</v>
      </c>
      <c r="B29" s="8" t="s">
        <v>72</v>
      </c>
      <c r="C29" s="9" t="s">
        <v>25</v>
      </c>
      <c r="D29" s="9" t="s">
        <v>26</v>
      </c>
      <c r="E29" s="9">
        <v>20</v>
      </c>
      <c r="F29" s="10" t="s">
        <v>31</v>
      </c>
      <c r="G29" s="11">
        <v>367000000</v>
      </c>
      <c r="H29" s="11">
        <f t="shared" si="7"/>
        <v>237930847</v>
      </c>
      <c r="I29" s="11"/>
      <c r="J29" s="11">
        <v>604930847</v>
      </c>
      <c r="K29" s="11">
        <v>422209071</v>
      </c>
      <c r="L29" s="11">
        <v>182721776</v>
      </c>
      <c r="M29" s="11">
        <v>0</v>
      </c>
      <c r="N29" s="11">
        <v>422209071</v>
      </c>
      <c r="O29" s="11">
        <v>0</v>
      </c>
      <c r="P29" s="11">
        <v>422209070.99000001</v>
      </c>
      <c r="Q29" s="11">
        <v>0.01</v>
      </c>
      <c r="R29" s="11">
        <v>422209070.99000001</v>
      </c>
      <c r="S29" s="11">
        <v>0</v>
      </c>
      <c r="T29" s="11">
        <v>422209070.99000001</v>
      </c>
      <c r="U29" s="11">
        <v>0</v>
      </c>
      <c r="V29" s="11">
        <v>0</v>
      </c>
    </row>
    <row r="30" spans="1:22" s="12" customFormat="1" ht="24" x14ac:dyDescent="0.2">
      <c r="A30" s="8" t="s">
        <v>73</v>
      </c>
      <c r="B30" s="8" t="s">
        <v>74</v>
      </c>
      <c r="C30" s="9" t="s">
        <v>25</v>
      </c>
      <c r="D30" s="9" t="s">
        <v>26</v>
      </c>
      <c r="E30" s="9">
        <v>20</v>
      </c>
      <c r="F30" s="10" t="s">
        <v>31</v>
      </c>
      <c r="G30" s="11">
        <v>350000000</v>
      </c>
      <c r="H30" s="11">
        <f t="shared" si="7"/>
        <v>-18072000</v>
      </c>
      <c r="I30" s="11"/>
      <c r="J30" s="11">
        <v>331928000</v>
      </c>
      <c r="K30" s="11">
        <v>193571975</v>
      </c>
      <c r="L30" s="11">
        <v>138356025</v>
      </c>
      <c r="M30" s="11">
        <v>0</v>
      </c>
      <c r="N30" s="11">
        <v>193571975</v>
      </c>
      <c r="O30" s="11">
        <v>0</v>
      </c>
      <c r="P30" s="11">
        <v>192957639.78999999</v>
      </c>
      <c r="Q30" s="11">
        <v>614335.21</v>
      </c>
      <c r="R30" s="11">
        <v>192957639.78999999</v>
      </c>
      <c r="S30" s="11">
        <v>0</v>
      </c>
      <c r="T30" s="11">
        <v>192957639.78999999</v>
      </c>
      <c r="U30" s="11">
        <v>0</v>
      </c>
      <c r="V30" s="11">
        <v>0</v>
      </c>
    </row>
    <row r="31" spans="1:22" s="12" customFormat="1" ht="24" x14ac:dyDescent="0.2">
      <c r="A31" s="8" t="s">
        <v>75</v>
      </c>
      <c r="B31" s="8" t="s">
        <v>76</v>
      </c>
      <c r="C31" s="9" t="s">
        <v>25</v>
      </c>
      <c r="D31" s="9" t="s">
        <v>26</v>
      </c>
      <c r="E31" s="9">
        <v>20</v>
      </c>
      <c r="F31" s="10" t="s">
        <v>31</v>
      </c>
      <c r="G31" s="11">
        <v>20107500000</v>
      </c>
      <c r="H31" s="11">
        <f t="shared" si="7"/>
        <v>-14509686632</v>
      </c>
      <c r="I31" s="11"/>
      <c r="J31" s="11">
        <v>5597813368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  <c r="P31" s="11">
        <v>0</v>
      </c>
      <c r="Q31" s="11">
        <v>0</v>
      </c>
      <c r="R31" s="11">
        <v>0</v>
      </c>
      <c r="S31" s="11">
        <v>0</v>
      </c>
      <c r="T31" s="11">
        <v>0</v>
      </c>
      <c r="U31" s="11">
        <v>0</v>
      </c>
      <c r="V31" s="11">
        <v>0</v>
      </c>
    </row>
    <row r="32" spans="1:22" s="12" customFormat="1" ht="24" x14ac:dyDescent="0.2">
      <c r="A32" s="8" t="s">
        <v>77</v>
      </c>
      <c r="B32" s="8" t="s">
        <v>78</v>
      </c>
      <c r="C32" s="9" t="s">
        <v>25</v>
      </c>
      <c r="D32" s="9" t="s">
        <v>26</v>
      </c>
      <c r="E32" s="9">
        <v>20</v>
      </c>
      <c r="F32" s="10" t="s">
        <v>31</v>
      </c>
      <c r="G32" s="11">
        <v>7655400000</v>
      </c>
      <c r="H32" s="11">
        <f t="shared" si="7"/>
        <v>0</v>
      </c>
      <c r="I32" s="11">
        <f>+I33</f>
        <v>1065110604</v>
      </c>
      <c r="J32" s="11">
        <v>6590289396</v>
      </c>
      <c r="K32" s="11">
        <v>5747364477.4499998</v>
      </c>
      <c r="L32" s="11">
        <v>842924918.54999995</v>
      </c>
      <c r="M32" s="11">
        <v>0</v>
      </c>
      <c r="N32" s="11">
        <v>5647101141.4499998</v>
      </c>
      <c r="O32" s="11">
        <v>100263336</v>
      </c>
      <c r="P32" s="11">
        <v>4009709787</v>
      </c>
      <c r="Q32" s="11">
        <v>1637391354.45</v>
      </c>
      <c r="R32" s="11">
        <v>4009709787</v>
      </c>
      <c r="S32" s="11">
        <v>0</v>
      </c>
      <c r="T32" s="11">
        <v>4009709787</v>
      </c>
      <c r="U32" s="11">
        <v>0</v>
      </c>
      <c r="V32" s="11">
        <v>0</v>
      </c>
    </row>
    <row r="33" spans="1:22" s="12" customFormat="1" ht="24" x14ac:dyDescent="0.2">
      <c r="A33" s="8" t="s">
        <v>79</v>
      </c>
      <c r="B33" s="8" t="s">
        <v>80</v>
      </c>
      <c r="C33" s="9" t="s">
        <v>25</v>
      </c>
      <c r="D33" s="9" t="s">
        <v>26</v>
      </c>
      <c r="E33" s="9">
        <v>20</v>
      </c>
      <c r="F33" s="10" t="s">
        <v>31</v>
      </c>
      <c r="G33" s="11">
        <v>6800000000</v>
      </c>
      <c r="H33" s="11">
        <f>+J33+I33-G33</f>
        <v>0</v>
      </c>
      <c r="I33" s="11">
        <v>1065110604</v>
      </c>
      <c r="J33" s="11">
        <v>5734889396</v>
      </c>
      <c r="K33" s="11">
        <v>5489384022.3199997</v>
      </c>
      <c r="L33" s="11">
        <v>245505373.68000001</v>
      </c>
      <c r="M33" s="11">
        <v>0</v>
      </c>
      <c r="N33" s="11">
        <v>5398600686.3199997</v>
      </c>
      <c r="O33" s="11">
        <v>90783336</v>
      </c>
      <c r="P33" s="11">
        <v>3806284735</v>
      </c>
      <c r="Q33" s="11">
        <v>1592315951.3199999</v>
      </c>
      <c r="R33" s="11">
        <v>3806284735</v>
      </c>
      <c r="S33" s="11">
        <v>0</v>
      </c>
      <c r="T33" s="11">
        <v>3806284735</v>
      </c>
      <c r="U33" s="11">
        <v>0</v>
      </c>
      <c r="V33" s="11">
        <v>0</v>
      </c>
    </row>
    <row r="34" spans="1:22" s="12" customFormat="1" ht="24" x14ac:dyDescent="0.2">
      <c r="A34" s="8" t="s">
        <v>81</v>
      </c>
      <c r="B34" s="8" t="s">
        <v>82</v>
      </c>
      <c r="C34" s="9" t="s">
        <v>25</v>
      </c>
      <c r="D34" s="9" t="s">
        <v>26</v>
      </c>
      <c r="E34" s="9">
        <v>20</v>
      </c>
      <c r="F34" s="10" t="s">
        <v>31</v>
      </c>
      <c r="G34" s="11">
        <v>855400000</v>
      </c>
      <c r="H34" s="11">
        <f t="shared" ref="H34:H79" si="8">+J34+I34-G34</f>
        <v>0</v>
      </c>
      <c r="I34" s="11"/>
      <c r="J34" s="11">
        <v>855400000</v>
      </c>
      <c r="K34" s="11">
        <v>257980455.13</v>
      </c>
      <c r="L34" s="11">
        <v>597419544.87</v>
      </c>
      <c r="M34" s="11">
        <v>0</v>
      </c>
      <c r="N34" s="11">
        <v>248500455.13</v>
      </c>
      <c r="O34" s="11">
        <v>9480000</v>
      </c>
      <c r="P34" s="11">
        <v>203425052</v>
      </c>
      <c r="Q34" s="11">
        <v>45075403.130000003</v>
      </c>
      <c r="R34" s="11">
        <v>203425052</v>
      </c>
      <c r="S34" s="11">
        <v>0</v>
      </c>
      <c r="T34" s="11">
        <v>203425052</v>
      </c>
      <c r="U34" s="11">
        <v>0</v>
      </c>
      <c r="V34" s="11">
        <v>0</v>
      </c>
    </row>
    <row r="35" spans="1:22" s="12" customFormat="1" ht="24" x14ac:dyDescent="0.2">
      <c r="A35" s="8" t="s">
        <v>83</v>
      </c>
      <c r="B35" s="8" t="s">
        <v>84</v>
      </c>
      <c r="C35" s="9" t="s">
        <v>25</v>
      </c>
      <c r="D35" s="9" t="s">
        <v>26</v>
      </c>
      <c r="E35" s="9">
        <v>20</v>
      </c>
      <c r="F35" s="10" t="s">
        <v>31</v>
      </c>
      <c r="G35" s="11">
        <v>15819000000</v>
      </c>
      <c r="H35" s="11">
        <f t="shared" si="8"/>
        <v>3507458784</v>
      </c>
      <c r="I35" s="11"/>
      <c r="J35" s="11">
        <v>19326458784</v>
      </c>
      <c r="K35" s="11">
        <v>15308943200</v>
      </c>
      <c r="L35" s="11">
        <v>4017515584</v>
      </c>
      <c r="M35" s="11">
        <v>0</v>
      </c>
      <c r="N35" s="11">
        <v>15308943200</v>
      </c>
      <c r="O35" s="11">
        <v>0</v>
      </c>
      <c r="P35" s="11">
        <v>15294654141.030001</v>
      </c>
      <c r="Q35" s="11">
        <v>14289058.970000001</v>
      </c>
      <c r="R35" s="11">
        <v>13765098740.030001</v>
      </c>
      <c r="S35" s="11">
        <v>1529555401</v>
      </c>
      <c r="T35" s="11">
        <v>13765098740.030001</v>
      </c>
      <c r="U35" s="11">
        <v>0</v>
      </c>
      <c r="V35" s="11">
        <v>0</v>
      </c>
    </row>
    <row r="36" spans="1:22" s="12" customFormat="1" ht="24" x14ac:dyDescent="0.2">
      <c r="A36" s="8" t="s">
        <v>85</v>
      </c>
      <c r="B36" s="8" t="s">
        <v>86</v>
      </c>
      <c r="C36" s="9" t="s">
        <v>25</v>
      </c>
      <c r="D36" s="9" t="s">
        <v>26</v>
      </c>
      <c r="E36" s="9">
        <v>20</v>
      </c>
      <c r="F36" s="10" t="s">
        <v>31</v>
      </c>
      <c r="G36" s="11">
        <v>7424000000</v>
      </c>
      <c r="H36" s="11">
        <f t="shared" si="8"/>
        <v>1658630819</v>
      </c>
      <c r="I36" s="11"/>
      <c r="J36" s="11">
        <v>9082630819</v>
      </c>
      <c r="K36" s="11">
        <v>7129916248</v>
      </c>
      <c r="L36" s="11">
        <v>1952714571</v>
      </c>
      <c r="M36" s="11">
        <v>0</v>
      </c>
      <c r="N36" s="11">
        <v>7129916248</v>
      </c>
      <c r="O36" s="11">
        <v>0</v>
      </c>
      <c r="P36" s="11">
        <v>7123068310.1599998</v>
      </c>
      <c r="Q36" s="11">
        <v>6847937.8399999999</v>
      </c>
      <c r="R36" s="11">
        <v>6412931650.1599998</v>
      </c>
      <c r="S36" s="11">
        <v>710136660</v>
      </c>
      <c r="T36" s="11">
        <v>6412931650.1599998</v>
      </c>
      <c r="U36" s="11">
        <v>0</v>
      </c>
      <c r="V36" s="11">
        <v>0</v>
      </c>
    </row>
    <row r="37" spans="1:22" s="12" customFormat="1" ht="24" x14ac:dyDescent="0.2">
      <c r="A37" s="8" t="s">
        <v>87</v>
      </c>
      <c r="B37" s="8" t="s">
        <v>88</v>
      </c>
      <c r="C37" s="9" t="s">
        <v>25</v>
      </c>
      <c r="D37" s="9" t="s">
        <v>26</v>
      </c>
      <c r="E37" s="9">
        <v>20</v>
      </c>
      <c r="F37" s="10" t="s">
        <v>31</v>
      </c>
      <c r="G37" s="11">
        <v>1556000000</v>
      </c>
      <c r="H37" s="11">
        <f t="shared" si="8"/>
        <v>308828671</v>
      </c>
      <c r="I37" s="11"/>
      <c r="J37" s="11">
        <v>1864828671</v>
      </c>
      <c r="K37" s="11">
        <v>1532567713</v>
      </c>
      <c r="L37" s="11">
        <v>332260958</v>
      </c>
      <c r="M37" s="11">
        <v>0</v>
      </c>
      <c r="N37" s="11">
        <v>1532567713</v>
      </c>
      <c r="O37" s="11">
        <v>0</v>
      </c>
      <c r="P37" s="11">
        <v>1531288653.96</v>
      </c>
      <c r="Q37" s="11">
        <v>1279059.04</v>
      </c>
      <c r="R37" s="11">
        <v>1384091693.96</v>
      </c>
      <c r="S37" s="11">
        <v>147196960</v>
      </c>
      <c r="T37" s="11">
        <v>1384091693.96</v>
      </c>
      <c r="U37" s="11">
        <v>0</v>
      </c>
      <c r="V37" s="11">
        <v>0</v>
      </c>
    </row>
    <row r="38" spans="1:22" s="12" customFormat="1" ht="24" x14ac:dyDescent="0.2">
      <c r="A38" s="8" t="s">
        <v>89</v>
      </c>
      <c r="B38" s="8" t="s">
        <v>90</v>
      </c>
      <c r="C38" s="9" t="s">
        <v>25</v>
      </c>
      <c r="D38" s="9" t="s">
        <v>26</v>
      </c>
      <c r="E38" s="9">
        <v>20</v>
      </c>
      <c r="F38" s="10" t="s">
        <v>31</v>
      </c>
      <c r="G38" s="11">
        <v>2747000000</v>
      </c>
      <c r="H38" s="11">
        <f t="shared" si="8"/>
        <v>704826026</v>
      </c>
      <c r="I38" s="11"/>
      <c r="J38" s="11">
        <v>3451826026</v>
      </c>
      <c r="K38" s="11">
        <v>2562064733</v>
      </c>
      <c r="L38" s="11">
        <v>889761293</v>
      </c>
      <c r="M38" s="11">
        <v>0</v>
      </c>
      <c r="N38" s="11">
        <v>2562064733</v>
      </c>
      <c r="O38" s="11">
        <v>0</v>
      </c>
      <c r="P38" s="11">
        <v>2559315953.2399998</v>
      </c>
      <c r="Q38" s="11">
        <v>2748779.76</v>
      </c>
      <c r="R38" s="11">
        <v>2307164753.2399998</v>
      </c>
      <c r="S38" s="11">
        <v>252151200</v>
      </c>
      <c r="T38" s="11">
        <v>2307164753.2399998</v>
      </c>
      <c r="U38" s="11">
        <v>0</v>
      </c>
      <c r="V38" s="11">
        <v>0</v>
      </c>
    </row>
    <row r="39" spans="1:22" s="12" customFormat="1" ht="24" x14ac:dyDescent="0.2">
      <c r="A39" s="8" t="s">
        <v>91</v>
      </c>
      <c r="B39" s="8" t="s">
        <v>92</v>
      </c>
      <c r="C39" s="9" t="s">
        <v>25</v>
      </c>
      <c r="D39" s="9" t="s">
        <v>26</v>
      </c>
      <c r="E39" s="9">
        <v>20</v>
      </c>
      <c r="F39" s="10" t="s">
        <v>31</v>
      </c>
      <c r="G39" s="11">
        <v>3121000000</v>
      </c>
      <c r="H39" s="11">
        <f t="shared" si="8"/>
        <v>644976122</v>
      </c>
      <c r="I39" s="11"/>
      <c r="J39" s="11">
        <v>3765976122</v>
      </c>
      <c r="K39" s="11">
        <v>3035283802</v>
      </c>
      <c r="L39" s="11">
        <v>730692320</v>
      </c>
      <c r="M39" s="11">
        <v>0</v>
      </c>
      <c r="N39" s="11">
        <v>3035283802</v>
      </c>
      <c r="O39" s="11">
        <v>0</v>
      </c>
      <c r="P39" s="11">
        <v>3032463702.96</v>
      </c>
      <c r="Q39" s="11">
        <v>2820099.04</v>
      </c>
      <c r="R39" s="11">
        <v>2721675202.96</v>
      </c>
      <c r="S39" s="11">
        <v>310788500</v>
      </c>
      <c r="T39" s="11">
        <v>2721675202.96</v>
      </c>
      <c r="U39" s="11">
        <v>0</v>
      </c>
      <c r="V39" s="11">
        <v>0</v>
      </c>
    </row>
    <row r="40" spans="1:22" s="12" customFormat="1" ht="24" x14ac:dyDescent="0.2">
      <c r="A40" s="8" t="s">
        <v>93</v>
      </c>
      <c r="B40" s="8" t="s">
        <v>94</v>
      </c>
      <c r="C40" s="9" t="s">
        <v>25</v>
      </c>
      <c r="D40" s="9" t="s">
        <v>26</v>
      </c>
      <c r="E40" s="9">
        <v>20</v>
      </c>
      <c r="F40" s="10" t="s">
        <v>31</v>
      </c>
      <c r="G40" s="11">
        <v>6450000000</v>
      </c>
      <c r="H40" s="11">
        <f t="shared" si="8"/>
        <v>1462792185</v>
      </c>
      <c r="I40" s="11"/>
      <c r="J40" s="11">
        <v>7912792185</v>
      </c>
      <c r="K40" s="11">
        <v>6263317369</v>
      </c>
      <c r="L40" s="11">
        <v>1649474816</v>
      </c>
      <c r="M40" s="11">
        <v>0</v>
      </c>
      <c r="N40" s="11">
        <v>6263317369</v>
      </c>
      <c r="O40" s="11">
        <v>0</v>
      </c>
      <c r="P40" s="11">
        <v>6257475071.1499996</v>
      </c>
      <c r="Q40" s="11">
        <v>5842297.8499999996</v>
      </c>
      <c r="R40" s="11">
        <v>5622052530.1499996</v>
      </c>
      <c r="S40" s="11">
        <v>635422541</v>
      </c>
      <c r="T40" s="11">
        <v>5622052530.1499996</v>
      </c>
      <c r="U40" s="11">
        <v>0</v>
      </c>
      <c r="V40" s="11">
        <v>0</v>
      </c>
    </row>
    <row r="41" spans="1:22" s="12" customFormat="1" ht="24" x14ac:dyDescent="0.2">
      <c r="A41" s="8" t="s">
        <v>95</v>
      </c>
      <c r="B41" s="8" t="s">
        <v>96</v>
      </c>
      <c r="C41" s="9" t="s">
        <v>25</v>
      </c>
      <c r="D41" s="9" t="s">
        <v>26</v>
      </c>
      <c r="E41" s="9">
        <v>20</v>
      </c>
      <c r="F41" s="10" t="s">
        <v>31</v>
      </c>
      <c r="G41" s="11">
        <v>3500000000</v>
      </c>
      <c r="H41" s="11">
        <f t="shared" si="8"/>
        <v>392881828</v>
      </c>
      <c r="I41" s="11"/>
      <c r="J41" s="11">
        <v>3892881828</v>
      </c>
      <c r="K41" s="11">
        <v>3203127800</v>
      </c>
      <c r="L41" s="11">
        <v>689754028</v>
      </c>
      <c r="M41" s="11">
        <v>0</v>
      </c>
      <c r="N41" s="11">
        <v>3203127800</v>
      </c>
      <c r="O41" s="11">
        <v>0</v>
      </c>
      <c r="P41" s="11">
        <v>3199465919.6199999</v>
      </c>
      <c r="Q41" s="11">
        <v>3661880.38</v>
      </c>
      <c r="R41" s="11">
        <v>2892233878.6199999</v>
      </c>
      <c r="S41" s="11">
        <v>307232041</v>
      </c>
      <c r="T41" s="11">
        <v>2892233878.6199999</v>
      </c>
      <c r="U41" s="11">
        <v>0</v>
      </c>
      <c r="V41" s="11">
        <v>0</v>
      </c>
    </row>
    <row r="42" spans="1:22" s="12" customFormat="1" ht="24" x14ac:dyDescent="0.2">
      <c r="A42" s="8" t="s">
        <v>97</v>
      </c>
      <c r="B42" s="8" t="s">
        <v>98</v>
      </c>
      <c r="C42" s="9" t="s">
        <v>25</v>
      </c>
      <c r="D42" s="9" t="s">
        <v>26</v>
      </c>
      <c r="E42" s="9">
        <v>20</v>
      </c>
      <c r="F42" s="10" t="s">
        <v>31</v>
      </c>
      <c r="G42" s="11">
        <v>1638000000</v>
      </c>
      <c r="H42" s="11">
        <f t="shared" si="8"/>
        <v>700000000</v>
      </c>
      <c r="I42" s="11"/>
      <c r="J42" s="11">
        <v>2338000000</v>
      </c>
      <c r="K42" s="11">
        <v>1722304346</v>
      </c>
      <c r="L42" s="11">
        <v>615695654</v>
      </c>
      <c r="M42" s="11">
        <v>0</v>
      </c>
      <c r="N42" s="11">
        <v>1722304346</v>
      </c>
      <c r="O42" s="11">
        <v>0</v>
      </c>
      <c r="P42" s="11">
        <v>1721151679.4000001</v>
      </c>
      <c r="Q42" s="11">
        <v>1152666.6000000001</v>
      </c>
      <c r="R42" s="11">
        <v>1534341079.4000001</v>
      </c>
      <c r="S42" s="11">
        <v>186810600</v>
      </c>
      <c r="T42" s="11">
        <v>1534341079.4000001</v>
      </c>
      <c r="U42" s="11">
        <v>0</v>
      </c>
      <c r="V42" s="11">
        <v>0</v>
      </c>
    </row>
    <row r="43" spans="1:22" s="12" customFormat="1" ht="36" x14ac:dyDescent="0.2">
      <c r="A43" s="8" t="s">
        <v>99</v>
      </c>
      <c r="B43" s="8" t="s">
        <v>100</v>
      </c>
      <c r="C43" s="9" t="s">
        <v>25</v>
      </c>
      <c r="D43" s="9" t="s">
        <v>26</v>
      </c>
      <c r="E43" s="9">
        <v>20</v>
      </c>
      <c r="F43" s="10" t="s">
        <v>31</v>
      </c>
      <c r="G43" s="11">
        <v>1312000000</v>
      </c>
      <c r="H43" s="11">
        <f t="shared" si="8"/>
        <v>369910357</v>
      </c>
      <c r="I43" s="11"/>
      <c r="J43" s="11">
        <v>1681910357</v>
      </c>
      <c r="K43" s="11">
        <v>1337885223</v>
      </c>
      <c r="L43" s="11">
        <v>344025134</v>
      </c>
      <c r="M43" s="11">
        <v>0</v>
      </c>
      <c r="N43" s="11">
        <v>1337885223</v>
      </c>
      <c r="O43" s="11">
        <v>0</v>
      </c>
      <c r="P43" s="11">
        <v>1336857472.1300001</v>
      </c>
      <c r="Q43" s="11">
        <v>1027750.87</v>
      </c>
      <c r="R43" s="11">
        <v>1195477572.1300001</v>
      </c>
      <c r="S43" s="11">
        <v>141379900</v>
      </c>
      <c r="T43" s="11">
        <v>1195477572.1300001</v>
      </c>
      <c r="U43" s="11">
        <v>0</v>
      </c>
      <c r="V43" s="11">
        <v>0</v>
      </c>
    </row>
    <row r="44" spans="1:22" s="12" customFormat="1" ht="24" x14ac:dyDescent="0.2">
      <c r="A44" s="8" t="s">
        <v>101</v>
      </c>
      <c r="B44" s="8" t="s">
        <v>102</v>
      </c>
      <c r="C44" s="9" t="s">
        <v>25</v>
      </c>
      <c r="D44" s="9" t="s">
        <v>26</v>
      </c>
      <c r="E44" s="9">
        <v>20</v>
      </c>
      <c r="F44" s="10" t="s">
        <v>31</v>
      </c>
      <c r="G44" s="11">
        <v>1167000000</v>
      </c>
      <c r="H44" s="11">
        <f t="shared" si="8"/>
        <v>231621490</v>
      </c>
      <c r="I44" s="11"/>
      <c r="J44" s="11">
        <v>1398621490</v>
      </c>
      <c r="K44" s="11">
        <v>1149425772</v>
      </c>
      <c r="L44" s="11">
        <v>249195718</v>
      </c>
      <c r="M44" s="11">
        <v>0</v>
      </c>
      <c r="N44" s="11">
        <v>1149425772</v>
      </c>
      <c r="O44" s="11">
        <v>0</v>
      </c>
      <c r="P44" s="11">
        <v>1148466477.9200001</v>
      </c>
      <c r="Q44" s="11">
        <v>959294.08</v>
      </c>
      <c r="R44" s="11">
        <v>1038068757.92</v>
      </c>
      <c r="S44" s="11">
        <v>110397720</v>
      </c>
      <c r="T44" s="11">
        <v>1038068757.92</v>
      </c>
      <c r="U44" s="11">
        <v>0</v>
      </c>
      <c r="V44" s="11">
        <v>0</v>
      </c>
    </row>
    <row r="45" spans="1:22" s="12" customFormat="1" ht="24" x14ac:dyDescent="0.2">
      <c r="A45" s="8" t="s">
        <v>103</v>
      </c>
      <c r="B45" s="8" t="s">
        <v>104</v>
      </c>
      <c r="C45" s="9" t="s">
        <v>25</v>
      </c>
      <c r="D45" s="9" t="s">
        <v>26</v>
      </c>
      <c r="E45" s="9">
        <v>20</v>
      </c>
      <c r="F45" s="10" t="s">
        <v>31</v>
      </c>
      <c r="G45" s="11">
        <v>778000000</v>
      </c>
      <c r="H45" s="11">
        <f t="shared" si="8"/>
        <v>154414290</v>
      </c>
      <c r="I45" s="11"/>
      <c r="J45" s="11">
        <v>932414290</v>
      </c>
      <c r="K45" s="11">
        <v>766283811</v>
      </c>
      <c r="L45" s="11">
        <v>166130479</v>
      </c>
      <c r="M45" s="11">
        <v>0</v>
      </c>
      <c r="N45" s="11">
        <v>766283811</v>
      </c>
      <c r="O45" s="11">
        <v>0</v>
      </c>
      <c r="P45" s="11">
        <v>765644281.79999995</v>
      </c>
      <c r="Q45" s="11">
        <v>639529.19999999995</v>
      </c>
      <c r="R45" s="11">
        <v>692045801.79999995</v>
      </c>
      <c r="S45" s="11">
        <v>73598480</v>
      </c>
      <c r="T45" s="11">
        <v>692045801.79999995</v>
      </c>
      <c r="U45" s="11">
        <v>0</v>
      </c>
      <c r="V45" s="11">
        <v>0</v>
      </c>
    </row>
    <row r="46" spans="1:22" s="7" customFormat="1" ht="16.5" customHeight="1" x14ac:dyDescent="0.2">
      <c r="A46" s="3" t="s">
        <v>105</v>
      </c>
      <c r="B46" s="3" t="s">
        <v>106</v>
      </c>
      <c r="C46" s="4" t="s">
        <v>25</v>
      </c>
      <c r="D46" s="4" t="s">
        <v>26</v>
      </c>
      <c r="E46" s="4">
        <v>20</v>
      </c>
      <c r="F46" s="5" t="s">
        <v>31</v>
      </c>
      <c r="G46" s="6">
        <v>12438550000</v>
      </c>
      <c r="H46" s="11">
        <f t="shared" si="8"/>
        <v>-50211701.239999771</v>
      </c>
      <c r="I46" s="11">
        <f>+I48</f>
        <v>329000000</v>
      </c>
      <c r="J46" s="6">
        <v>12059338298.76</v>
      </c>
      <c r="K46" s="6">
        <v>11167589324.01</v>
      </c>
      <c r="L46" s="6">
        <v>891748974.75</v>
      </c>
      <c r="M46" s="6">
        <v>0</v>
      </c>
      <c r="N46" s="6">
        <v>10750710623.85</v>
      </c>
      <c r="O46" s="6">
        <v>416878700.16000003</v>
      </c>
      <c r="P46" s="6">
        <v>8531201602.0699997</v>
      </c>
      <c r="Q46" s="6">
        <v>2219509021.7800002</v>
      </c>
      <c r="R46" s="6">
        <v>8463138770.3000002</v>
      </c>
      <c r="S46" s="6">
        <v>68062831.769999996</v>
      </c>
      <c r="T46" s="6">
        <v>8463138770.3000002</v>
      </c>
      <c r="U46" s="6">
        <v>0</v>
      </c>
      <c r="V46" s="6">
        <v>43350880.600000001</v>
      </c>
    </row>
    <row r="47" spans="1:22" s="7" customFormat="1" ht="21.75" customHeight="1" x14ac:dyDescent="0.2">
      <c r="A47" s="3" t="s">
        <v>105</v>
      </c>
      <c r="B47" s="3" t="s">
        <v>106</v>
      </c>
      <c r="C47" s="4" t="s">
        <v>25</v>
      </c>
      <c r="D47" s="4" t="s">
        <v>26</v>
      </c>
      <c r="E47" s="4">
        <v>21</v>
      </c>
      <c r="F47" s="5" t="s">
        <v>28</v>
      </c>
      <c r="G47" s="6">
        <v>1998800000</v>
      </c>
      <c r="H47" s="11">
        <f t="shared" si="8"/>
        <v>0</v>
      </c>
      <c r="I47" s="11"/>
      <c r="J47" s="6">
        <v>1998800000</v>
      </c>
      <c r="K47" s="6">
        <v>1890834756.5699999</v>
      </c>
      <c r="L47" s="6">
        <v>107965243.43000001</v>
      </c>
      <c r="M47" s="6">
        <v>0</v>
      </c>
      <c r="N47" s="6">
        <v>1275974390.5699999</v>
      </c>
      <c r="O47" s="6">
        <v>614860366</v>
      </c>
      <c r="P47" s="6">
        <v>948195131</v>
      </c>
      <c r="Q47" s="6">
        <v>327779259.56999999</v>
      </c>
      <c r="R47" s="6">
        <v>905986068</v>
      </c>
      <c r="S47" s="6">
        <v>42209063</v>
      </c>
      <c r="T47" s="6">
        <v>905986068</v>
      </c>
      <c r="U47" s="6">
        <v>0</v>
      </c>
      <c r="V47" s="6">
        <v>2624355</v>
      </c>
    </row>
    <row r="48" spans="1:22" s="12" customFormat="1" ht="24" x14ac:dyDescent="0.2">
      <c r="A48" s="8" t="s">
        <v>107</v>
      </c>
      <c r="B48" s="8" t="s">
        <v>106</v>
      </c>
      <c r="C48" s="9" t="s">
        <v>25</v>
      </c>
      <c r="D48" s="9" t="s">
        <v>26</v>
      </c>
      <c r="E48" s="9">
        <v>20</v>
      </c>
      <c r="F48" s="10" t="s">
        <v>31</v>
      </c>
      <c r="G48" s="11">
        <v>12438550000</v>
      </c>
      <c r="H48" s="11">
        <f t="shared" si="8"/>
        <v>-50211701.239999771</v>
      </c>
      <c r="I48" s="11">
        <f>+I55</f>
        <v>329000000</v>
      </c>
      <c r="J48" s="11">
        <v>12059338298.76</v>
      </c>
      <c r="K48" s="11">
        <v>11167589324.01</v>
      </c>
      <c r="L48" s="11">
        <v>891748974.75</v>
      </c>
      <c r="M48" s="11">
        <v>0</v>
      </c>
      <c r="N48" s="11">
        <v>10750710623.85</v>
      </c>
      <c r="O48" s="11">
        <v>416878700.16000003</v>
      </c>
      <c r="P48" s="11">
        <v>8531201602.0699997</v>
      </c>
      <c r="Q48" s="11">
        <v>2219509021.7800002</v>
      </c>
      <c r="R48" s="11">
        <v>8463138770.3000002</v>
      </c>
      <c r="S48" s="11">
        <v>68062831.769999996</v>
      </c>
      <c r="T48" s="11">
        <v>8463138770.3000002</v>
      </c>
      <c r="U48" s="11">
        <v>0</v>
      </c>
      <c r="V48" s="11">
        <v>43350880.600000001</v>
      </c>
    </row>
    <row r="49" spans="1:22" s="12" customFormat="1" ht="24" x14ac:dyDescent="0.2">
      <c r="A49" s="8" t="s">
        <v>107</v>
      </c>
      <c r="B49" s="8" t="s">
        <v>106</v>
      </c>
      <c r="C49" s="9" t="s">
        <v>25</v>
      </c>
      <c r="D49" s="9" t="s">
        <v>26</v>
      </c>
      <c r="E49" s="9">
        <v>21</v>
      </c>
      <c r="F49" s="10" t="s">
        <v>28</v>
      </c>
      <c r="G49" s="11">
        <v>1998800000</v>
      </c>
      <c r="H49" s="11">
        <f t="shared" si="8"/>
        <v>0</v>
      </c>
      <c r="I49" s="11"/>
      <c r="J49" s="11">
        <v>1998800000</v>
      </c>
      <c r="K49" s="11">
        <v>1890834756.5699999</v>
      </c>
      <c r="L49" s="11">
        <v>107965243.43000001</v>
      </c>
      <c r="M49" s="11">
        <v>0</v>
      </c>
      <c r="N49" s="11">
        <v>1275974390.5699999</v>
      </c>
      <c r="O49" s="11">
        <v>614860366</v>
      </c>
      <c r="P49" s="11">
        <v>948195131</v>
      </c>
      <c r="Q49" s="11">
        <v>327779259.56999999</v>
      </c>
      <c r="R49" s="11">
        <v>905986068</v>
      </c>
      <c r="S49" s="11">
        <v>42209063</v>
      </c>
      <c r="T49" s="11">
        <v>905986068</v>
      </c>
      <c r="U49" s="11">
        <v>0</v>
      </c>
      <c r="V49" s="11">
        <v>2624355</v>
      </c>
    </row>
    <row r="50" spans="1:22" s="12" customFormat="1" ht="24" x14ac:dyDescent="0.2">
      <c r="A50" s="8" t="s">
        <v>108</v>
      </c>
      <c r="B50" s="8" t="s">
        <v>109</v>
      </c>
      <c r="C50" s="9" t="s">
        <v>25</v>
      </c>
      <c r="D50" s="9" t="s">
        <v>26</v>
      </c>
      <c r="E50" s="9">
        <v>20</v>
      </c>
      <c r="F50" s="10" t="s">
        <v>31</v>
      </c>
      <c r="G50" s="11">
        <v>196000000</v>
      </c>
      <c r="H50" s="11">
        <f t="shared" si="8"/>
        <v>18000000</v>
      </c>
      <c r="I50" s="11"/>
      <c r="J50" s="11">
        <v>214000000</v>
      </c>
      <c r="K50" s="11">
        <v>195820330.22999999</v>
      </c>
      <c r="L50" s="11">
        <v>18179669.77</v>
      </c>
      <c r="M50" s="11">
        <v>0</v>
      </c>
      <c r="N50" s="11">
        <v>195820330.22999999</v>
      </c>
      <c r="O50" s="11">
        <v>0</v>
      </c>
      <c r="P50" s="11">
        <v>195819613.47999999</v>
      </c>
      <c r="Q50" s="11">
        <v>716.75</v>
      </c>
      <c r="R50" s="11">
        <v>195819613.47999999</v>
      </c>
      <c r="S50" s="11">
        <v>0</v>
      </c>
      <c r="T50" s="11">
        <v>195819613.47999999</v>
      </c>
      <c r="U50" s="11">
        <v>0</v>
      </c>
      <c r="V50" s="11">
        <v>0</v>
      </c>
    </row>
    <row r="51" spans="1:22" s="12" customFormat="1" ht="24" x14ac:dyDescent="0.2">
      <c r="A51" s="8" t="s">
        <v>110</v>
      </c>
      <c r="B51" s="8" t="s">
        <v>111</v>
      </c>
      <c r="C51" s="9" t="s">
        <v>25</v>
      </c>
      <c r="D51" s="9" t="s">
        <v>26</v>
      </c>
      <c r="E51" s="9">
        <v>20</v>
      </c>
      <c r="F51" s="10" t="s">
        <v>31</v>
      </c>
      <c r="G51" s="11">
        <v>196000000</v>
      </c>
      <c r="H51" s="11">
        <f t="shared" si="8"/>
        <v>18000000</v>
      </c>
      <c r="I51" s="11"/>
      <c r="J51" s="11">
        <v>214000000</v>
      </c>
      <c r="K51" s="11">
        <v>195820330.22999999</v>
      </c>
      <c r="L51" s="11">
        <v>18179669.77</v>
      </c>
      <c r="M51" s="11">
        <v>0</v>
      </c>
      <c r="N51" s="11">
        <v>195820330.22999999</v>
      </c>
      <c r="O51" s="11">
        <v>0</v>
      </c>
      <c r="P51" s="11">
        <v>195819613.47999999</v>
      </c>
      <c r="Q51" s="11">
        <v>716.75</v>
      </c>
      <c r="R51" s="11">
        <v>195819613.47999999</v>
      </c>
      <c r="S51" s="11">
        <v>0</v>
      </c>
      <c r="T51" s="11">
        <v>195819613.47999999</v>
      </c>
      <c r="U51" s="11">
        <v>0</v>
      </c>
      <c r="V51" s="11">
        <v>0</v>
      </c>
    </row>
    <row r="52" spans="1:22" s="12" customFormat="1" ht="24" x14ac:dyDescent="0.2">
      <c r="A52" s="8" t="s">
        <v>112</v>
      </c>
      <c r="B52" s="8" t="s">
        <v>113</v>
      </c>
      <c r="C52" s="9" t="s">
        <v>25</v>
      </c>
      <c r="D52" s="9" t="s">
        <v>26</v>
      </c>
      <c r="E52" s="9">
        <v>20</v>
      </c>
      <c r="F52" s="10" t="s">
        <v>31</v>
      </c>
      <c r="G52" s="11">
        <v>1500000</v>
      </c>
      <c r="H52" s="11">
        <f t="shared" si="8"/>
        <v>0</v>
      </c>
      <c r="I52" s="11"/>
      <c r="J52" s="11">
        <v>1500000</v>
      </c>
      <c r="K52" s="11">
        <v>1494236</v>
      </c>
      <c r="L52" s="11">
        <v>5764</v>
      </c>
      <c r="M52" s="11">
        <v>0</v>
      </c>
      <c r="N52" s="11">
        <v>1494236</v>
      </c>
      <c r="O52" s="11">
        <v>0</v>
      </c>
      <c r="P52" s="11">
        <v>1494213.04</v>
      </c>
      <c r="Q52" s="11">
        <v>22.96</v>
      </c>
      <c r="R52" s="11">
        <v>1494213.04</v>
      </c>
      <c r="S52" s="11">
        <v>0</v>
      </c>
      <c r="T52" s="11">
        <v>1494213.04</v>
      </c>
      <c r="U52" s="11">
        <v>0</v>
      </c>
      <c r="V52" s="11">
        <v>0</v>
      </c>
    </row>
    <row r="53" spans="1:22" s="12" customFormat="1" ht="24" x14ac:dyDescent="0.2">
      <c r="A53" s="8" t="s">
        <v>114</v>
      </c>
      <c r="B53" s="8" t="s">
        <v>115</v>
      </c>
      <c r="C53" s="9" t="s">
        <v>25</v>
      </c>
      <c r="D53" s="9" t="s">
        <v>26</v>
      </c>
      <c r="E53" s="9">
        <v>20</v>
      </c>
      <c r="F53" s="10" t="s">
        <v>31</v>
      </c>
      <c r="G53" s="11">
        <v>174500000</v>
      </c>
      <c r="H53" s="11">
        <f t="shared" si="8"/>
        <v>36573747</v>
      </c>
      <c r="I53" s="11"/>
      <c r="J53" s="11">
        <v>211073747</v>
      </c>
      <c r="K53" s="11">
        <v>192900201.22999999</v>
      </c>
      <c r="L53" s="11">
        <v>18173545.77</v>
      </c>
      <c r="M53" s="11">
        <v>0</v>
      </c>
      <c r="N53" s="11">
        <v>192900201.22999999</v>
      </c>
      <c r="O53" s="11">
        <v>0</v>
      </c>
      <c r="P53" s="11">
        <v>192900201.22</v>
      </c>
      <c r="Q53" s="11">
        <v>0.01</v>
      </c>
      <c r="R53" s="11">
        <v>192900201.22</v>
      </c>
      <c r="S53" s="11">
        <v>0</v>
      </c>
      <c r="T53" s="11">
        <v>192900201.22</v>
      </c>
      <c r="U53" s="11">
        <v>0</v>
      </c>
      <c r="V53" s="11">
        <v>0</v>
      </c>
    </row>
    <row r="54" spans="1:22" s="12" customFormat="1" ht="24" x14ac:dyDescent="0.2">
      <c r="A54" s="8" t="s">
        <v>116</v>
      </c>
      <c r="B54" s="8" t="s">
        <v>117</v>
      </c>
      <c r="C54" s="9" t="s">
        <v>25</v>
      </c>
      <c r="D54" s="9" t="s">
        <v>26</v>
      </c>
      <c r="E54" s="9">
        <v>20</v>
      </c>
      <c r="F54" s="10" t="s">
        <v>31</v>
      </c>
      <c r="G54" s="11">
        <v>20000000</v>
      </c>
      <c r="H54" s="11">
        <f t="shared" si="8"/>
        <v>-18573747</v>
      </c>
      <c r="I54" s="11"/>
      <c r="J54" s="11">
        <v>1426253</v>
      </c>
      <c r="K54" s="11">
        <v>1425893</v>
      </c>
      <c r="L54" s="11">
        <v>360</v>
      </c>
      <c r="M54" s="11">
        <v>0</v>
      </c>
      <c r="N54" s="11">
        <v>1425893</v>
      </c>
      <c r="O54" s="11">
        <v>0</v>
      </c>
      <c r="P54" s="11">
        <v>1425199.22</v>
      </c>
      <c r="Q54" s="11">
        <v>693.78</v>
      </c>
      <c r="R54" s="11">
        <v>1425199.22</v>
      </c>
      <c r="S54" s="11">
        <v>0</v>
      </c>
      <c r="T54" s="11">
        <v>1425199.22</v>
      </c>
      <c r="U54" s="11">
        <v>0</v>
      </c>
      <c r="V54" s="11">
        <v>0</v>
      </c>
    </row>
    <row r="55" spans="1:22" s="12" customFormat="1" ht="24" x14ac:dyDescent="0.2">
      <c r="A55" s="8" t="s">
        <v>118</v>
      </c>
      <c r="B55" s="8" t="s">
        <v>119</v>
      </c>
      <c r="C55" s="9" t="s">
        <v>25</v>
      </c>
      <c r="D55" s="9" t="s">
        <v>26</v>
      </c>
      <c r="E55" s="9">
        <v>20</v>
      </c>
      <c r="F55" s="10" t="s">
        <v>31</v>
      </c>
      <c r="G55" s="11">
        <v>12242550000</v>
      </c>
      <c r="H55" s="11">
        <f t="shared" si="8"/>
        <v>-68211701.239999771</v>
      </c>
      <c r="I55" s="11">
        <f>+I101+I108</f>
        <v>329000000</v>
      </c>
      <c r="J55" s="11">
        <v>11845338298.76</v>
      </c>
      <c r="K55" s="11">
        <v>10971768993.780001</v>
      </c>
      <c r="L55" s="11">
        <v>873569304.98000002</v>
      </c>
      <c r="M55" s="11">
        <v>0</v>
      </c>
      <c r="N55" s="11">
        <v>10554890293.620001</v>
      </c>
      <c r="O55" s="11">
        <v>416878700.16000003</v>
      </c>
      <c r="P55" s="11">
        <v>8335381988.5900002</v>
      </c>
      <c r="Q55" s="11">
        <v>2219508305.0300002</v>
      </c>
      <c r="R55" s="11">
        <v>8267319156.8199997</v>
      </c>
      <c r="S55" s="11">
        <v>68062831.769999996</v>
      </c>
      <c r="T55" s="11">
        <v>8267319156.8199997</v>
      </c>
      <c r="U55" s="11">
        <v>0</v>
      </c>
      <c r="V55" s="11">
        <v>43350880.600000001</v>
      </c>
    </row>
    <row r="56" spans="1:22" s="12" customFormat="1" ht="24" x14ac:dyDescent="0.2">
      <c r="A56" s="8" t="s">
        <v>118</v>
      </c>
      <c r="B56" s="8" t="s">
        <v>119</v>
      </c>
      <c r="C56" s="9" t="s">
        <v>25</v>
      </c>
      <c r="D56" s="9" t="s">
        <v>26</v>
      </c>
      <c r="E56" s="9">
        <v>21</v>
      </c>
      <c r="F56" s="10" t="s">
        <v>28</v>
      </c>
      <c r="G56" s="11">
        <v>1998800000</v>
      </c>
      <c r="H56" s="11">
        <f t="shared" si="8"/>
        <v>0</v>
      </c>
      <c r="I56" s="11"/>
      <c r="J56" s="11">
        <v>1998800000</v>
      </c>
      <c r="K56" s="11">
        <v>1890834756.5699999</v>
      </c>
      <c r="L56" s="11">
        <v>107965243.43000001</v>
      </c>
      <c r="M56" s="11">
        <v>0</v>
      </c>
      <c r="N56" s="11">
        <v>1275974390.5699999</v>
      </c>
      <c r="O56" s="11">
        <v>614860366</v>
      </c>
      <c r="P56" s="11">
        <v>948195131</v>
      </c>
      <c r="Q56" s="11">
        <v>327779259.56999999</v>
      </c>
      <c r="R56" s="11">
        <v>905986068</v>
      </c>
      <c r="S56" s="11">
        <v>42209063</v>
      </c>
      <c r="T56" s="11">
        <v>905986068</v>
      </c>
      <c r="U56" s="11">
        <v>0</v>
      </c>
      <c r="V56" s="11">
        <v>2624355</v>
      </c>
    </row>
    <row r="57" spans="1:22" s="12" customFormat="1" ht="24" x14ac:dyDescent="0.2">
      <c r="A57" s="8" t="s">
        <v>120</v>
      </c>
      <c r="B57" s="8" t="s">
        <v>121</v>
      </c>
      <c r="C57" s="9" t="s">
        <v>25</v>
      </c>
      <c r="D57" s="9" t="s">
        <v>26</v>
      </c>
      <c r="E57" s="9">
        <v>20</v>
      </c>
      <c r="F57" s="10" t="s">
        <v>31</v>
      </c>
      <c r="G57" s="11">
        <v>112000000</v>
      </c>
      <c r="H57" s="11">
        <f t="shared" si="8"/>
        <v>-26806800</v>
      </c>
      <c r="I57" s="11"/>
      <c r="J57" s="11">
        <v>85193200</v>
      </c>
      <c r="K57" s="11">
        <v>50448039.920000002</v>
      </c>
      <c r="L57" s="11">
        <v>34745160.079999998</v>
      </c>
      <c r="M57" s="11">
        <v>0</v>
      </c>
      <c r="N57" s="11">
        <v>47356539.920000002</v>
      </c>
      <c r="O57" s="11">
        <v>3091500</v>
      </c>
      <c r="P57" s="11">
        <v>46999527</v>
      </c>
      <c r="Q57" s="11">
        <v>357012.92</v>
      </c>
      <c r="R57" s="11">
        <v>44569327</v>
      </c>
      <c r="S57" s="11">
        <v>2430200</v>
      </c>
      <c r="T57" s="11">
        <v>44569327</v>
      </c>
      <c r="U57" s="11">
        <v>0</v>
      </c>
      <c r="V57" s="11">
        <v>0</v>
      </c>
    </row>
    <row r="58" spans="1:22" s="12" customFormat="1" ht="24" x14ac:dyDescent="0.2">
      <c r="A58" s="8" t="s">
        <v>122</v>
      </c>
      <c r="B58" s="8" t="s">
        <v>123</v>
      </c>
      <c r="C58" s="9" t="s">
        <v>25</v>
      </c>
      <c r="D58" s="9" t="s">
        <v>26</v>
      </c>
      <c r="E58" s="9">
        <v>20</v>
      </c>
      <c r="F58" s="10" t="s">
        <v>31</v>
      </c>
      <c r="G58" s="11">
        <v>5000000</v>
      </c>
      <c r="H58" s="11">
        <f t="shared" si="8"/>
        <v>0</v>
      </c>
      <c r="I58" s="11"/>
      <c r="J58" s="11">
        <v>5000000</v>
      </c>
      <c r="K58" s="11">
        <v>2450120</v>
      </c>
      <c r="L58" s="11">
        <v>2549880</v>
      </c>
      <c r="M58" s="11">
        <v>0</v>
      </c>
      <c r="N58" s="11">
        <v>2450120</v>
      </c>
      <c r="O58" s="11">
        <v>0</v>
      </c>
      <c r="P58" s="11">
        <v>2430200</v>
      </c>
      <c r="Q58" s="11">
        <v>19920</v>
      </c>
      <c r="R58" s="11">
        <v>0</v>
      </c>
      <c r="S58" s="11">
        <v>2430200</v>
      </c>
      <c r="T58" s="11">
        <v>0</v>
      </c>
      <c r="U58" s="11">
        <v>0</v>
      </c>
      <c r="V58" s="11">
        <v>0</v>
      </c>
    </row>
    <row r="59" spans="1:22" s="12" customFormat="1" ht="24" x14ac:dyDescent="0.2">
      <c r="A59" s="8" t="s">
        <v>124</v>
      </c>
      <c r="B59" s="8" t="s">
        <v>125</v>
      </c>
      <c r="C59" s="9" t="s">
        <v>25</v>
      </c>
      <c r="D59" s="9" t="s">
        <v>26</v>
      </c>
      <c r="E59" s="9">
        <v>20</v>
      </c>
      <c r="F59" s="10" t="s">
        <v>31</v>
      </c>
      <c r="G59" s="11">
        <v>15000000</v>
      </c>
      <c r="H59" s="11">
        <f t="shared" si="8"/>
        <v>-4919600</v>
      </c>
      <c r="I59" s="11"/>
      <c r="J59" s="11">
        <v>10080400</v>
      </c>
      <c r="K59" s="11">
        <v>59760</v>
      </c>
      <c r="L59" s="11">
        <v>10020640</v>
      </c>
      <c r="M59" s="11">
        <v>0</v>
      </c>
      <c r="N59" s="11">
        <v>59760</v>
      </c>
      <c r="O59" s="11">
        <v>0</v>
      </c>
      <c r="P59" s="11">
        <v>0</v>
      </c>
      <c r="Q59" s="11">
        <v>59760</v>
      </c>
      <c r="R59" s="11">
        <v>0</v>
      </c>
      <c r="S59" s="11">
        <v>0</v>
      </c>
      <c r="T59" s="11">
        <v>0</v>
      </c>
      <c r="U59" s="11">
        <v>0</v>
      </c>
      <c r="V59" s="11">
        <v>0</v>
      </c>
    </row>
    <row r="60" spans="1:22" s="12" customFormat="1" ht="24" x14ac:dyDescent="0.2">
      <c r="A60" s="8" t="s">
        <v>126</v>
      </c>
      <c r="B60" s="8" t="s">
        <v>127</v>
      </c>
      <c r="C60" s="9" t="s">
        <v>25</v>
      </c>
      <c r="D60" s="9" t="s">
        <v>26</v>
      </c>
      <c r="E60" s="9">
        <v>20</v>
      </c>
      <c r="F60" s="10" t="s">
        <v>31</v>
      </c>
      <c r="G60" s="11">
        <v>5000000</v>
      </c>
      <c r="H60" s="11">
        <f t="shared" si="8"/>
        <v>20080000</v>
      </c>
      <c r="I60" s="11"/>
      <c r="J60" s="11">
        <v>25080000</v>
      </c>
      <c r="K60" s="11">
        <v>24096926</v>
      </c>
      <c r="L60" s="11">
        <v>983074</v>
      </c>
      <c r="M60" s="11">
        <v>0</v>
      </c>
      <c r="N60" s="11">
        <v>21005426</v>
      </c>
      <c r="O60" s="11">
        <v>3091500</v>
      </c>
      <c r="P60" s="11">
        <v>20908500</v>
      </c>
      <c r="Q60" s="11">
        <v>96926</v>
      </c>
      <c r="R60" s="11">
        <v>20908500</v>
      </c>
      <c r="S60" s="11">
        <v>0</v>
      </c>
      <c r="T60" s="11">
        <v>20908500</v>
      </c>
      <c r="U60" s="11">
        <v>0</v>
      </c>
      <c r="V60" s="11">
        <v>0</v>
      </c>
    </row>
    <row r="61" spans="1:22" s="12" customFormat="1" ht="24" x14ac:dyDescent="0.2">
      <c r="A61" s="8" t="s">
        <v>128</v>
      </c>
      <c r="B61" s="8" t="s">
        <v>129</v>
      </c>
      <c r="C61" s="9" t="s">
        <v>25</v>
      </c>
      <c r="D61" s="9" t="s">
        <v>26</v>
      </c>
      <c r="E61" s="9">
        <v>20</v>
      </c>
      <c r="F61" s="10" t="s">
        <v>31</v>
      </c>
      <c r="G61" s="11">
        <v>2000000</v>
      </c>
      <c r="H61" s="11">
        <f t="shared" si="8"/>
        <v>-1907600</v>
      </c>
      <c r="I61" s="11"/>
      <c r="J61" s="11">
        <v>92400</v>
      </c>
      <c r="K61" s="11">
        <v>7968</v>
      </c>
      <c r="L61" s="11">
        <v>84432</v>
      </c>
      <c r="M61" s="11">
        <v>0</v>
      </c>
      <c r="N61" s="11">
        <v>7968</v>
      </c>
      <c r="O61" s="11">
        <v>0</v>
      </c>
      <c r="P61" s="11">
        <v>0</v>
      </c>
      <c r="Q61" s="11">
        <v>7968</v>
      </c>
      <c r="R61" s="11">
        <v>0</v>
      </c>
      <c r="S61" s="11">
        <v>0</v>
      </c>
      <c r="T61" s="11">
        <v>0</v>
      </c>
      <c r="U61" s="11">
        <v>0</v>
      </c>
      <c r="V61" s="11">
        <v>0</v>
      </c>
    </row>
    <row r="62" spans="1:22" s="12" customFormat="1" ht="24" x14ac:dyDescent="0.2">
      <c r="A62" s="8" t="s">
        <v>130</v>
      </c>
      <c r="B62" s="8" t="s">
        <v>131</v>
      </c>
      <c r="C62" s="9" t="s">
        <v>25</v>
      </c>
      <c r="D62" s="9" t="s">
        <v>26</v>
      </c>
      <c r="E62" s="9">
        <v>20</v>
      </c>
      <c r="F62" s="10" t="s">
        <v>31</v>
      </c>
      <c r="G62" s="11">
        <v>5000000</v>
      </c>
      <c r="H62" s="11">
        <f t="shared" si="8"/>
        <v>-4919600</v>
      </c>
      <c r="I62" s="11"/>
      <c r="J62" s="11">
        <v>80400</v>
      </c>
      <c r="K62" s="11">
        <v>19920</v>
      </c>
      <c r="L62" s="11">
        <v>60480</v>
      </c>
      <c r="M62" s="11">
        <v>0</v>
      </c>
      <c r="N62" s="11">
        <v>19920</v>
      </c>
      <c r="O62" s="11">
        <v>0</v>
      </c>
      <c r="P62" s="11">
        <v>0</v>
      </c>
      <c r="Q62" s="11">
        <v>19920</v>
      </c>
      <c r="R62" s="11">
        <v>0</v>
      </c>
      <c r="S62" s="11">
        <v>0</v>
      </c>
      <c r="T62" s="11">
        <v>0</v>
      </c>
      <c r="U62" s="11">
        <v>0</v>
      </c>
      <c r="V62" s="11">
        <v>0</v>
      </c>
    </row>
    <row r="63" spans="1:22" s="12" customFormat="1" ht="24" x14ac:dyDescent="0.2">
      <c r="A63" s="8" t="s">
        <v>132</v>
      </c>
      <c r="B63" s="8" t="s">
        <v>133</v>
      </c>
      <c r="C63" s="9" t="s">
        <v>25</v>
      </c>
      <c r="D63" s="9" t="s">
        <v>26</v>
      </c>
      <c r="E63" s="9">
        <v>20</v>
      </c>
      <c r="F63" s="10" t="s">
        <v>31</v>
      </c>
      <c r="G63" s="11">
        <v>20000000</v>
      </c>
      <c r="H63" s="11">
        <f t="shared" si="8"/>
        <v>-16064000</v>
      </c>
      <c r="I63" s="11"/>
      <c r="J63" s="11">
        <v>3936000</v>
      </c>
      <c r="K63" s="11">
        <v>15681</v>
      </c>
      <c r="L63" s="11">
        <v>3920319</v>
      </c>
      <c r="M63" s="11">
        <v>0</v>
      </c>
      <c r="N63" s="11">
        <v>15681</v>
      </c>
      <c r="O63" s="11">
        <v>0</v>
      </c>
      <c r="P63" s="11">
        <v>0</v>
      </c>
      <c r="Q63" s="11">
        <v>15681</v>
      </c>
      <c r="R63" s="11">
        <v>0</v>
      </c>
      <c r="S63" s="11">
        <v>0</v>
      </c>
      <c r="T63" s="11">
        <v>0</v>
      </c>
      <c r="U63" s="11">
        <v>0</v>
      </c>
      <c r="V63" s="11">
        <v>0</v>
      </c>
    </row>
    <row r="64" spans="1:22" s="12" customFormat="1" ht="24" x14ac:dyDescent="0.2">
      <c r="A64" s="8" t="s">
        <v>134</v>
      </c>
      <c r="B64" s="8" t="s">
        <v>135</v>
      </c>
      <c r="C64" s="9" t="s">
        <v>25</v>
      </c>
      <c r="D64" s="9" t="s">
        <v>26</v>
      </c>
      <c r="E64" s="9">
        <v>20</v>
      </c>
      <c r="F64" s="10" t="s">
        <v>31</v>
      </c>
      <c r="G64" s="11">
        <v>50000000</v>
      </c>
      <c r="H64" s="11">
        <f t="shared" si="8"/>
        <v>-10040000</v>
      </c>
      <c r="I64" s="11"/>
      <c r="J64" s="11">
        <v>39960000</v>
      </c>
      <c r="K64" s="11">
        <v>23757824.920000002</v>
      </c>
      <c r="L64" s="11">
        <v>16202175.08</v>
      </c>
      <c r="M64" s="11">
        <v>0</v>
      </c>
      <c r="N64" s="11">
        <v>23757824.920000002</v>
      </c>
      <c r="O64" s="11">
        <v>0</v>
      </c>
      <c r="P64" s="11">
        <v>23660827</v>
      </c>
      <c r="Q64" s="11">
        <v>96997.92</v>
      </c>
      <c r="R64" s="11">
        <v>23660827</v>
      </c>
      <c r="S64" s="11">
        <v>0</v>
      </c>
      <c r="T64" s="11">
        <v>23660827</v>
      </c>
      <c r="U64" s="11">
        <v>0</v>
      </c>
      <c r="V64" s="11">
        <v>0</v>
      </c>
    </row>
    <row r="65" spans="1:22" s="12" customFormat="1" ht="24" x14ac:dyDescent="0.2">
      <c r="A65" s="8" t="s">
        <v>136</v>
      </c>
      <c r="B65" s="8" t="s">
        <v>137</v>
      </c>
      <c r="C65" s="9" t="s">
        <v>25</v>
      </c>
      <c r="D65" s="9" t="s">
        <v>26</v>
      </c>
      <c r="E65" s="9">
        <v>20</v>
      </c>
      <c r="F65" s="10" t="s">
        <v>31</v>
      </c>
      <c r="G65" s="11">
        <v>10000000</v>
      </c>
      <c r="H65" s="11">
        <f t="shared" si="8"/>
        <v>-9036000</v>
      </c>
      <c r="I65" s="11"/>
      <c r="J65" s="11">
        <v>964000</v>
      </c>
      <c r="K65" s="11">
        <v>39840</v>
      </c>
      <c r="L65" s="11">
        <v>924160</v>
      </c>
      <c r="M65" s="11">
        <v>0</v>
      </c>
      <c r="N65" s="11">
        <v>39840</v>
      </c>
      <c r="O65" s="11">
        <v>0</v>
      </c>
      <c r="P65" s="11">
        <v>0</v>
      </c>
      <c r="Q65" s="11">
        <v>39840</v>
      </c>
      <c r="R65" s="11">
        <v>0</v>
      </c>
      <c r="S65" s="11">
        <v>0</v>
      </c>
      <c r="T65" s="11">
        <v>0</v>
      </c>
      <c r="U65" s="11">
        <v>0</v>
      </c>
      <c r="V65" s="11">
        <v>0</v>
      </c>
    </row>
    <row r="66" spans="1:22" s="12" customFormat="1" ht="24" x14ac:dyDescent="0.2">
      <c r="A66" s="8" t="s">
        <v>138</v>
      </c>
      <c r="B66" s="8" t="s">
        <v>139</v>
      </c>
      <c r="C66" s="9" t="s">
        <v>25</v>
      </c>
      <c r="D66" s="9" t="s">
        <v>26</v>
      </c>
      <c r="E66" s="9">
        <v>20</v>
      </c>
      <c r="F66" s="10" t="s">
        <v>31</v>
      </c>
      <c r="G66" s="11">
        <v>60000000</v>
      </c>
      <c r="H66" s="11">
        <f t="shared" si="8"/>
        <v>-48192000</v>
      </c>
      <c r="I66" s="11"/>
      <c r="J66" s="11">
        <v>11808000</v>
      </c>
      <c r="K66" s="11">
        <v>47043</v>
      </c>
      <c r="L66" s="11">
        <v>11760957</v>
      </c>
      <c r="M66" s="11">
        <v>0</v>
      </c>
      <c r="N66" s="11">
        <v>47043</v>
      </c>
      <c r="O66" s="11">
        <v>0</v>
      </c>
      <c r="P66" s="11">
        <v>0</v>
      </c>
      <c r="Q66" s="11">
        <v>47043</v>
      </c>
      <c r="R66" s="11">
        <v>0</v>
      </c>
      <c r="S66" s="11">
        <v>0</v>
      </c>
      <c r="T66" s="11">
        <v>0</v>
      </c>
      <c r="U66" s="11">
        <v>0</v>
      </c>
      <c r="V66" s="11">
        <v>0</v>
      </c>
    </row>
    <row r="67" spans="1:22" s="12" customFormat="1" ht="24" x14ac:dyDescent="0.2">
      <c r="A67" s="8" t="s">
        <v>140</v>
      </c>
      <c r="B67" s="8" t="s">
        <v>141</v>
      </c>
      <c r="C67" s="9" t="s">
        <v>25</v>
      </c>
      <c r="D67" s="9" t="s">
        <v>26</v>
      </c>
      <c r="E67" s="9">
        <v>20</v>
      </c>
      <c r="F67" s="10" t="s">
        <v>31</v>
      </c>
      <c r="G67" s="11">
        <v>10000000</v>
      </c>
      <c r="H67" s="11">
        <f t="shared" si="8"/>
        <v>-8032000</v>
      </c>
      <c r="I67" s="11"/>
      <c r="J67" s="11">
        <v>1968000</v>
      </c>
      <c r="K67" s="11">
        <v>7840</v>
      </c>
      <c r="L67" s="11">
        <v>1960160</v>
      </c>
      <c r="M67" s="11">
        <v>0</v>
      </c>
      <c r="N67" s="11">
        <v>7840</v>
      </c>
      <c r="O67" s="11">
        <v>0</v>
      </c>
      <c r="P67" s="11">
        <v>0</v>
      </c>
      <c r="Q67" s="11">
        <v>7840</v>
      </c>
      <c r="R67" s="11">
        <v>0</v>
      </c>
      <c r="S67" s="11">
        <v>0</v>
      </c>
      <c r="T67" s="11">
        <v>0</v>
      </c>
      <c r="U67" s="11">
        <v>0</v>
      </c>
      <c r="V67" s="11">
        <v>0</v>
      </c>
    </row>
    <row r="68" spans="1:22" s="12" customFormat="1" ht="24" x14ac:dyDescent="0.2">
      <c r="A68" s="8" t="s">
        <v>142</v>
      </c>
      <c r="B68" s="8" t="s">
        <v>143</v>
      </c>
      <c r="C68" s="9" t="s">
        <v>25</v>
      </c>
      <c r="D68" s="9" t="s">
        <v>26</v>
      </c>
      <c r="E68" s="9">
        <v>20</v>
      </c>
      <c r="F68" s="10" t="s">
        <v>31</v>
      </c>
      <c r="G68" s="11">
        <v>50000000</v>
      </c>
      <c r="H68" s="11">
        <f t="shared" si="8"/>
        <v>-40160000</v>
      </c>
      <c r="I68" s="11"/>
      <c r="J68" s="11">
        <v>9840000</v>
      </c>
      <c r="K68" s="11">
        <v>39203</v>
      </c>
      <c r="L68" s="11">
        <v>9800797</v>
      </c>
      <c r="M68" s="11">
        <v>0</v>
      </c>
      <c r="N68" s="11">
        <v>39203</v>
      </c>
      <c r="O68" s="11">
        <v>0</v>
      </c>
      <c r="P68" s="11">
        <v>0</v>
      </c>
      <c r="Q68" s="11">
        <v>39203</v>
      </c>
      <c r="R68" s="11">
        <v>0</v>
      </c>
      <c r="S68" s="11">
        <v>0</v>
      </c>
      <c r="T68" s="11">
        <v>0</v>
      </c>
      <c r="U68" s="11">
        <v>0</v>
      </c>
      <c r="V68" s="11">
        <v>0</v>
      </c>
    </row>
    <row r="69" spans="1:22" s="12" customFormat="1" ht="24" x14ac:dyDescent="0.2">
      <c r="A69" s="8" t="s">
        <v>144</v>
      </c>
      <c r="B69" s="8" t="s">
        <v>145</v>
      </c>
      <c r="C69" s="9" t="s">
        <v>25</v>
      </c>
      <c r="D69" s="9" t="s">
        <v>26</v>
      </c>
      <c r="E69" s="9">
        <v>20</v>
      </c>
      <c r="F69" s="10" t="s">
        <v>31</v>
      </c>
      <c r="G69" s="11">
        <v>752000000</v>
      </c>
      <c r="H69" s="11">
        <f t="shared" si="8"/>
        <v>-38152000</v>
      </c>
      <c r="I69" s="11"/>
      <c r="J69" s="11">
        <v>713848000</v>
      </c>
      <c r="K69" s="11">
        <v>615044202.46000004</v>
      </c>
      <c r="L69" s="11">
        <v>98803797.540000007</v>
      </c>
      <c r="M69" s="11">
        <v>0</v>
      </c>
      <c r="N69" s="11">
        <v>555116374.86000001</v>
      </c>
      <c r="O69" s="11">
        <v>59927827.600000001</v>
      </c>
      <c r="P69" s="11">
        <v>386151445.92000002</v>
      </c>
      <c r="Q69" s="11">
        <v>168964928.94</v>
      </c>
      <c r="R69" s="11">
        <v>377851500.54000002</v>
      </c>
      <c r="S69" s="11">
        <v>8299945.3799999999</v>
      </c>
      <c r="T69" s="11">
        <v>377851500.54000002</v>
      </c>
      <c r="U69" s="11">
        <v>0</v>
      </c>
      <c r="V69" s="11">
        <v>0</v>
      </c>
    </row>
    <row r="70" spans="1:22" s="12" customFormat="1" ht="24" x14ac:dyDescent="0.2">
      <c r="A70" s="8" t="s">
        <v>146</v>
      </c>
      <c r="B70" s="8" t="s">
        <v>147</v>
      </c>
      <c r="C70" s="9" t="s">
        <v>25</v>
      </c>
      <c r="D70" s="9" t="s">
        <v>26</v>
      </c>
      <c r="E70" s="9">
        <v>20</v>
      </c>
      <c r="F70" s="10" t="s">
        <v>31</v>
      </c>
      <c r="G70" s="11">
        <v>60000000</v>
      </c>
      <c r="H70" s="11">
        <f t="shared" si="8"/>
        <v>0</v>
      </c>
      <c r="I70" s="11"/>
      <c r="J70" s="11">
        <v>60000000</v>
      </c>
      <c r="K70" s="11">
        <v>51514043.170000002</v>
      </c>
      <c r="L70" s="11">
        <v>8485956.8300000001</v>
      </c>
      <c r="M70" s="11">
        <v>0</v>
      </c>
      <c r="N70" s="11">
        <v>50314043.170000002</v>
      </c>
      <c r="O70" s="11">
        <v>1200000</v>
      </c>
      <c r="P70" s="11">
        <v>31448927</v>
      </c>
      <c r="Q70" s="11">
        <v>18865116.170000002</v>
      </c>
      <c r="R70" s="11">
        <v>31448927</v>
      </c>
      <c r="S70" s="11">
        <v>0</v>
      </c>
      <c r="T70" s="11">
        <v>31448927</v>
      </c>
      <c r="U70" s="11">
        <v>0</v>
      </c>
      <c r="V70" s="11">
        <v>0</v>
      </c>
    </row>
    <row r="71" spans="1:22" s="12" customFormat="1" ht="24" x14ac:dyDescent="0.2">
      <c r="A71" s="8" t="s">
        <v>148</v>
      </c>
      <c r="B71" s="8" t="s">
        <v>149</v>
      </c>
      <c r="C71" s="9" t="s">
        <v>25</v>
      </c>
      <c r="D71" s="9" t="s">
        <v>26</v>
      </c>
      <c r="E71" s="9">
        <v>20</v>
      </c>
      <c r="F71" s="10" t="s">
        <v>31</v>
      </c>
      <c r="G71" s="11">
        <v>200000000</v>
      </c>
      <c r="H71" s="11">
        <f t="shared" si="8"/>
        <v>0</v>
      </c>
      <c r="I71" s="11"/>
      <c r="J71" s="11">
        <v>200000000</v>
      </c>
      <c r="K71" s="11">
        <v>160550090.13999999</v>
      </c>
      <c r="L71" s="11">
        <v>39449909.859999999</v>
      </c>
      <c r="M71" s="11">
        <v>0</v>
      </c>
      <c r="N71" s="11">
        <v>140554381.13999999</v>
      </c>
      <c r="O71" s="11">
        <v>19995709</v>
      </c>
      <c r="P71" s="11">
        <v>105570377</v>
      </c>
      <c r="Q71" s="11">
        <v>34984004.140000001</v>
      </c>
      <c r="R71" s="11">
        <v>98591566</v>
      </c>
      <c r="S71" s="11">
        <v>6978811</v>
      </c>
      <c r="T71" s="11">
        <v>98591566</v>
      </c>
      <c r="U71" s="11">
        <v>0</v>
      </c>
      <c r="V71" s="11">
        <v>0</v>
      </c>
    </row>
    <row r="72" spans="1:22" s="12" customFormat="1" ht="24" x14ac:dyDescent="0.2">
      <c r="A72" s="8" t="s">
        <v>150</v>
      </c>
      <c r="B72" s="8" t="s">
        <v>151</v>
      </c>
      <c r="C72" s="9" t="s">
        <v>25</v>
      </c>
      <c r="D72" s="9" t="s">
        <v>26</v>
      </c>
      <c r="E72" s="9">
        <v>20</v>
      </c>
      <c r="F72" s="10" t="s">
        <v>31</v>
      </c>
      <c r="G72" s="11">
        <v>5000000</v>
      </c>
      <c r="H72" s="11">
        <f t="shared" si="8"/>
        <v>0</v>
      </c>
      <c r="I72" s="11"/>
      <c r="J72" s="11">
        <v>5000000</v>
      </c>
      <c r="K72" s="11">
        <v>19920</v>
      </c>
      <c r="L72" s="11">
        <v>4980080</v>
      </c>
      <c r="M72" s="11">
        <v>0</v>
      </c>
      <c r="N72" s="11">
        <v>19920</v>
      </c>
      <c r="O72" s="11">
        <v>0</v>
      </c>
      <c r="P72" s="11">
        <v>0</v>
      </c>
      <c r="Q72" s="11">
        <v>19920</v>
      </c>
      <c r="R72" s="11">
        <v>0</v>
      </c>
      <c r="S72" s="11">
        <v>0</v>
      </c>
      <c r="T72" s="11">
        <v>0</v>
      </c>
      <c r="U72" s="11">
        <v>0</v>
      </c>
      <c r="V72" s="11">
        <v>0</v>
      </c>
    </row>
    <row r="73" spans="1:22" s="12" customFormat="1" ht="24" x14ac:dyDescent="0.2">
      <c r="A73" s="8" t="s">
        <v>152</v>
      </c>
      <c r="B73" s="8" t="s">
        <v>153</v>
      </c>
      <c r="C73" s="9" t="s">
        <v>25</v>
      </c>
      <c r="D73" s="9" t="s">
        <v>26</v>
      </c>
      <c r="E73" s="9">
        <v>20</v>
      </c>
      <c r="F73" s="10" t="s">
        <v>31</v>
      </c>
      <c r="G73" s="11">
        <v>350000000</v>
      </c>
      <c r="H73" s="11">
        <f t="shared" si="8"/>
        <v>37951200</v>
      </c>
      <c r="I73" s="11"/>
      <c r="J73" s="11">
        <v>387951200</v>
      </c>
      <c r="K73" s="11">
        <v>363764165.45999998</v>
      </c>
      <c r="L73" s="11">
        <v>24187034.539999999</v>
      </c>
      <c r="M73" s="11">
        <v>0</v>
      </c>
      <c r="N73" s="11">
        <v>325032046.86000001</v>
      </c>
      <c r="O73" s="11">
        <v>38732118.600000001</v>
      </c>
      <c r="P73" s="11">
        <v>219785267.03999999</v>
      </c>
      <c r="Q73" s="11">
        <v>105246779.81999999</v>
      </c>
      <c r="R73" s="11">
        <v>219747516.63999999</v>
      </c>
      <c r="S73" s="11">
        <v>37750.400000000001</v>
      </c>
      <c r="T73" s="11">
        <v>219747516.63999999</v>
      </c>
      <c r="U73" s="11">
        <v>0</v>
      </c>
      <c r="V73" s="11">
        <v>0</v>
      </c>
    </row>
    <row r="74" spans="1:22" s="12" customFormat="1" ht="24" x14ac:dyDescent="0.2">
      <c r="A74" s="8" t="s">
        <v>154</v>
      </c>
      <c r="B74" s="8" t="s">
        <v>155</v>
      </c>
      <c r="C74" s="9" t="s">
        <v>25</v>
      </c>
      <c r="D74" s="9" t="s">
        <v>26</v>
      </c>
      <c r="E74" s="9">
        <v>20</v>
      </c>
      <c r="F74" s="10" t="s">
        <v>31</v>
      </c>
      <c r="G74" s="11">
        <v>25000000</v>
      </c>
      <c r="H74" s="11">
        <f t="shared" si="8"/>
        <v>-19076000</v>
      </c>
      <c r="I74" s="11"/>
      <c r="J74" s="11">
        <v>5924000</v>
      </c>
      <c r="K74" s="11">
        <v>1072899.74</v>
      </c>
      <c r="L74" s="11">
        <v>4851100.26</v>
      </c>
      <c r="M74" s="11">
        <v>0</v>
      </c>
      <c r="N74" s="11">
        <v>1072899.74</v>
      </c>
      <c r="O74" s="11">
        <v>0</v>
      </c>
      <c r="P74" s="11">
        <v>982815.6</v>
      </c>
      <c r="Q74" s="11">
        <v>90084.14</v>
      </c>
      <c r="R74" s="11">
        <v>982815.6</v>
      </c>
      <c r="S74" s="11">
        <v>0</v>
      </c>
      <c r="T74" s="11">
        <v>982815.6</v>
      </c>
      <c r="U74" s="11">
        <v>0</v>
      </c>
      <c r="V74" s="11">
        <v>0</v>
      </c>
    </row>
    <row r="75" spans="1:22" s="12" customFormat="1" ht="24" x14ac:dyDescent="0.2">
      <c r="A75" s="8" t="s">
        <v>156</v>
      </c>
      <c r="B75" s="8" t="s">
        <v>157</v>
      </c>
      <c r="C75" s="9" t="s">
        <v>25</v>
      </c>
      <c r="D75" s="9" t="s">
        <v>26</v>
      </c>
      <c r="E75" s="9">
        <v>20</v>
      </c>
      <c r="F75" s="10" t="s">
        <v>31</v>
      </c>
      <c r="G75" s="11">
        <v>20000000</v>
      </c>
      <c r="H75" s="11">
        <f t="shared" si="8"/>
        <v>0</v>
      </c>
      <c r="I75" s="11"/>
      <c r="J75" s="11">
        <v>20000000</v>
      </c>
      <c r="K75" s="11">
        <v>12746358.560000001</v>
      </c>
      <c r="L75" s="11">
        <v>7253641.4400000004</v>
      </c>
      <c r="M75" s="11">
        <v>0</v>
      </c>
      <c r="N75" s="11">
        <v>12746358.560000001</v>
      </c>
      <c r="O75" s="11">
        <v>0</v>
      </c>
      <c r="P75" s="11">
        <v>12704294.439999999</v>
      </c>
      <c r="Q75" s="11">
        <v>42064.12</v>
      </c>
      <c r="R75" s="11">
        <v>11420910.460000001</v>
      </c>
      <c r="S75" s="11">
        <v>1283383.98</v>
      </c>
      <c r="T75" s="11">
        <v>11420910.460000001</v>
      </c>
      <c r="U75" s="11">
        <v>0</v>
      </c>
      <c r="V75" s="11">
        <v>0</v>
      </c>
    </row>
    <row r="76" spans="1:22" s="12" customFormat="1" ht="24" x14ac:dyDescent="0.2">
      <c r="A76" s="8" t="s">
        <v>158</v>
      </c>
      <c r="B76" s="8" t="s">
        <v>159</v>
      </c>
      <c r="C76" s="9" t="s">
        <v>25</v>
      </c>
      <c r="D76" s="9" t="s">
        <v>26</v>
      </c>
      <c r="E76" s="9">
        <v>20</v>
      </c>
      <c r="F76" s="10" t="s">
        <v>31</v>
      </c>
      <c r="G76" s="11">
        <v>50000000</v>
      </c>
      <c r="H76" s="11">
        <f t="shared" si="8"/>
        <v>-25100000</v>
      </c>
      <c r="I76" s="11"/>
      <c r="J76" s="11">
        <v>24900000</v>
      </c>
      <c r="K76" s="11">
        <v>20304963.789999999</v>
      </c>
      <c r="L76" s="11">
        <v>4595036.21</v>
      </c>
      <c r="M76" s="11">
        <v>0</v>
      </c>
      <c r="N76" s="11">
        <v>20304963.789999999</v>
      </c>
      <c r="O76" s="11">
        <v>0</v>
      </c>
      <c r="P76" s="11">
        <v>10608430</v>
      </c>
      <c r="Q76" s="11">
        <v>9696533.7899999991</v>
      </c>
      <c r="R76" s="11">
        <v>10608430</v>
      </c>
      <c r="S76" s="11">
        <v>0</v>
      </c>
      <c r="T76" s="11">
        <v>10608430</v>
      </c>
      <c r="U76" s="11">
        <v>0</v>
      </c>
      <c r="V76" s="11">
        <v>0</v>
      </c>
    </row>
    <row r="77" spans="1:22" s="12" customFormat="1" ht="24" x14ac:dyDescent="0.2">
      <c r="A77" s="8" t="s">
        <v>160</v>
      </c>
      <c r="B77" s="8" t="s">
        <v>161</v>
      </c>
      <c r="C77" s="9" t="s">
        <v>25</v>
      </c>
      <c r="D77" s="9" t="s">
        <v>26</v>
      </c>
      <c r="E77" s="9">
        <v>20</v>
      </c>
      <c r="F77" s="10" t="s">
        <v>31</v>
      </c>
      <c r="G77" s="11">
        <v>2000000</v>
      </c>
      <c r="H77" s="11">
        <f t="shared" si="8"/>
        <v>-1807200</v>
      </c>
      <c r="I77" s="11"/>
      <c r="J77" s="11">
        <v>192800</v>
      </c>
      <c r="K77" s="11">
        <v>768</v>
      </c>
      <c r="L77" s="11">
        <v>192032</v>
      </c>
      <c r="M77" s="11">
        <v>0</v>
      </c>
      <c r="N77" s="11">
        <v>768</v>
      </c>
      <c r="O77" s="11">
        <v>0</v>
      </c>
      <c r="P77" s="11">
        <v>0</v>
      </c>
      <c r="Q77" s="11">
        <v>768</v>
      </c>
      <c r="R77" s="11">
        <v>0</v>
      </c>
      <c r="S77" s="11">
        <v>0</v>
      </c>
      <c r="T77" s="11">
        <v>0</v>
      </c>
      <c r="U77" s="11">
        <v>0</v>
      </c>
      <c r="V77" s="11">
        <v>0</v>
      </c>
    </row>
    <row r="78" spans="1:22" s="12" customFormat="1" ht="24" x14ac:dyDescent="0.2">
      <c r="A78" s="8" t="s">
        <v>162</v>
      </c>
      <c r="B78" s="8" t="s">
        <v>163</v>
      </c>
      <c r="C78" s="9" t="s">
        <v>25</v>
      </c>
      <c r="D78" s="9" t="s">
        <v>26</v>
      </c>
      <c r="E78" s="9">
        <v>20</v>
      </c>
      <c r="F78" s="10" t="s">
        <v>31</v>
      </c>
      <c r="G78" s="11">
        <v>40000000</v>
      </c>
      <c r="H78" s="11">
        <f t="shared" si="8"/>
        <v>-30120000</v>
      </c>
      <c r="I78" s="11"/>
      <c r="J78" s="11">
        <v>9880000</v>
      </c>
      <c r="K78" s="11">
        <v>5070993.5999999996</v>
      </c>
      <c r="L78" s="11">
        <v>4809006.4000000004</v>
      </c>
      <c r="M78" s="11">
        <v>0</v>
      </c>
      <c r="N78" s="11">
        <v>5070993.5999999996</v>
      </c>
      <c r="O78" s="11">
        <v>0</v>
      </c>
      <c r="P78" s="11">
        <v>5051334.84</v>
      </c>
      <c r="Q78" s="11">
        <v>19658.759999999998</v>
      </c>
      <c r="R78" s="11">
        <v>5051334.84</v>
      </c>
      <c r="S78" s="11">
        <v>0</v>
      </c>
      <c r="T78" s="11">
        <v>5051334.84</v>
      </c>
      <c r="U78" s="11">
        <v>0</v>
      </c>
      <c r="V78" s="11">
        <v>0</v>
      </c>
    </row>
    <row r="79" spans="1:22" s="12" customFormat="1" ht="24" x14ac:dyDescent="0.2">
      <c r="A79" s="8" t="s">
        <v>164</v>
      </c>
      <c r="B79" s="8" t="s">
        <v>165</v>
      </c>
      <c r="C79" s="9" t="s">
        <v>25</v>
      </c>
      <c r="D79" s="9" t="s">
        <v>26</v>
      </c>
      <c r="E79" s="9">
        <v>20</v>
      </c>
      <c r="F79" s="10" t="s">
        <v>31</v>
      </c>
      <c r="G79" s="11">
        <v>4075000000</v>
      </c>
      <c r="H79" s="11">
        <f t="shared" si="8"/>
        <v>110440000</v>
      </c>
      <c r="I79" s="11"/>
      <c r="J79" s="11">
        <v>4185440000</v>
      </c>
      <c r="K79" s="11">
        <v>4013565695.4099998</v>
      </c>
      <c r="L79" s="11">
        <v>171874304.59</v>
      </c>
      <c r="M79" s="11">
        <v>0</v>
      </c>
      <c r="N79" s="11">
        <v>3806794341.8499999</v>
      </c>
      <c r="O79" s="11">
        <v>206771353.56</v>
      </c>
      <c r="P79" s="11">
        <v>2490244257.52</v>
      </c>
      <c r="Q79" s="11">
        <v>1316550084.3299999</v>
      </c>
      <c r="R79" s="11">
        <v>2489904744.8800001</v>
      </c>
      <c r="S79" s="11">
        <v>339512.64</v>
      </c>
      <c r="T79" s="11">
        <v>2489904744.8800001</v>
      </c>
      <c r="U79" s="11">
        <v>0</v>
      </c>
      <c r="V79" s="11">
        <v>0</v>
      </c>
    </row>
    <row r="80" spans="1:22" s="12" customFormat="1" ht="24" x14ac:dyDescent="0.2">
      <c r="A80" s="8" t="s">
        <v>164</v>
      </c>
      <c r="B80" s="8" t="s">
        <v>165</v>
      </c>
      <c r="C80" s="9" t="s">
        <v>25</v>
      </c>
      <c r="D80" s="9" t="s">
        <v>26</v>
      </c>
      <c r="E80" s="9">
        <v>21</v>
      </c>
      <c r="F80" s="10" t="s">
        <v>31</v>
      </c>
      <c r="G80" s="11"/>
      <c r="H80" s="11">
        <f>+J80+I80-G80</f>
        <v>127508000</v>
      </c>
      <c r="I80" s="11"/>
      <c r="J80" s="11">
        <v>127508000</v>
      </c>
      <c r="K80" s="11">
        <v>116069526</v>
      </c>
      <c r="L80" s="11">
        <v>11438474</v>
      </c>
      <c r="M80" s="11">
        <v>0</v>
      </c>
      <c r="N80" s="11">
        <v>10857</v>
      </c>
      <c r="O80" s="11">
        <v>116058669</v>
      </c>
      <c r="P80" s="11">
        <v>10857</v>
      </c>
      <c r="Q80" s="11">
        <v>0</v>
      </c>
      <c r="R80" s="11">
        <v>10857</v>
      </c>
      <c r="S80" s="11">
        <v>0</v>
      </c>
      <c r="T80" s="11">
        <v>10857</v>
      </c>
      <c r="U80" s="11">
        <v>0</v>
      </c>
      <c r="V80" s="11">
        <v>0</v>
      </c>
    </row>
    <row r="81" spans="1:22" s="12" customFormat="1" ht="24" x14ac:dyDescent="0.2">
      <c r="A81" s="8" t="s">
        <v>166</v>
      </c>
      <c r="B81" s="8" t="s">
        <v>167</v>
      </c>
      <c r="C81" s="9" t="s">
        <v>25</v>
      </c>
      <c r="D81" s="9" t="s">
        <v>26</v>
      </c>
      <c r="E81" s="9">
        <v>20</v>
      </c>
      <c r="F81" s="10" t="s">
        <v>31</v>
      </c>
      <c r="G81" s="11">
        <v>120000000</v>
      </c>
      <c r="H81" s="11">
        <f>+J81+I81-G81</f>
        <v>473888000</v>
      </c>
      <c r="I81" s="11"/>
      <c r="J81" s="11">
        <v>593888000</v>
      </c>
      <c r="K81" s="11">
        <v>544080175.78999996</v>
      </c>
      <c r="L81" s="11">
        <v>49807824.210000001</v>
      </c>
      <c r="M81" s="11">
        <v>0</v>
      </c>
      <c r="N81" s="11">
        <v>544080175.78999996</v>
      </c>
      <c r="O81" s="11">
        <v>0</v>
      </c>
      <c r="P81" s="11">
        <v>71912267.159999996</v>
      </c>
      <c r="Q81" s="11">
        <v>472167908.63</v>
      </c>
      <c r="R81" s="11">
        <v>71572754.519999996</v>
      </c>
      <c r="S81" s="11">
        <v>339512.64</v>
      </c>
      <c r="T81" s="11">
        <v>71572754.519999996</v>
      </c>
      <c r="U81" s="11">
        <v>0</v>
      </c>
      <c r="V81" s="11">
        <v>0</v>
      </c>
    </row>
    <row r="82" spans="1:22" s="12" customFormat="1" ht="24" x14ac:dyDescent="0.2">
      <c r="A82" s="8" t="s">
        <v>168</v>
      </c>
      <c r="B82" s="8" t="s">
        <v>169</v>
      </c>
      <c r="C82" s="9" t="s">
        <v>25</v>
      </c>
      <c r="D82" s="9" t="s">
        <v>26</v>
      </c>
      <c r="E82" s="9">
        <v>20</v>
      </c>
      <c r="F82" s="10" t="s">
        <v>31</v>
      </c>
      <c r="G82" s="11">
        <v>35000000</v>
      </c>
      <c r="H82" s="11">
        <f t="shared" ref="H82:H83" si="9">+J82+I82-G82</f>
        <v>29116000</v>
      </c>
      <c r="I82" s="11"/>
      <c r="J82" s="11">
        <v>64116000</v>
      </c>
      <c r="K82" s="11">
        <v>57426199.409999996</v>
      </c>
      <c r="L82" s="11">
        <v>6689800.5899999999</v>
      </c>
      <c r="M82" s="11">
        <v>0</v>
      </c>
      <c r="N82" s="11">
        <v>57426199.409999996</v>
      </c>
      <c r="O82" s="11">
        <v>0</v>
      </c>
      <c r="P82" s="11">
        <v>15977332.210000001</v>
      </c>
      <c r="Q82" s="11">
        <v>41448867.200000003</v>
      </c>
      <c r="R82" s="11">
        <v>15977332.210000001</v>
      </c>
      <c r="S82" s="11">
        <v>0</v>
      </c>
      <c r="T82" s="11">
        <v>15977332.210000001</v>
      </c>
      <c r="U82" s="11">
        <v>0</v>
      </c>
      <c r="V82" s="11">
        <v>0</v>
      </c>
    </row>
    <row r="83" spans="1:22" s="12" customFormat="1" ht="24" x14ac:dyDescent="0.2">
      <c r="A83" s="8" t="s">
        <v>170</v>
      </c>
      <c r="B83" s="8" t="s">
        <v>171</v>
      </c>
      <c r="C83" s="9" t="s">
        <v>25</v>
      </c>
      <c r="D83" s="9" t="s">
        <v>26</v>
      </c>
      <c r="E83" s="9">
        <v>20</v>
      </c>
      <c r="F83" s="10" t="s">
        <v>31</v>
      </c>
      <c r="G83" s="11">
        <v>250000000</v>
      </c>
      <c r="H83" s="11">
        <f t="shared" si="9"/>
        <v>119476000</v>
      </c>
      <c r="I83" s="11"/>
      <c r="J83" s="11">
        <v>369476000</v>
      </c>
      <c r="K83" s="11">
        <v>357219725</v>
      </c>
      <c r="L83" s="11">
        <v>12256275</v>
      </c>
      <c r="M83" s="11">
        <v>0</v>
      </c>
      <c r="N83" s="11">
        <v>316266015</v>
      </c>
      <c r="O83" s="11">
        <v>40953710</v>
      </c>
      <c r="P83" s="11">
        <v>250763400</v>
      </c>
      <c r="Q83" s="11">
        <v>65502615</v>
      </c>
      <c r="R83" s="11">
        <v>250763400</v>
      </c>
      <c r="S83" s="11">
        <v>0</v>
      </c>
      <c r="T83" s="11">
        <v>250763400</v>
      </c>
      <c r="U83" s="11">
        <v>0</v>
      </c>
      <c r="V83" s="11">
        <v>0</v>
      </c>
    </row>
    <row r="84" spans="1:22" s="12" customFormat="1" ht="24" x14ac:dyDescent="0.2">
      <c r="A84" s="8" t="s">
        <v>170</v>
      </c>
      <c r="B84" s="8" t="s">
        <v>171</v>
      </c>
      <c r="C84" s="9" t="s">
        <v>25</v>
      </c>
      <c r="D84" s="9" t="s">
        <v>26</v>
      </c>
      <c r="E84" s="9">
        <v>21</v>
      </c>
      <c r="F84" s="10" t="s">
        <v>31</v>
      </c>
      <c r="G84" s="11"/>
      <c r="H84" s="11">
        <f>+J84+I84-G84</f>
        <v>100400000</v>
      </c>
      <c r="I84" s="11"/>
      <c r="J84" s="11">
        <v>100400000</v>
      </c>
      <c r="K84" s="11">
        <v>89381384</v>
      </c>
      <c r="L84" s="11">
        <v>11018616</v>
      </c>
      <c r="M84" s="11">
        <v>0</v>
      </c>
      <c r="N84" s="11">
        <v>0</v>
      </c>
      <c r="O84" s="11">
        <v>89381384</v>
      </c>
      <c r="P84" s="11">
        <v>0</v>
      </c>
      <c r="Q84" s="11">
        <v>0</v>
      </c>
      <c r="R84" s="11">
        <v>0</v>
      </c>
      <c r="S84" s="11">
        <v>0</v>
      </c>
      <c r="T84" s="11">
        <v>0</v>
      </c>
      <c r="U84" s="11">
        <v>0</v>
      </c>
      <c r="V84" s="11">
        <v>0</v>
      </c>
    </row>
    <row r="85" spans="1:22" s="12" customFormat="1" ht="24" x14ac:dyDescent="0.2">
      <c r="A85" s="8" t="s">
        <v>172</v>
      </c>
      <c r="B85" s="8" t="s">
        <v>173</v>
      </c>
      <c r="C85" s="9" t="s">
        <v>25</v>
      </c>
      <c r="D85" s="9" t="s">
        <v>26</v>
      </c>
      <c r="E85" s="9">
        <v>20</v>
      </c>
      <c r="F85" s="10" t="s">
        <v>31</v>
      </c>
      <c r="G85" s="11">
        <v>70000000</v>
      </c>
      <c r="H85" s="11">
        <f>+J85+I85-G85</f>
        <v>-10040000</v>
      </c>
      <c r="I85" s="11"/>
      <c r="J85" s="11">
        <v>59960000</v>
      </c>
      <c r="K85" s="11">
        <v>55535255.240000002</v>
      </c>
      <c r="L85" s="11">
        <v>4424744.76</v>
      </c>
      <c r="M85" s="11">
        <v>0</v>
      </c>
      <c r="N85" s="11">
        <v>55535255.240000002</v>
      </c>
      <c r="O85" s="11">
        <v>0</v>
      </c>
      <c r="P85" s="11">
        <v>36450320.18</v>
      </c>
      <c r="Q85" s="11">
        <v>19084935.059999999</v>
      </c>
      <c r="R85" s="11">
        <v>36450320.18</v>
      </c>
      <c r="S85" s="11">
        <v>0</v>
      </c>
      <c r="T85" s="11">
        <v>36450320.18</v>
      </c>
      <c r="U85" s="11">
        <v>0</v>
      </c>
      <c r="V85" s="11">
        <v>0</v>
      </c>
    </row>
    <row r="86" spans="1:22" s="12" customFormat="1" ht="24" x14ac:dyDescent="0.2">
      <c r="A86" s="8" t="s">
        <v>174</v>
      </c>
      <c r="B86" s="8" t="s">
        <v>175</v>
      </c>
      <c r="C86" s="9" t="s">
        <v>25</v>
      </c>
      <c r="D86" s="9" t="s">
        <v>26</v>
      </c>
      <c r="E86" s="9">
        <v>20</v>
      </c>
      <c r="F86" s="10" t="s">
        <v>31</v>
      </c>
      <c r="G86" s="11">
        <v>1800000000</v>
      </c>
      <c r="H86" s="11">
        <f t="shared" ref="H86" si="10">+J86+I86-G86</f>
        <v>-502000000</v>
      </c>
      <c r="I86" s="11"/>
      <c r="J86" s="11">
        <v>1298000000</v>
      </c>
      <c r="K86" s="11">
        <v>1296443269.0899999</v>
      </c>
      <c r="L86" s="11">
        <v>1556730.91</v>
      </c>
      <c r="M86" s="11">
        <v>0</v>
      </c>
      <c r="N86" s="11">
        <v>1204926007.4100001</v>
      </c>
      <c r="O86" s="11">
        <v>91517261.680000007</v>
      </c>
      <c r="P86" s="11">
        <v>948425288.96000004</v>
      </c>
      <c r="Q86" s="11">
        <v>256500718.44999999</v>
      </c>
      <c r="R86" s="11">
        <v>948425288.96000004</v>
      </c>
      <c r="S86" s="11">
        <v>0</v>
      </c>
      <c r="T86" s="11">
        <v>948425288.96000004</v>
      </c>
      <c r="U86" s="11">
        <v>0</v>
      </c>
      <c r="V86" s="11">
        <v>0</v>
      </c>
    </row>
    <row r="87" spans="1:22" s="12" customFormat="1" ht="24" x14ac:dyDescent="0.2">
      <c r="A87" s="8" t="s">
        <v>174</v>
      </c>
      <c r="B87" s="8" t="s">
        <v>175</v>
      </c>
      <c r="C87" s="9" t="s">
        <v>25</v>
      </c>
      <c r="D87" s="9" t="s">
        <v>26</v>
      </c>
      <c r="E87" s="9">
        <v>21</v>
      </c>
      <c r="F87" s="10" t="s">
        <v>31</v>
      </c>
      <c r="G87" s="11"/>
      <c r="H87" s="11">
        <f>+J87+I87-G87</f>
        <v>27108000</v>
      </c>
      <c r="I87" s="11"/>
      <c r="J87" s="11">
        <v>27108000</v>
      </c>
      <c r="K87" s="11">
        <v>26688142</v>
      </c>
      <c r="L87" s="11">
        <v>419858</v>
      </c>
      <c r="M87" s="11">
        <v>0</v>
      </c>
      <c r="N87" s="11">
        <v>10857</v>
      </c>
      <c r="O87" s="11">
        <v>26677285</v>
      </c>
      <c r="P87" s="11">
        <v>10857</v>
      </c>
      <c r="Q87" s="11">
        <v>0</v>
      </c>
      <c r="R87" s="11">
        <v>10857</v>
      </c>
      <c r="S87" s="11">
        <v>0</v>
      </c>
      <c r="T87" s="11">
        <v>10857</v>
      </c>
      <c r="U87" s="11">
        <v>0</v>
      </c>
      <c r="V87" s="11">
        <v>0</v>
      </c>
    </row>
    <row r="88" spans="1:22" s="12" customFormat="1" ht="24" x14ac:dyDescent="0.2">
      <c r="A88" s="8" t="s">
        <v>176</v>
      </c>
      <c r="B88" s="8" t="s">
        <v>177</v>
      </c>
      <c r="C88" s="9" t="s">
        <v>25</v>
      </c>
      <c r="D88" s="9" t="s">
        <v>26</v>
      </c>
      <c r="E88" s="9">
        <v>20</v>
      </c>
      <c r="F88" s="10" t="s">
        <v>31</v>
      </c>
      <c r="G88" s="11">
        <v>1800000000</v>
      </c>
      <c r="H88" s="11">
        <f>+J88+I88-G88</f>
        <v>0</v>
      </c>
      <c r="I88" s="11"/>
      <c r="J88" s="11">
        <v>1800000000</v>
      </c>
      <c r="K88" s="11">
        <v>1702861070.8800001</v>
      </c>
      <c r="L88" s="11">
        <v>97138929.120000005</v>
      </c>
      <c r="M88" s="11">
        <v>0</v>
      </c>
      <c r="N88" s="11">
        <v>1628560689</v>
      </c>
      <c r="O88" s="11">
        <v>74300381.879999995</v>
      </c>
      <c r="P88" s="11">
        <v>1166715649.01</v>
      </c>
      <c r="Q88" s="11">
        <v>461845039.99000001</v>
      </c>
      <c r="R88" s="11">
        <v>1166715649.01</v>
      </c>
      <c r="S88" s="11">
        <v>0</v>
      </c>
      <c r="T88" s="11">
        <v>1166715649.01</v>
      </c>
      <c r="U88" s="11">
        <v>0</v>
      </c>
      <c r="V88" s="11">
        <v>0</v>
      </c>
    </row>
    <row r="89" spans="1:22" s="12" customFormat="1" ht="24" x14ac:dyDescent="0.2">
      <c r="A89" s="8" t="s">
        <v>178</v>
      </c>
      <c r="B89" s="8" t="s">
        <v>179</v>
      </c>
      <c r="C89" s="9" t="s">
        <v>25</v>
      </c>
      <c r="D89" s="9" t="s">
        <v>26</v>
      </c>
      <c r="E89" s="9">
        <v>20</v>
      </c>
      <c r="F89" s="10" t="s">
        <v>31</v>
      </c>
      <c r="G89" s="11">
        <v>1266200000</v>
      </c>
      <c r="H89" s="11">
        <f t="shared" ref="H89:H100" si="11">+J89+I89-G89</f>
        <v>-9036000</v>
      </c>
      <c r="I89" s="11"/>
      <c r="J89" s="11">
        <v>1257164000</v>
      </c>
      <c r="K89" s="11">
        <v>1198568869.79</v>
      </c>
      <c r="L89" s="11">
        <v>58595130.210000001</v>
      </c>
      <c r="M89" s="11">
        <v>0</v>
      </c>
      <c r="N89" s="11">
        <v>1186568869.79</v>
      </c>
      <c r="O89" s="11">
        <v>12000000</v>
      </c>
      <c r="P89" s="11">
        <v>1081902480.98</v>
      </c>
      <c r="Q89" s="11">
        <v>104666388.81</v>
      </c>
      <c r="R89" s="11">
        <v>1081164101.23</v>
      </c>
      <c r="S89" s="11">
        <v>738379.75</v>
      </c>
      <c r="T89" s="11">
        <v>1081164101.23</v>
      </c>
      <c r="U89" s="11">
        <v>0</v>
      </c>
      <c r="V89" s="11">
        <v>0</v>
      </c>
    </row>
    <row r="90" spans="1:22" s="12" customFormat="1" ht="24" x14ac:dyDescent="0.2">
      <c r="A90" s="8" t="s">
        <v>178</v>
      </c>
      <c r="B90" s="8" t="s">
        <v>179</v>
      </c>
      <c r="C90" s="9" t="s">
        <v>25</v>
      </c>
      <c r="D90" s="9" t="s">
        <v>26</v>
      </c>
      <c r="E90" s="9">
        <v>21</v>
      </c>
      <c r="F90" s="10" t="s">
        <v>28</v>
      </c>
      <c r="G90" s="11">
        <v>998800000</v>
      </c>
      <c r="H90" s="11">
        <f t="shared" si="11"/>
        <v>-127508000</v>
      </c>
      <c r="I90" s="11"/>
      <c r="J90" s="11">
        <v>871292000</v>
      </c>
      <c r="K90" s="11">
        <v>864112005</v>
      </c>
      <c r="L90" s="11">
        <v>7179995</v>
      </c>
      <c r="M90" s="11">
        <v>0</v>
      </c>
      <c r="N90" s="11">
        <v>577310308</v>
      </c>
      <c r="O90" s="11">
        <v>286801697</v>
      </c>
      <c r="P90" s="11">
        <v>286029189</v>
      </c>
      <c r="Q90" s="11">
        <v>291281119</v>
      </c>
      <c r="R90" s="11">
        <v>286029189</v>
      </c>
      <c r="S90" s="11">
        <v>0</v>
      </c>
      <c r="T90" s="11">
        <v>286029189</v>
      </c>
      <c r="U90" s="11">
        <v>0</v>
      </c>
      <c r="V90" s="11">
        <v>0</v>
      </c>
    </row>
    <row r="91" spans="1:22" s="12" customFormat="1" ht="24" x14ac:dyDescent="0.2">
      <c r="A91" s="8" t="s">
        <v>180</v>
      </c>
      <c r="B91" s="8" t="s">
        <v>181</v>
      </c>
      <c r="C91" s="9" t="s">
        <v>25</v>
      </c>
      <c r="D91" s="9" t="s">
        <v>26</v>
      </c>
      <c r="E91" s="9">
        <v>20</v>
      </c>
      <c r="F91" s="10" t="s">
        <v>31</v>
      </c>
      <c r="G91" s="11">
        <v>400000000</v>
      </c>
      <c r="H91" s="11">
        <f t="shared" si="11"/>
        <v>22088000</v>
      </c>
      <c r="I91" s="11"/>
      <c r="J91" s="11">
        <v>422088000</v>
      </c>
      <c r="K91" s="11">
        <v>415821609.16000003</v>
      </c>
      <c r="L91" s="11">
        <v>6266390.8399999999</v>
      </c>
      <c r="M91" s="11">
        <v>0</v>
      </c>
      <c r="N91" s="11">
        <v>403821609.16000003</v>
      </c>
      <c r="O91" s="11">
        <v>12000000</v>
      </c>
      <c r="P91" s="11">
        <v>300754916.80000001</v>
      </c>
      <c r="Q91" s="11">
        <v>103066692.36</v>
      </c>
      <c r="R91" s="11">
        <v>300725700.39999998</v>
      </c>
      <c r="S91" s="11">
        <v>29216.400000000001</v>
      </c>
      <c r="T91" s="11">
        <v>300725700.39999998</v>
      </c>
      <c r="U91" s="11">
        <v>0</v>
      </c>
      <c r="V91" s="11">
        <v>0</v>
      </c>
    </row>
    <row r="92" spans="1:22" s="12" customFormat="1" ht="24" x14ac:dyDescent="0.2">
      <c r="A92" s="8" t="s">
        <v>182</v>
      </c>
      <c r="B92" s="8" t="s">
        <v>183</v>
      </c>
      <c r="C92" s="9" t="s">
        <v>25</v>
      </c>
      <c r="D92" s="9" t="s">
        <v>26</v>
      </c>
      <c r="E92" s="9">
        <v>20</v>
      </c>
      <c r="F92" s="10" t="s">
        <v>31</v>
      </c>
      <c r="G92" s="11">
        <v>50000000</v>
      </c>
      <c r="H92" s="11">
        <f t="shared" si="11"/>
        <v>-21084000</v>
      </c>
      <c r="I92" s="11"/>
      <c r="J92" s="11">
        <v>28916000</v>
      </c>
      <c r="K92" s="11">
        <v>27358923</v>
      </c>
      <c r="L92" s="11">
        <v>1557077</v>
      </c>
      <c r="M92" s="11">
        <v>0</v>
      </c>
      <c r="N92" s="11">
        <v>27358923</v>
      </c>
      <c r="O92" s="11">
        <v>0</v>
      </c>
      <c r="P92" s="11">
        <v>25788750</v>
      </c>
      <c r="Q92" s="11">
        <v>1570173</v>
      </c>
      <c r="R92" s="11">
        <v>25788750</v>
      </c>
      <c r="S92" s="11">
        <v>0</v>
      </c>
      <c r="T92" s="11">
        <v>25788750</v>
      </c>
      <c r="U92" s="11">
        <v>0</v>
      </c>
      <c r="V92" s="11">
        <v>0</v>
      </c>
    </row>
    <row r="93" spans="1:22" s="12" customFormat="1" ht="24" x14ac:dyDescent="0.2">
      <c r="A93" s="8" t="s">
        <v>184</v>
      </c>
      <c r="B93" s="8" t="s">
        <v>185</v>
      </c>
      <c r="C93" s="9" t="s">
        <v>25</v>
      </c>
      <c r="D93" s="9" t="s">
        <v>26</v>
      </c>
      <c r="E93" s="9">
        <v>20</v>
      </c>
      <c r="F93" s="10" t="s">
        <v>31</v>
      </c>
      <c r="G93" s="11">
        <v>801200000</v>
      </c>
      <c r="H93" s="11">
        <f t="shared" si="11"/>
        <v>-10040000</v>
      </c>
      <c r="I93" s="11"/>
      <c r="J93" s="11">
        <v>791160000</v>
      </c>
      <c r="K93" s="11">
        <v>745787611</v>
      </c>
      <c r="L93" s="11">
        <v>45372389</v>
      </c>
      <c r="M93" s="11">
        <v>0</v>
      </c>
      <c r="N93" s="11">
        <v>745787611</v>
      </c>
      <c r="O93" s="11">
        <v>0</v>
      </c>
      <c r="P93" s="11">
        <v>745786628.99000001</v>
      </c>
      <c r="Q93" s="11">
        <v>982.01</v>
      </c>
      <c r="R93" s="11">
        <v>745786628.99000001</v>
      </c>
      <c r="S93" s="11">
        <v>0</v>
      </c>
      <c r="T93" s="11">
        <v>745786628.99000001</v>
      </c>
      <c r="U93" s="11">
        <v>0</v>
      </c>
      <c r="V93" s="11">
        <v>0</v>
      </c>
    </row>
    <row r="94" spans="1:22" s="12" customFormat="1" ht="24" x14ac:dyDescent="0.2">
      <c r="A94" s="8" t="s">
        <v>184</v>
      </c>
      <c r="B94" s="8" t="s">
        <v>185</v>
      </c>
      <c r="C94" s="9" t="s">
        <v>25</v>
      </c>
      <c r="D94" s="9" t="s">
        <v>26</v>
      </c>
      <c r="E94" s="9">
        <v>21</v>
      </c>
      <c r="F94" s="10" t="s">
        <v>28</v>
      </c>
      <c r="G94" s="11">
        <v>998800000</v>
      </c>
      <c r="H94" s="11">
        <f t="shared" si="11"/>
        <v>-127508000</v>
      </c>
      <c r="I94" s="11"/>
      <c r="J94" s="11">
        <v>871292000</v>
      </c>
      <c r="K94" s="11">
        <v>864112005</v>
      </c>
      <c r="L94" s="11">
        <v>7179995</v>
      </c>
      <c r="M94" s="11">
        <v>0</v>
      </c>
      <c r="N94" s="11">
        <v>577310308</v>
      </c>
      <c r="O94" s="11">
        <v>286801697</v>
      </c>
      <c r="P94" s="11">
        <v>286029189</v>
      </c>
      <c r="Q94" s="11">
        <v>291281119</v>
      </c>
      <c r="R94" s="11">
        <v>286029189</v>
      </c>
      <c r="S94" s="11">
        <v>0</v>
      </c>
      <c r="T94" s="11">
        <v>286029189</v>
      </c>
      <c r="U94" s="11">
        <v>0</v>
      </c>
      <c r="V94" s="11">
        <v>0</v>
      </c>
    </row>
    <row r="95" spans="1:22" s="12" customFormat="1" ht="24" x14ac:dyDescent="0.2">
      <c r="A95" s="8" t="s">
        <v>186</v>
      </c>
      <c r="B95" s="8" t="s">
        <v>187</v>
      </c>
      <c r="C95" s="9" t="s">
        <v>25</v>
      </c>
      <c r="D95" s="9" t="s">
        <v>26</v>
      </c>
      <c r="E95" s="9">
        <v>20</v>
      </c>
      <c r="F95" s="10" t="s">
        <v>31</v>
      </c>
      <c r="G95" s="11">
        <v>15000000</v>
      </c>
      <c r="H95" s="11">
        <f t="shared" si="11"/>
        <v>0</v>
      </c>
      <c r="I95" s="11"/>
      <c r="J95" s="11">
        <v>15000000</v>
      </c>
      <c r="K95" s="11">
        <v>9600726.6300000008</v>
      </c>
      <c r="L95" s="11">
        <v>5399273.3700000001</v>
      </c>
      <c r="M95" s="11">
        <v>0</v>
      </c>
      <c r="N95" s="11">
        <v>9600726.6300000008</v>
      </c>
      <c r="O95" s="11">
        <v>0</v>
      </c>
      <c r="P95" s="11">
        <v>9572185.1899999995</v>
      </c>
      <c r="Q95" s="11">
        <v>28541.439999999999</v>
      </c>
      <c r="R95" s="11">
        <v>8863021.8399999999</v>
      </c>
      <c r="S95" s="11">
        <v>709163.35</v>
      </c>
      <c r="T95" s="11">
        <v>8863021.8399999999</v>
      </c>
      <c r="U95" s="11">
        <v>0</v>
      </c>
      <c r="V95" s="11">
        <v>0</v>
      </c>
    </row>
    <row r="96" spans="1:22" s="12" customFormat="1" ht="24" x14ac:dyDescent="0.2">
      <c r="A96" s="8" t="s">
        <v>188</v>
      </c>
      <c r="B96" s="8" t="s">
        <v>189</v>
      </c>
      <c r="C96" s="9" t="s">
        <v>25</v>
      </c>
      <c r="D96" s="9" t="s">
        <v>26</v>
      </c>
      <c r="E96" s="9">
        <v>20</v>
      </c>
      <c r="F96" s="10" t="s">
        <v>31</v>
      </c>
      <c r="G96" s="11">
        <v>85000000</v>
      </c>
      <c r="H96" s="11">
        <f t="shared" si="11"/>
        <v>5020000</v>
      </c>
      <c r="I96" s="11"/>
      <c r="J96" s="11">
        <v>90020000</v>
      </c>
      <c r="K96" s="11">
        <v>77945507.969999999</v>
      </c>
      <c r="L96" s="11">
        <v>12074492.029999999</v>
      </c>
      <c r="M96" s="11">
        <v>0</v>
      </c>
      <c r="N96" s="11">
        <v>71945507.969999999</v>
      </c>
      <c r="O96" s="11">
        <v>6000000</v>
      </c>
      <c r="P96" s="11">
        <v>49379935.880000003</v>
      </c>
      <c r="Q96" s="11">
        <v>22565572.09</v>
      </c>
      <c r="R96" s="11">
        <v>49379935.880000003</v>
      </c>
      <c r="S96" s="11">
        <v>0</v>
      </c>
      <c r="T96" s="11">
        <v>49379935.880000003</v>
      </c>
      <c r="U96" s="11">
        <v>0</v>
      </c>
      <c r="V96" s="11">
        <v>0</v>
      </c>
    </row>
    <row r="97" spans="1:22" s="12" customFormat="1" ht="24" x14ac:dyDescent="0.2">
      <c r="A97" s="8" t="s">
        <v>190</v>
      </c>
      <c r="B97" s="8" t="s">
        <v>191</v>
      </c>
      <c r="C97" s="9" t="s">
        <v>25</v>
      </c>
      <c r="D97" s="9" t="s">
        <v>26</v>
      </c>
      <c r="E97" s="9">
        <v>20</v>
      </c>
      <c r="F97" s="10" t="s">
        <v>31</v>
      </c>
      <c r="G97" s="11">
        <v>5000000</v>
      </c>
      <c r="H97" s="11">
        <f t="shared" si="11"/>
        <v>0</v>
      </c>
      <c r="I97" s="11"/>
      <c r="J97" s="11">
        <v>5000000</v>
      </c>
      <c r="K97" s="11">
        <v>3019920</v>
      </c>
      <c r="L97" s="11">
        <v>1980080</v>
      </c>
      <c r="M97" s="11">
        <v>0</v>
      </c>
      <c r="N97" s="11">
        <v>19920</v>
      </c>
      <c r="O97" s="11">
        <v>3000000</v>
      </c>
      <c r="P97" s="11">
        <v>0</v>
      </c>
      <c r="Q97" s="11">
        <v>19920</v>
      </c>
      <c r="R97" s="11">
        <v>0</v>
      </c>
      <c r="S97" s="11">
        <v>0</v>
      </c>
      <c r="T97" s="11">
        <v>0</v>
      </c>
      <c r="U97" s="11">
        <v>0</v>
      </c>
      <c r="V97" s="11">
        <v>0</v>
      </c>
    </row>
    <row r="98" spans="1:22" s="12" customFormat="1" ht="24" x14ac:dyDescent="0.2">
      <c r="A98" s="8" t="s">
        <v>192</v>
      </c>
      <c r="B98" s="8" t="s">
        <v>193</v>
      </c>
      <c r="C98" s="9" t="s">
        <v>25</v>
      </c>
      <c r="D98" s="9" t="s">
        <v>26</v>
      </c>
      <c r="E98" s="9">
        <v>20</v>
      </c>
      <c r="F98" s="10" t="s">
        <v>31</v>
      </c>
      <c r="G98" s="11">
        <v>5000000</v>
      </c>
      <c r="H98" s="11">
        <f t="shared" si="11"/>
        <v>0</v>
      </c>
      <c r="I98" s="11"/>
      <c r="J98" s="11">
        <v>5000000</v>
      </c>
      <c r="K98" s="11">
        <v>3019920</v>
      </c>
      <c r="L98" s="11">
        <v>1980080</v>
      </c>
      <c r="M98" s="11">
        <v>0</v>
      </c>
      <c r="N98" s="11">
        <v>19920</v>
      </c>
      <c r="O98" s="11">
        <v>3000000</v>
      </c>
      <c r="P98" s="11">
        <v>0</v>
      </c>
      <c r="Q98" s="11">
        <v>19920</v>
      </c>
      <c r="R98" s="11">
        <v>0</v>
      </c>
      <c r="S98" s="11">
        <v>0</v>
      </c>
      <c r="T98" s="11">
        <v>0</v>
      </c>
      <c r="U98" s="11">
        <v>0</v>
      </c>
      <c r="V98" s="11">
        <v>0</v>
      </c>
    </row>
    <row r="99" spans="1:22" s="12" customFormat="1" ht="24" x14ac:dyDescent="0.2">
      <c r="A99" s="8" t="s">
        <v>194</v>
      </c>
      <c r="B99" s="8" t="s">
        <v>195</v>
      </c>
      <c r="C99" s="9" t="s">
        <v>25</v>
      </c>
      <c r="D99" s="9" t="s">
        <v>26</v>
      </c>
      <c r="E99" s="9">
        <v>20</v>
      </c>
      <c r="F99" s="10" t="s">
        <v>31</v>
      </c>
      <c r="G99" s="11">
        <v>40000000</v>
      </c>
      <c r="H99" s="11">
        <f t="shared" si="11"/>
        <v>0</v>
      </c>
      <c r="I99" s="11"/>
      <c r="J99" s="11">
        <v>40000000</v>
      </c>
      <c r="K99" s="11">
        <v>38921690</v>
      </c>
      <c r="L99" s="11">
        <v>1078310</v>
      </c>
      <c r="M99" s="11">
        <v>0</v>
      </c>
      <c r="N99" s="11">
        <v>38921690</v>
      </c>
      <c r="O99" s="11">
        <v>0</v>
      </c>
      <c r="P99" s="11">
        <v>38918000</v>
      </c>
      <c r="Q99" s="11">
        <v>3690</v>
      </c>
      <c r="R99" s="11">
        <v>38918000</v>
      </c>
      <c r="S99" s="11">
        <v>0</v>
      </c>
      <c r="T99" s="11">
        <v>38918000</v>
      </c>
      <c r="U99" s="11">
        <v>0</v>
      </c>
      <c r="V99" s="11">
        <v>0</v>
      </c>
    </row>
    <row r="100" spans="1:22" s="12" customFormat="1" ht="24" x14ac:dyDescent="0.2">
      <c r="A100" s="8" t="s">
        <v>196</v>
      </c>
      <c r="B100" s="8" t="s">
        <v>197</v>
      </c>
      <c r="C100" s="9" t="s">
        <v>25</v>
      </c>
      <c r="D100" s="9" t="s">
        <v>26</v>
      </c>
      <c r="E100" s="9">
        <v>20</v>
      </c>
      <c r="F100" s="10" t="s">
        <v>31</v>
      </c>
      <c r="G100" s="11">
        <v>35000000</v>
      </c>
      <c r="H100" s="11">
        <f t="shared" si="11"/>
        <v>5020000</v>
      </c>
      <c r="I100" s="11"/>
      <c r="J100" s="11">
        <v>40020000</v>
      </c>
      <c r="K100" s="11">
        <v>32983977.969999999</v>
      </c>
      <c r="L100" s="11">
        <v>7036022.0300000003</v>
      </c>
      <c r="M100" s="11">
        <v>0</v>
      </c>
      <c r="N100" s="11">
        <v>32983977.969999999</v>
      </c>
      <c r="O100" s="11">
        <v>0</v>
      </c>
      <c r="P100" s="11">
        <v>10461935.880000001</v>
      </c>
      <c r="Q100" s="11">
        <v>22522042.09</v>
      </c>
      <c r="R100" s="11">
        <v>10461935.880000001</v>
      </c>
      <c r="S100" s="11">
        <v>0</v>
      </c>
      <c r="T100" s="11">
        <v>10461935.880000001</v>
      </c>
      <c r="U100" s="11">
        <v>0</v>
      </c>
      <c r="V100" s="11">
        <v>0</v>
      </c>
    </row>
    <row r="101" spans="1:22" s="12" customFormat="1" ht="24" x14ac:dyDescent="0.2">
      <c r="A101" s="8" t="s">
        <v>198</v>
      </c>
      <c r="B101" s="8" t="s">
        <v>199</v>
      </c>
      <c r="C101" s="9" t="s">
        <v>25</v>
      </c>
      <c r="D101" s="9" t="s">
        <v>26</v>
      </c>
      <c r="E101" s="9">
        <v>20</v>
      </c>
      <c r="F101" s="10" t="s">
        <v>31</v>
      </c>
      <c r="G101" s="11">
        <v>1089000000</v>
      </c>
      <c r="H101" s="11">
        <f>+J101+I101-G101</f>
        <v>80320000</v>
      </c>
      <c r="I101" s="11">
        <f>+I102</f>
        <v>88320715.930000007</v>
      </c>
      <c r="J101" s="11">
        <v>1080999284.0699999</v>
      </c>
      <c r="K101" s="11">
        <v>843464478.28999996</v>
      </c>
      <c r="L101" s="11">
        <v>237534805.78</v>
      </c>
      <c r="M101" s="11">
        <v>0</v>
      </c>
      <c r="N101" s="11">
        <v>770498138.28999996</v>
      </c>
      <c r="O101" s="11">
        <v>72966340</v>
      </c>
      <c r="P101" s="11">
        <v>768829027.66999996</v>
      </c>
      <c r="Q101" s="11">
        <v>1669110.62</v>
      </c>
      <c r="R101" s="11">
        <v>767677067.66999996</v>
      </c>
      <c r="S101" s="11">
        <v>1151960</v>
      </c>
      <c r="T101" s="11">
        <v>767677067.66999996</v>
      </c>
      <c r="U101" s="11">
        <v>0</v>
      </c>
      <c r="V101" s="11">
        <v>684801</v>
      </c>
    </row>
    <row r="102" spans="1:22" s="12" customFormat="1" ht="24" x14ac:dyDescent="0.2">
      <c r="A102" s="8" t="s">
        <v>200</v>
      </c>
      <c r="B102" s="8" t="s">
        <v>201</v>
      </c>
      <c r="C102" s="9" t="s">
        <v>25</v>
      </c>
      <c r="D102" s="9" t="s">
        <v>26</v>
      </c>
      <c r="E102" s="9">
        <v>20</v>
      </c>
      <c r="F102" s="10" t="s">
        <v>31</v>
      </c>
      <c r="G102" s="11">
        <v>350000000</v>
      </c>
      <c r="H102" s="11">
        <f>+J102+I102-G102</f>
        <v>-50200000</v>
      </c>
      <c r="I102" s="11">
        <f>299800000-211479284.07</f>
        <v>88320715.930000007</v>
      </c>
      <c r="J102" s="11">
        <v>211479284.06999999</v>
      </c>
      <c r="K102" s="11">
        <v>118249864.40000001</v>
      </c>
      <c r="L102" s="11">
        <v>93229419.670000002</v>
      </c>
      <c r="M102" s="11">
        <v>0</v>
      </c>
      <c r="N102" s="11">
        <v>82199864.400000006</v>
      </c>
      <c r="O102" s="11">
        <v>36050000</v>
      </c>
      <c r="P102" s="11">
        <v>81301696.129999995</v>
      </c>
      <c r="Q102" s="11">
        <v>898168.27</v>
      </c>
      <c r="R102" s="11">
        <v>81301696.129999995</v>
      </c>
      <c r="S102" s="11">
        <v>0</v>
      </c>
      <c r="T102" s="11">
        <v>81301696.129999995</v>
      </c>
      <c r="U102" s="11">
        <v>0</v>
      </c>
      <c r="V102" s="11">
        <v>529320</v>
      </c>
    </row>
    <row r="103" spans="1:22" s="12" customFormat="1" ht="24" x14ac:dyDescent="0.2">
      <c r="A103" s="8" t="s">
        <v>202</v>
      </c>
      <c r="B103" s="8" t="s">
        <v>203</v>
      </c>
      <c r="C103" s="9" t="s">
        <v>25</v>
      </c>
      <c r="D103" s="9" t="s">
        <v>26</v>
      </c>
      <c r="E103" s="9">
        <v>20</v>
      </c>
      <c r="F103" s="10" t="s">
        <v>31</v>
      </c>
      <c r="G103" s="11">
        <v>350000000</v>
      </c>
      <c r="H103" s="11">
        <f t="shared" ref="H103:H135" si="12">+J103+I103-G103</f>
        <v>140560000</v>
      </c>
      <c r="I103" s="11"/>
      <c r="J103" s="11">
        <v>490560000</v>
      </c>
      <c r="K103" s="11">
        <v>435730915.37</v>
      </c>
      <c r="L103" s="11">
        <v>54829084.630000003</v>
      </c>
      <c r="M103" s="11">
        <v>0</v>
      </c>
      <c r="N103" s="11">
        <v>435730915.37</v>
      </c>
      <c r="O103" s="11">
        <v>0</v>
      </c>
      <c r="P103" s="11">
        <v>435730915.37</v>
      </c>
      <c r="Q103" s="11">
        <v>0</v>
      </c>
      <c r="R103" s="11">
        <v>434663135.37</v>
      </c>
      <c r="S103" s="11">
        <v>1067780</v>
      </c>
      <c r="T103" s="11">
        <v>434663135.37</v>
      </c>
      <c r="U103" s="11">
        <v>0</v>
      </c>
      <c r="V103" s="11">
        <v>120094</v>
      </c>
    </row>
    <row r="104" spans="1:22" s="12" customFormat="1" ht="24" x14ac:dyDescent="0.2">
      <c r="A104" s="8" t="s">
        <v>204</v>
      </c>
      <c r="B104" s="8" t="s">
        <v>205</v>
      </c>
      <c r="C104" s="9" t="s">
        <v>25</v>
      </c>
      <c r="D104" s="9" t="s">
        <v>26</v>
      </c>
      <c r="E104" s="9">
        <v>20</v>
      </c>
      <c r="F104" s="10" t="s">
        <v>31</v>
      </c>
      <c r="G104" s="11">
        <v>15000000</v>
      </c>
      <c r="H104" s="11">
        <f t="shared" si="12"/>
        <v>-10040000</v>
      </c>
      <c r="I104" s="11"/>
      <c r="J104" s="11">
        <v>4960000</v>
      </c>
      <c r="K104" s="11">
        <v>437040.76</v>
      </c>
      <c r="L104" s="11">
        <v>4522959.24</v>
      </c>
      <c r="M104" s="11">
        <v>0</v>
      </c>
      <c r="N104" s="11">
        <v>437040.76</v>
      </c>
      <c r="O104" s="11">
        <v>0</v>
      </c>
      <c r="P104" s="11">
        <v>418773.88</v>
      </c>
      <c r="Q104" s="11">
        <v>18266.88</v>
      </c>
      <c r="R104" s="11">
        <v>397253.88</v>
      </c>
      <c r="S104" s="11">
        <v>21520</v>
      </c>
      <c r="T104" s="11">
        <v>397253.88</v>
      </c>
      <c r="U104" s="11">
        <v>0</v>
      </c>
      <c r="V104" s="11">
        <v>0</v>
      </c>
    </row>
    <row r="105" spans="1:22" s="12" customFormat="1" ht="24" x14ac:dyDescent="0.2">
      <c r="A105" s="8" t="s">
        <v>206</v>
      </c>
      <c r="B105" s="8" t="s">
        <v>207</v>
      </c>
      <c r="C105" s="9" t="s">
        <v>25</v>
      </c>
      <c r="D105" s="9" t="s">
        <v>26</v>
      </c>
      <c r="E105" s="9">
        <v>20</v>
      </c>
      <c r="F105" s="10" t="s">
        <v>31</v>
      </c>
      <c r="G105" s="11">
        <v>18000000</v>
      </c>
      <c r="H105" s="11">
        <f t="shared" si="12"/>
        <v>0</v>
      </c>
      <c r="I105" s="11"/>
      <c r="J105" s="11">
        <v>18000000</v>
      </c>
      <c r="K105" s="11">
        <v>13541640.35</v>
      </c>
      <c r="L105" s="11">
        <v>4458359.6500000004</v>
      </c>
      <c r="M105" s="11">
        <v>0</v>
      </c>
      <c r="N105" s="11">
        <v>13541640.35</v>
      </c>
      <c r="O105" s="11">
        <v>0</v>
      </c>
      <c r="P105" s="11">
        <v>13513680.189999999</v>
      </c>
      <c r="Q105" s="11">
        <v>27960.16</v>
      </c>
      <c r="R105" s="11">
        <v>13513680.189999999</v>
      </c>
      <c r="S105" s="11">
        <v>0</v>
      </c>
      <c r="T105" s="11">
        <v>13513680.189999999</v>
      </c>
      <c r="U105" s="11">
        <v>0</v>
      </c>
      <c r="V105" s="11">
        <v>0</v>
      </c>
    </row>
    <row r="106" spans="1:22" s="12" customFormat="1" ht="24" x14ac:dyDescent="0.2">
      <c r="A106" s="8" t="s">
        <v>208</v>
      </c>
      <c r="B106" s="8" t="s">
        <v>209</v>
      </c>
      <c r="C106" s="9" t="s">
        <v>25</v>
      </c>
      <c r="D106" s="9" t="s">
        <v>26</v>
      </c>
      <c r="E106" s="9">
        <v>20</v>
      </c>
      <c r="F106" s="10" t="s">
        <v>31</v>
      </c>
      <c r="G106" s="11">
        <v>350000000</v>
      </c>
      <c r="H106" s="11">
        <f t="shared" si="12"/>
        <v>0</v>
      </c>
      <c r="I106" s="11"/>
      <c r="J106" s="11">
        <v>350000000</v>
      </c>
      <c r="K106" s="11">
        <v>272701287.41000003</v>
      </c>
      <c r="L106" s="11">
        <v>77298712.590000004</v>
      </c>
      <c r="M106" s="11">
        <v>0</v>
      </c>
      <c r="N106" s="11">
        <v>235784947.41</v>
      </c>
      <c r="O106" s="11">
        <v>36916340</v>
      </c>
      <c r="P106" s="11">
        <v>235074121.19999999</v>
      </c>
      <c r="Q106" s="11">
        <v>710826.21</v>
      </c>
      <c r="R106" s="11">
        <v>235011461.19999999</v>
      </c>
      <c r="S106" s="11">
        <v>62660</v>
      </c>
      <c r="T106" s="11">
        <v>235011461.19999999</v>
      </c>
      <c r="U106" s="11">
        <v>0</v>
      </c>
      <c r="V106" s="11">
        <v>35387</v>
      </c>
    </row>
    <row r="107" spans="1:22" s="12" customFormat="1" ht="24" x14ac:dyDescent="0.2">
      <c r="A107" s="8" t="s">
        <v>210</v>
      </c>
      <c r="B107" s="8" t="s">
        <v>211</v>
      </c>
      <c r="C107" s="9" t="s">
        <v>25</v>
      </c>
      <c r="D107" s="9" t="s">
        <v>26</v>
      </c>
      <c r="E107" s="9">
        <v>20</v>
      </c>
      <c r="F107" s="10" t="s">
        <v>31</v>
      </c>
      <c r="G107" s="11">
        <v>6000000</v>
      </c>
      <c r="H107" s="11">
        <f t="shared" si="12"/>
        <v>0</v>
      </c>
      <c r="I107" s="11"/>
      <c r="J107" s="11">
        <v>6000000</v>
      </c>
      <c r="K107" s="11">
        <v>2803730</v>
      </c>
      <c r="L107" s="11">
        <v>3196270</v>
      </c>
      <c r="M107" s="11">
        <v>0</v>
      </c>
      <c r="N107" s="11">
        <v>2803730</v>
      </c>
      <c r="O107" s="11">
        <v>0</v>
      </c>
      <c r="P107" s="11">
        <v>2789840.9</v>
      </c>
      <c r="Q107" s="11">
        <v>13889.1</v>
      </c>
      <c r="R107" s="11">
        <v>2789840.9</v>
      </c>
      <c r="S107" s="11">
        <v>0</v>
      </c>
      <c r="T107" s="11">
        <v>2789840.9</v>
      </c>
      <c r="U107" s="11">
        <v>0</v>
      </c>
      <c r="V107" s="11">
        <v>0</v>
      </c>
    </row>
    <row r="108" spans="1:22" s="12" customFormat="1" ht="24" x14ac:dyDescent="0.2">
      <c r="A108" s="8" t="s">
        <v>212</v>
      </c>
      <c r="B108" s="8" t="s">
        <v>213</v>
      </c>
      <c r="C108" s="9" t="s">
        <v>25</v>
      </c>
      <c r="D108" s="9" t="s">
        <v>26</v>
      </c>
      <c r="E108" s="9">
        <v>20</v>
      </c>
      <c r="F108" s="10" t="s">
        <v>31</v>
      </c>
      <c r="G108" s="11">
        <v>700000000</v>
      </c>
      <c r="H108" s="11">
        <f t="shared" si="12"/>
        <v>-127447701.24000001</v>
      </c>
      <c r="I108" s="11">
        <f>+I109</f>
        <v>240679284.06999999</v>
      </c>
      <c r="J108" s="11">
        <v>331873014.69</v>
      </c>
      <c r="K108" s="11">
        <v>331873014.69</v>
      </c>
      <c r="L108" s="11">
        <v>0</v>
      </c>
      <c r="M108" s="11">
        <v>0</v>
      </c>
      <c r="N108" s="11">
        <v>331873014.69</v>
      </c>
      <c r="O108" s="11">
        <v>0</v>
      </c>
      <c r="P108" s="11">
        <v>318203326.39999998</v>
      </c>
      <c r="Q108" s="11">
        <v>13669688.289999999</v>
      </c>
      <c r="R108" s="11">
        <v>318203326.39999998</v>
      </c>
      <c r="S108" s="11">
        <v>0</v>
      </c>
      <c r="T108" s="11">
        <v>318203326.39999998</v>
      </c>
      <c r="U108" s="11">
        <v>0</v>
      </c>
      <c r="V108" s="11">
        <v>0</v>
      </c>
    </row>
    <row r="109" spans="1:22" s="12" customFormat="1" ht="24" x14ac:dyDescent="0.2">
      <c r="A109" s="8" t="s">
        <v>214</v>
      </c>
      <c r="B109" s="8" t="s">
        <v>215</v>
      </c>
      <c r="C109" s="9" t="s">
        <v>25</v>
      </c>
      <c r="D109" s="9" t="s">
        <v>26</v>
      </c>
      <c r="E109" s="9">
        <v>20</v>
      </c>
      <c r="F109" s="10" t="s">
        <v>31</v>
      </c>
      <c r="G109" s="11">
        <v>700000000</v>
      </c>
      <c r="H109" s="11">
        <f t="shared" si="12"/>
        <v>-127447701.24000001</v>
      </c>
      <c r="I109" s="11">
        <f>572552298.76-331873014.69</f>
        <v>240679284.06999999</v>
      </c>
      <c r="J109" s="11">
        <v>331873014.69</v>
      </c>
      <c r="K109" s="11">
        <v>331873014.69</v>
      </c>
      <c r="L109" s="11">
        <v>0</v>
      </c>
      <c r="M109" s="11">
        <v>0</v>
      </c>
      <c r="N109" s="11">
        <v>331873014.69</v>
      </c>
      <c r="O109" s="11">
        <v>0</v>
      </c>
      <c r="P109" s="11">
        <v>318203326.39999998</v>
      </c>
      <c r="Q109" s="11">
        <v>13669688.289999999</v>
      </c>
      <c r="R109" s="11">
        <v>318203326.39999998</v>
      </c>
      <c r="S109" s="11">
        <v>0</v>
      </c>
      <c r="T109" s="11">
        <v>318203326.39999998</v>
      </c>
      <c r="U109" s="11">
        <v>0</v>
      </c>
      <c r="V109" s="11">
        <v>0</v>
      </c>
    </row>
    <row r="110" spans="1:22" s="12" customFormat="1" ht="24" x14ac:dyDescent="0.2">
      <c r="A110" s="8" t="s">
        <v>216</v>
      </c>
      <c r="B110" s="8" t="s">
        <v>217</v>
      </c>
      <c r="C110" s="9" t="s">
        <v>25</v>
      </c>
      <c r="D110" s="9" t="s">
        <v>26</v>
      </c>
      <c r="E110" s="9">
        <v>20</v>
      </c>
      <c r="F110" s="10" t="s">
        <v>31</v>
      </c>
      <c r="G110" s="11">
        <v>526000000</v>
      </c>
      <c r="H110" s="11">
        <f t="shared" si="12"/>
        <v>-36144000</v>
      </c>
      <c r="I110" s="11"/>
      <c r="J110" s="11">
        <v>489856000</v>
      </c>
      <c r="K110" s="11">
        <v>485072227.20999998</v>
      </c>
      <c r="L110" s="11">
        <v>4783772.79</v>
      </c>
      <c r="M110" s="11">
        <v>0</v>
      </c>
      <c r="N110" s="11">
        <v>435371986.20999998</v>
      </c>
      <c r="O110" s="11">
        <v>49700241</v>
      </c>
      <c r="P110" s="11">
        <v>395081646</v>
      </c>
      <c r="Q110" s="11">
        <v>40290340.210000001</v>
      </c>
      <c r="R110" s="11">
        <v>395081646</v>
      </c>
      <c r="S110" s="11">
        <v>0</v>
      </c>
      <c r="T110" s="11">
        <v>395081646</v>
      </c>
      <c r="U110" s="11">
        <v>0</v>
      </c>
      <c r="V110" s="11">
        <v>0</v>
      </c>
    </row>
    <row r="111" spans="1:22" s="12" customFormat="1" ht="24" x14ac:dyDescent="0.2">
      <c r="A111" s="8" t="s">
        <v>218</v>
      </c>
      <c r="B111" s="8" t="s">
        <v>219</v>
      </c>
      <c r="C111" s="9" t="s">
        <v>25</v>
      </c>
      <c r="D111" s="9" t="s">
        <v>26</v>
      </c>
      <c r="E111" s="9">
        <v>20</v>
      </c>
      <c r="F111" s="10" t="s">
        <v>31</v>
      </c>
      <c r="G111" s="11">
        <v>5000000</v>
      </c>
      <c r="H111" s="11">
        <f t="shared" si="12"/>
        <v>-502000</v>
      </c>
      <c r="I111" s="11"/>
      <c r="J111" s="11">
        <v>4498000</v>
      </c>
      <c r="K111" s="11">
        <v>19920</v>
      </c>
      <c r="L111" s="11">
        <v>4478080</v>
      </c>
      <c r="M111" s="11">
        <v>0</v>
      </c>
      <c r="N111" s="11">
        <v>19920</v>
      </c>
      <c r="O111" s="11">
        <v>0</v>
      </c>
      <c r="P111" s="11">
        <v>0</v>
      </c>
      <c r="Q111" s="11">
        <v>19920</v>
      </c>
      <c r="R111" s="11">
        <v>0</v>
      </c>
      <c r="S111" s="11">
        <v>0</v>
      </c>
      <c r="T111" s="11">
        <v>0</v>
      </c>
      <c r="U111" s="11">
        <v>0</v>
      </c>
      <c r="V111" s="11">
        <v>0</v>
      </c>
    </row>
    <row r="112" spans="1:22" s="12" customFormat="1" ht="24" x14ac:dyDescent="0.2">
      <c r="A112" s="8" t="s">
        <v>220</v>
      </c>
      <c r="B112" s="8" t="s">
        <v>221</v>
      </c>
      <c r="C112" s="9" t="s">
        <v>25</v>
      </c>
      <c r="D112" s="9" t="s">
        <v>26</v>
      </c>
      <c r="E112" s="9">
        <v>20</v>
      </c>
      <c r="F112" s="10" t="s">
        <v>31</v>
      </c>
      <c r="G112" s="11">
        <v>521000000</v>
      </c>
      <c r="H112" s="11">
        <f t="shared" si="12"/>
        <v>-35642000</v>
      </c>
      <c r="I112" s="11"/>
      <c r="J112" s="11">
        <v>485358000</v>
      </c>
      <c r="K112" s="11">
        <v>485052307.20999998</v>
      </c>
      <c r="L112" s="11">
        <v>305692.78999999998</v>
      </c>
      <c r="M112" s="11">
        <v>0</v>
      </c>
      <c r="N112" s="11">
        <v>435352066.20999998</v>
      </c>
      <c r="O112" s="11">
        <v>49700241</v>
      </c>
      <c r="P112" s="11">
        <v>395081646</v>
      </c>
      <c r="Q112" s="11">
        <v>40270420.210000001</v>
      </c>
      <c r="R112" s="11">
        <v>395081646</v>
      </c>
      <c r="S112" s="11">
        <v>0</v>
      </c>
      <c r="T112" s="11">
        <v>395081646</v>
      </c>
      <c r="U112" s="11">
        <v>0</v>
      </c>
      <c r="V112" s="11">
        <v>0</v>
      </c>
    </row>
    <row r="113" spans="1:22" s="12" customFormat="1" ht="24" x14ac:dyDescent="0.2">
      <c r="A113" s="8" t="s">
        <v>222</v>
      </c>
      <c r="B113" s="8" t="s">
        <v>223</v>
      </c>
      <c r="C113" s="9" t="s">
        <v>25</v>
      </c>
      <c r="D113" s="9" t="s">
        <v>26</v>
      </c>
      <c r="E113" s="9">
        <v>20</v>
      </c>
      <c r="F113" s="10" t="s">
        <v>31</v>
      </c>
      <c r="G113" s="11">
        <v>3260000000</v>
      </c>
      <c r="H113" s="11">
        <f t="shared" si="12"/>
        <v>0</v>
      </c>
      <c r="I113" s="11"/>
      <c r="J113" s="11">
        <v>3260000000</v>
      </c>
      <c r="K113" s="11">
        <v>3086948894.9499998</v>
      </c>
      <c r="L113" s="11">
        <v>173051105.05000001</v>
      </c>
      <c r="M113" s="11">
        <v>0</v>
      </c>
      <c r="N113" s="11">
        <v>3085114206.9499998</v>
      </c>
      <c r="O113" s="11">
        <v>1834688</v>
      </c>
      <c r="P113" s="11">
        <v>2737176945.46</v>
      </c>
      <c r="Q113" s="11">
        <v>347937261.49000001</v>
      </c>
      <c r="R113" s="11">
        <v>2705987262.46</v>
      </c>
      <c r="S113" s="11">
        <v>31189683</v>
      </c>
      <c r="T113" s="11">
        <v>2705987262.46</v>
      </c>
      <c r="U113" s="11">
        <v>0</v>
      </c>
      <c r="V113" s="11">
        <v>42666079.600000001</v>
      </c>
    </row>
    <row r="114" spans="1:22" s="12" customFormat="1" ht="24" x14ac:dyDescent="0.2">
      <c r="A114" s="8" t="s">
        <v>222</v>
      </c>
      <c r="B114" s="8" t="s">
        <v>223</v>
      </c>
      <c r="C114" s="9" t="s">
        <v>25</v>
      </c>
      <c r="D114" s="9" t="s">
        <v>26</v>
      </c>
      <c r="E114" s="9">
        <v>21</v>
      </c>
      <c r="F114" s="10" t="s">
        <v>28</v>
      </c>
      <c r="G114" s="11">
        <v>1000000000</v>
      </c>
      <c r="H114" s="11">
        <f t="shared" si="12"/>
        <v>0</v>
      </c>
      <c r="I114" s="11"/>
      <c r="J114" s="11">
        <v>1000000000</v>
      </c>
      <c r="K114" s="11">
        <v>910653225.57000005</v>
      </c>
      <c r="L114" s="11">
        <v>89346774.430000007</v>
      </c>
      <c r="M114" s="11">
        <v>0</v>
      </c>
      <c r="N114" s="11">
        <v>698653225.57000005</v>
      </c>
      <c r="O114" s="11">
        <v>212000000</v>
      </c>
      <c r="P114" s="11">
        <v>662155085</v>
      </c>
      <c r="Q114" s="11">
        <v>36498140.57</v>
      </c>
      <c r="R114" s="11">
        <v>619946022</v>
      </c>
      <c r="S114" s="11">
        <v>42209063</v>
      </c>
      <c r="T114" s="11">
        <v>619946022</v>
      </c>
      <c r="U114" s="11">
        <v>0</v>
      </c>
      <c r="V114" s="11">
        <v>2624355</v>
      </c>
    </row>
    <row r="115" spans="1:22" s="12" customFormat="1" ht="24" x14ac:dyDescent="0.2">
      <c r="A115" s="8" t="s">
        <v>224</v>
      </c>
      <c r="B115" s="8" t="s">
        <v>225</v>
      </c>
      <c r="C115" s="9" t="s">
        <v>25</v>
      </c>
      <c r="D115" s="9" t="s">
        <v>26</v>
      </c>
      <c r="E115" s="9">
        <v>20</v>
      </c>
      <c r="F115" s="10" t="s">
        <v>31</v>
      </c>
      <c r="G115" s="11">
        <v>60000000</v>
      </c>
      <c r="H115" s="11">
        <f t="shared" si="12"/>
        <v>0</v>
      </c>
      <c r="I115" s="11"/>
      <c r="J115" s="11">
        <v>60000000</v>
      </c>
      <c r="K115" s="11">
        <v>18817897</v>
      </c>
      <c r="L115" s="11">
        <v>41182103</v>
      </c>
      <c r="M115" s="11">
        <v>0</v>
      </c>
      <c r="N115" s="11">
        <v>18817897</v>
      </c>
      <c r="O115" s="11">
        <v>0</v>
      </c>
      <c r="P115" s="11">
        <v>0</v>
      </c>
      <c r="Q115" s="11">
        <v>18817897</v>
      </c>
      <c r="R115" s="11">
        <v>0</v>
      </c>
      <c r="S115" s="11">
        <v>0</v>
      </c>
      <c r="T115" s="11">
        <v>0</v>
      </c>
      <c r="U115" s="11">
        <v>0</v>
      </c>
      <c r="V115" s="11">
        <v>0</v>
      </c>
    </row>
    <row r="116" spans="1:22" s="12" customFormat="1" ht="24" x14ac:dyDescent="0.2">
      <c r="A116" s="8" t="s">
        <v>226</v>
      </c>
      <c r="B116" s="8" t="s">
        <v>227</v>
      </c>
      <c r="C116" s="9" t="s">
        <v>25</v>
      </c>
      <c r="D116" s="9" t="s">
        <v>26</v>
      </c>
      <c r="E116" s="9">
        <v>20</v>
      </c>
      <c r="F116" s="10" t="s">
        <v>31</v>
      </c>
      <c r="G116" s="11">
        <v>3200000000</v>
      </c>
      <c r="H116" s="11">
        <f t="shared" si="12"/>
        <v>0</v>
      </c>
      <c r="I116" s="11"/>
      <c r="J116" s="11">
        <v>3200000000</v>
      </c>
      <c r="K116" s="11">
        <v>3068130997.9499998</v>
      </c>
      <c r="L116" s="11">
        <v>131869002.05</v>
      </c>
      <c r="M116" s="11">
        <v>0</v>
      </c>
      <c r="N116" s="11">
        <v>3066296309.9499998</v>
      </c>
      <c r="O116" s="11">
        <v>1834688</v>
      </c>
      <c r="P116" s="11">
        <v>2737176945.46</v>
      </c>
      <c r="Q116" s="11">
        <v>329119364.49000001</v>
      </c>
      <c r="R116" s="11">
        <v>2705987262.46</v>
      </c>
      <c r="S116" s="11">
        <v>31189683</v>
      </c>
      <c r="T116" s="11">
        <v>2705987262.46</v>
      </c>
      <c r="U116" s="11">
        <v>0</v>
      </c>
      <c r="V116" s="11">
        <v>42666079.600000001</v>
      </c>
    </row>
    <row r="117" spans="1:22" s="12" customFormat="1" ht="24" x14ac:dyDescent="0.2">
      <c r="A117" s="8" t="s">
        <v>226</v>
      </c>
      <c r="B117" s="8" t="s">
        <v>227</v>
      </c>
      <c r="C117" s="9" t="s">
        <v>25</v>
      </c>
      <c r="D117" s="9" t="s">
        <v>26</v>
      </c>
      <c r="E117" s="9">
        <v>21</v>
      </c>
      <c r="F117" s="10" t="s">
        <v>28</v>
      </c>
      <c r="G117" s="11">
        <v>1000000000</v>
      </c>
      <c r="H117" s="11">
        <f t="shared" si="12"/>
        <v>0</v>
      </c>
      <c r="I117" s="11"/>
      <c r="J117" s="11">
        <v>1000000000</v>
      </c>
      <c r="K117" s="11">
        <v>910653225.57000005</v>
      </c>
      <c r="L117" s="11">
        <v>89346774.430000007</v>
      </c>
      <c r="M117" s="11">
        <v>0</v>
      </c>
      <c r="N117" s="11">
        <v>698653225.57000005</v>
      </c>
      <c r="O117" s="11">
        <v>212000000</v>
      </c>
      <c r="P117" s="11">
        <v>662155085</v>
      </c>
      <c r="Q117" s="11">
        <v>36498140.57</v>
      </c>
      <c r="R117" s="11">
        <v>619946022</v>
      </c>
      <c r="S117" s="11">
        <v>42209063</v>
      </c>
      <c r="T117" s="11">
        <v>619946022</v>
      </c>
      <c r="U117" s="11">
        <v>0</v>
      </c>
      <c r="V117" s="11">
        <v>2624355</v>
      </c>
    </row>
    <row r="118" spans="1:22" s="12" customFormat="1" ht="24" x14ac:dyDescent="0.2">
      <c r="A118" s="8" t="s">
        <v>228</v>
      </c>
      <c r="B118" s="8" t="s">
        <v>229</v>
      </c>
      <c r="C118" s="9" t="s">
        <v>25</v>
      </c>
      <c r="D118" s="9" t="s">
        <v>26</v>
      </c>
      <c r="E118" s="9">
        <v>20</v>
      </c>
      <c r="F118" s="10" t="s">
        <v>31</v>
      </c>
      <c r="G118" s="11">
        <v>1000000</v>
      </c>
      <c r="H118" s="11">
        <f t="shared" si="12"/>
        <v>0</v>
      </c>
      <c r="I118" s="11"/>
      <c r="J118" s="11">
        <v>1000000</v>
      </c>
      <c r="K118" s="11">
        <v>73984</v>
      </c>
      <c r="L118" s="11">
        <v>926016</v>
      </c>
      <c r="M118" s="11">
        <v>0</v>
      </c>
      <c r="N118" s="11">
        <v>73984</v>
      </c>
      <c r="O118" s="11">
        <v>0</v>
      </c>
      <c r="P118" s="11">
        <v>70280</v>
      </c>
      <c r="Q118" s="11">
        <v>3704</v>
      </c>
      <c r="R118" s="11">
        <v>70280</v>
      </c>
      <c r="S118" s="11">
        <v>0</v>
      </c>
      <c r="T118" s="11">
        <v>70280</v>
      </c>
      <c r="U118" s="11">
        <v>0</v>
      </c>
      <c r="V118" s="11">
        <v>0</v>
      </c>
    </row>
    <row r="119" spans="1:22" s="12" customFormat="1" ht="24" x14ac:dyDescent="0.2">
      <c r="A119" s="8" t="s">
        <v>230</v>
      </c>
      <c r="B119" s="8" t="s">
        <v>231</v>
      </c>
      <c r="C119" s="9" t="s">
        <v>25</v>
      </c>
      <c r="D119" s="9" t="s">
        <v>26</v>
      </c>
      <c r="E119" s="9">
        <v>20</v>
      </c>
      <c r="F119" s="10" t="s">
        <v>31</v>
      </c>
      <c r="G119" s="11">
        <v>1000000</v>
      </c>
      <c r="H119" s="11">
        <f t="shared" si="12"/>
        <v>0</v>
      </c>
      <c r="I119" s="11"/>
      <c r="J119" s="11">
        <v>1000000</v>
      </c>
      <c r="K119" s="11">
        <v>73984</v>
      </c>
      <c r="L119" s="11">
        <v>926016</v>
      </c>
      <c r="M119" s="11">
        <v>0</v>
      </c>
      <c r="N119" s="11">
        <v>73984</v>
      </c>
      <c r="O119" s="11">
        <v>0</v>
      </c>
      <c r="P119" s="11">
        <v>70280</v>
      </c>
      <c r="Q119" s="11">
        <v>3704</v>
      </c>
      <c r="R119" s="11">
        <v>70280</v>
      </c>
      <c r="S119" s="11">
        <v>0</v>
      </c>
      <c r="T119" s="11">
        <v>70280</v>
      </c>
      <c r="U119" s="11">
        <v>0</v>
      </c>
      <c r="V119" s="11">
        <v>0</v>
      </c>
    </row>
    <row r="120" spans="1:22" s="12" customFormat="1" ht="24" x14ac:dyDescent="0.2">
      <c r="A120" s="8" t="s">
        <v>232</v>
      </c>
      <c r="B120" s="8" t="s">
        <v>233</v>
      </c>
      <c r="C120" s="9" t="s">
        <v>25</v>
      </c>
      <c r="D120" s="9" t="s">
        <v>26</v>
      </c>
      <c r="E120" s="9">
        <v>20</v>
      </c>
      <c r="F120" s="10" t="s">
        <v>31</v>
      </c>
      <c r="G120" s="11">
        <v>304850000</v>
      </c>
      <c r="H120" s="11">
        <f t="shared" si="12"/>
        <v>0</v>
      </c>
      <c r="I120" s="11"/>
      <c r="J120" s="11">
        <v>304850000</v>
      </c>
      <c r="K120" s="11">
        <v>249547264.59999999</v>
      </c>
      <c r="L120" s="11">
        <v>55302735.399999999</v>
      </c>
      <c r="M120" s="11">
        <v>0</v>
      </c>
      <c r="N120" s="11">
        <v>248182264.59999999</v>
      </c>
      <c r="O120" s="11">
        <v>1365000</v>
      </c>
      <c r="P120" s="11">
        <v>50569481</v>
      </c>
      <c r="Q120" s="11">
        <v>197612783.59999999</v>
      </c>
      <c r="R120" s="11">
        <v>26656330</v>
      </c>
      <c r="S120" s="11">
        <v>23913151</v>
      </c>
      <c r="T120" s="11">
        <v>26656330</v>
      </c>
      <c r="U120" s="11">
        <v>0</v>
      </c>
      <c r="V120" s="11">
        <v>0</v>
      </c>
    </row>
    <row r="121" spans="1:22" s="12" customFormat="1" ht="24" x14ac:dyDescent="0.2">
      <c r="A121" s="8" t="s">
        <v>234</v>
      </c>
      <c r="B121" s="8" t="s">
        <v>235</v>
      </c>
      <c r="C121" s="9" t="s">
        <v>25</v>
      </c>
      <c r="D121" s="9" t="s">
        <v>26</v>
      </c>
      <c r="E121" s="9">
        <v>20</v>
      </c>
      <c r="F121" s="10" t="s">
        <v>31</v>
      </c>
      <c r="G121" s="11">
        <v>193850000</v>
      </c>
      <c r="H121" s="11">
        <f t="shared" si="12"/>
        <v>0</v>
      </c>
      <c r="I121" s="11"/>
      <c r="J121" s="11">
        <v>193850000</v>
      </c>
      <c r="K121" s="11">
        <v>193842310</v>
      </c>
      <c r="L121" s="11">
        <v>7690</v>
      </c>
      <c r="M121" s="11">
        <v>0</v>
      </c>
      <c r="N121" s="11">
        <v>193842310</v>
      </c>
      <c r="O121" s="11">
        <v>0</v>
      </c>
      <c r="P121" s="11">
        <v>31138411</v>
      </c>
      <c r="Q121" s="11">
        <v>162703899</v>
      </c>
      <c r="R121" s="11">
        <v>7225260</v>
      </c>
      <c r="S121" s="11">
        <v>23913151</v>
      </c>
      <c r="T121" s="11">
        <v>7225260</v>
      </c>
      <c r="U121" s="11">
        <v>0</v>
      </c>
      <c r="V121" s="11">
        <v>0</v>
      </c>
    </row>
    <row r="122" spans="1:22" s="12" customFormat="1" ht="24" x14ac:dyDescent="0.2">
      <c r="A122" s="8" t="s">
        <v>236</v>
      </c>
      <c r="B122" s="8" t="s">
        <v>237</v>
      </c>
      <c r="C122" s="9" t="s">
        <v>25</v>
      </c>
      <c r="D122" s="9" t="s">
        <v>26</v>
      </c>
      <c r="E122" s="9">
        <v>20</v>
      </c>
      <c r="F122" s="10" t="s">
        <v>31</v>
      </c>
      <c r="G122" s="11">
        <v>80000000</v>
      </c>
      <c r="H122" s="11">
        <f t="shared" si="12"/>
        <v>0</v>
      </c>
      <c r="I122" s="11"/>
      <c r="J122" s="11">
        <v>80000000</v>
      </c>
      <c r="K122" s="11">
        <v>55581449.600000001</v>
      </c>
      <c r="L122" s="11">
        <v>24418550.399999999</v>
      </c>
      <c r="M122" s="11">
        <v>0</v>
      </c>
      <c r="N122" s="11">
        <v>54216449.600000001</v>
      </c>
      <c r="O122" s="11">
        <v>1365000</v>
      </c>
      <c r="P122" s="11">
        <v>19431070</v>
      </c>
      <c r="Q122" s="11">
        <v>34785379.600000001</v>
      </c>
      <c r="R122" s="11">
        <v>19431070</v>
      </c>
      <c r="S122" s="11">
        <v>0</v>
      </c>
      <c r="T122" s="11">
        <v>19431070</v>
      </c>
      <c r="U122" s="11">
        <v>0</v>
      </c>
      <c r="V122" s="11">
        <v>0</v>
      </c>
    </row>
    <row r="123" spans="1:22" s="12" customFormat="1" ht="24" x14ac:dyDescent="0.2">
      <c r="A123" s="8" t="s">
        <v>238</v>
      </c>
      <c r="B123" s="8" t="s">
        <v>239</v>
      </c>
      <c r="C123" s="9" t="s">
        <v>25</v>
      </c>
      <c r="D123" s="9" t="s">
        <v>26</v>
      </c>
      <c r="E123" s="9">
        <v>20</v>
      </c>
      <c r="F123" s="10" t="s">
        <v>31</v>
      </c>
      <c r="G123" s="11">
        <v>30000000</v>
      </c>
      <c r="H123" s="11">
        <f t="shared" si="12"/>
        <v>0</v>
      </c>
      <c r="I123" s="11"/>
      <c r="J123" s="11">
        <v>30000000</v>
      </c>
      <c r="K123" s="11">
        <v>119521</v>
      </c>
      <c r="L123" s="11">
        <v>29880479</v>
      </c>
      <c r="M123" s="11">
        <v>0</v>
      </c>
      <c r="N123" s="11">
        <v>119521</v>
      </c>
      <c r="O123" s="11">
        <v>0</v>
      </c>
      <c r="P123" s="11">
        <v>0</v>
      </c>
      <c r="Q123" s="11">
        <v>119521</v>
      </c>
      <c r="R123" s="11">
        <v>0</v>
      </c>
      <c r="S123" s="11">
        <v>0</v>
      </c>
      <c r="T123" s="11">
        <v>0</v>
      </c>
      <c r="U123" s="11">
        <v>0</v>
      </c>
      <c r="V123" s="11">
        <v>0</v>
      </c>
    </row>
    <row r="124" spans="1:22" s="12" customFormat="1" ht="24" x14ac:dyDescent="0.2">
      <c r="A124" s="8" t="s">
        <v>240</v>
      </c>
      <c r="B124" s="8" t="s">
        <v>241</v>
      </c>
      <c r="C124" s="9" t="s">
        <v>25</v>
      </c>
      <c r="D124" s="9" t="s">
        <v>26</v>
      </c>
      <c r="E124" s="9">
        <v>20</v>
      </c>
      <c r="F124" s="10" t="s">
        <v>31</v>
      </c>
      <c r="G124" s="11">
        <v>1000000</v>
      </c>
      <c r="H124" s="11">
        <f t="shared" si="12"/>
        <v>0</v>
      </c>
      <c r="I124" s="11"/>
      <c r="J124" s="11">
        <v>1000000</v>
      </c>
      <c r="K124" s="11">
        <v>3984</v>
      </c>
      <c r="L124" s="11">
        <v>996016</v>
      </c>
      <c r="M124" s="11">
        <v>0</v>
      </c>
      <c r="N124" s="11">
        <v>3984</v>
      </c>
      <c r="O124" s="11">
        <v>0</v>
      </c>
      <c r="P124" s="11">
        <v>0</v>
      </c>
      <c r="Q124" s="11">
        <v>3984</v>
      </c>
      <c r="R124" s="11">
        <v>0</v>
      </c>
      <c r="S124" s="11">
        <v>0</v>
      </c>
      <c r="T124" s="11">
        <v>0</v>
      </c>
      <c r="U124" s="11">
        <v>0</v>
      </c>
      <c r="V124" s="11">
        <v>0</v>
      </c>
    </row>
    <row r="125" spans="1:22" s="12" customFormat="1" ht="24" x14ac:dyDescent="0.2">
      <c r="A125" s="8" t="s">
        <v>242</v>
      </c>
      <c r="B125" s="8" t="s">
        <v>243</v>
      </c>
      <c r="C125" s="9" t="s">
        <v>25</v>
      </c>
      <c r="D125" s="9" t="s">
        <v>26</v>
      </c>
      <c r="E125" s="9">
        <v>20</v>
      </c>
      <c r="F125" s="10" t="s">
        <v>31</v>
      </c>
      <c r="G125" s="11">
        <v>1500000</v>
      </c>
      <c r="H125" s="11">
        <f t="shared" si="12"/>
        <v>0</v>
      </c>
      <c r="I125" s="11"/>
      <c r="J125" s="11">
        <v>1500000</v>
      </c>
      <c r="K125" s="11">
        <v>1488399.2</v>
      </c>
      <c r="L125" s="11">
        <v>11600.8</v>
      </c>
      <c r="M125" s="11">
        <v>0</v>
      </c>
      <c r="N125" s="11">
        <v>1488399.2</v>
      </c>
      <c r="O125" s="11">
        <v>0</v>
      </c>
      <c r="P125" s="11">
        <v>1233912.76</v>
      </c>
      <c r="Q125" s="11">
        <v>254486.44</v>
      </c>
      <c r="R125" s="11">
        <v>1233912.76</v>
      </c>
      <c r="S125" s="11">
        <v>0</v>
      </c>
      <c r="T125" s="11">
        <v>1233912.76</v>
      </c>
      <c r="U125" s="11">
        <v>0</v>
      </c>
      <c r="V125" s="11">
        <v>0</v>
      </c>
    </row>
    <row r="126" spans="1:22" s="12" customFormat="1" ht="24" x14ac:dyDescent="0.2">
      <c r="A126" s="8" t="s">
        <v>244</v>
      </c>
      <c r="B126" s="8" t="s">
        <v>245</v>
      </c>
      <c r="C126" s="9" t="s">
        <v>25</v>
      </c>
      <c r="D126" s="9" t="s">
        <v>26</v>
      </c>
      <c r="E126" s="9">
        <v>20</v>
      </c>
      <c r="F126" s="10" t="s">
        <v>31</v>
      </c>
      <c r="G126" s="11">
        <v>1500000</v>
      </c>
      <c r="H126" s="11">
        <f t="shared" si="12"/>
        <v>0</v>
      </c>
      <c r="I126" s="11"/>
      <c r="J126" s="11">
        <v>1500000</v>
      </c>
      <c r="K126" s="11">
        <v>1488399.2</v>
      </c>
      <c r="L126" s="11">
        <v>11600.8</v>
      </c>
      <c r="M126" s="11">
        <v>0</v>
      </c>
      <c r="N126" s="11">
        <v>1488399.2</v>
      </c>
      <c r="O126" s="11">
        <v>0</v>
      </c>
      <c r="P126" s="11">
        <v>1233912.76</v>
      </c>
      <c r="Q126" s="11">
        <v>254486.44</v>
      </c>
      <c r="R126" s="11">
        <v>1233912.76</v>
      </c>
      <c r="S126" s="11">
        <v>0</v>
      </c>
      <c r="T126" s="11">
        <v>1233912.76</v>
      </c>
      <c r="U126" s="11">
        <v>0</v>
      </c>
      <c r="V126" s="11">
        <v>0</v>
      </c>
    </row>
    <row r="127" spans="1:22" s="12" customFormat="1" ht="24" x14ac:dyDescent="0.2">
      <c r="A127" s="8" t="s">
        <v>246</v>
      </c>
      <c r="B127" s="8" t="s">
        <v>247</v>
      </c>
      <c r="C127" s="9" t="s">
        <v>25</v>
      </c>
      <c r="D127" s="9" t="s">
        <v>26</v>
      </c>
      <c r="E127" s="9">
        <v>20</v>
      </c>
      <c r="F127" s="10" t="s">
        <v>31</v>
      </c>
      <c r="G127" s="11">
        <v>10000000</v>
      </c>
      <c r="H127" s="11">
        <f t="shared" si="12"/>
        <v>21786800</v>
      </c>
      <c r="I127" s="11"/>
      <c r="J127" s="11">
        <v>31786800</v>
      </c>
      <c r="K127" s="11">
        <v>17681372.289999999</v>
      </c>
      <c r="L127" s="11">
        <v>14105427.710000001</v>
      </c>
      <c r="M127" s="11">
        <v>0</v>
      </c>
      <c r="N127" s="11">
        <v>14459622.289999999</v>
      </c>
      <c r="O127" s="11">
        <v>3221750</v>
      </c>
      <c r="P127" s="11">
        <v>9539722</v>
      </c>
      <c r="Q127" s="11">
        <v>4919900.29</v>
      </c>
      <c r="R127" s="11">
        <v>9539722</v>
      </c>
      <c r="S127" s="11">
        <v>0</v>
      </c>
      <c r="T127" s="11">
        <v>9539722</v>
      </c>
      <c r="U127" s="11">
        <v>0</v>
      </c>
      <c r="V127" s="11">
        <v>0</v>
      </c>
    </row>
    <row r="128" spans="1:22" s="12" customFormat="1" ht="24" x14ac:dyDescent="0.2">
      <c r="A128" s="8" t="s">
        <v>248</v>
      </c>
      <c r="B128" s="8" t="s">
        <v>247</v>
      </c>
      <c r="C128" s="9" t="s">
        <v>25</v>
      </c>
      <c r="D128" s="9" t="s">
        <v>26</v>
      </c>
      <c r="E128" s="9">
        <v>20</v>
      </c>
      <c r="F128" s="10" t="s">
        <v>31</v>
      </c>
      <c r="G128" s="11">
        <v>10000000</v>
      </c>
      <c r="H128" s="11">
        <f t="shared" si="12"/>
        <v>21786800</v>
      </c>
      <c r="I128" s="11"/>
      <c r="J128" s="11">
        <v>31786800</v>
      </c>
      <c r="K128" s="11">
        <v>17681372.289999999</v>
      </c>
      <c r="L128" s="11">
        <v>14105427.710000001</v>
      </c>
      <c r="M128" s="11">
        <v>0</v>
      </c>
      <c r="N128" s="11">
        <v>14459622.289999999</v>
      </c>
      <c r="O128" s="11">
        <v>3221750</v>
      </c>
      <c r="P128" s="11">
        <v>9539722</v>
      </c>
      <c r="Q128" s="11">
        <v>4919900.29</v>
      </c>
      <c r="R128" s="11">
        <v>9539722</v>
      </c>
      <c r="S128" s="11">
        <v>0</v>
      </c>
      <c r="T128" s="11">
        <v>9539722</v>
      </c>
      <c r="U128" s="11">
        <v>0</v>
      </c>
      <c r="V128" s="11">
        <v>0</v>
      </c>
    </row>
    <row r="129" spans="1:22" s="7" customFormat="1" ht="21" customHeight="1" x14ac:dyDescent="0.2">
      <c r="A129" s="3" t="s">
        <v>249</v>
      </c>
      <c r="B129" s="3" t="s">
        <v>250</v>
      </c>
      <c r="C129" s="4" t="s">
        <v>25</v>
      </c>
      <c r="D129" s="4" t="s">
        <v>26</v>
      </c>
      <c r="E129" s="4">
        <v>20</v>
      </c>
      <c r="F129" s="5" t="s">
        <v>31</v>
      </c>
      <c r="G129" s="6">
        <v>316000000</v>
      </c>
      <c r="H129" s="11">
        <f t="shared" si="12"/>
        <v>50211701.24000001</v>
      </c>
      <c r="I129" s="6"/>
      <c r="J129" s="6">
        <v>366211701.24000001</v>
      </c>
      <c r="K129" s="6">
        <v>213463769.13</v>
      </c>
      <c r="L129" s="6">
        <v>152747932.11000001</v>
      </c>
      <c r="M129" s="6">
        <v>0</v>
      </c>
      <c r="N129" s="6">
        <v>213463769.13</v>
      </c>
      <c r="O129" s="6">
        <v>0</v>
      </c>
      <c r="P129" s="6">
        <v>213333228.24000001</v>
      </c>
      <c r="Q129" s="6">
        <v>130540.89</v>
      </c>
      <c r="R129" s="6">
        <v>213333228.24000001</v>
      </c>
      <c r="S129" s="6">
        <v>0</v>
      </c>
      <c r="T129" s="6">
        <v>213333228.24000001</v>
      </c>
      <c r="U129" s="6">
        <v>0</v>
      </c>
      <c r="V129" s="6">
        <v>0</v>
      </c>
    </row>
    <row r="130" spans="1:22" s="12" customFormat="1" ht="24" x14ac:dyDescent="0.2">
      <c r="A130" s="8" t="s">
        <v>251</v>
      </c>
      <c r="B130" s="8" t="s">
        <v>252</v>
      </c>
      <c r="C130" s="9" t="s">
        <v>25</v>
      </c>
      <c r="D130" s="9" t="s">
        <v>26</v>
      </c>
      <c r="E130" s="9">
        <v>20</v>
      </c>
      <c r="F130" s="10" t="s">
        <v>31</v>
      </c>
      <c r="G130" s="11">
        <v>255000000</v>
      </c>
      <c r="H130" s="11">
        <f t="shared" si="12"/>
        <v>-69788298.75999999</v>
      </c>
      <c r="I130" s="11"/>
      <c r="J130" s="11">
        <v>185211701.24000001</v>
      </c>
      <c r="K130" s="11">
        <v>185211701.24000001</v>
      </c>
      <c r="L130" s="11">
        <v>0</v>
      </c>
      <c r="M130" s="11">
        <v>0</v>
      </c>
      <c r="N130" s="11">
        <v>185211701.24000001</v>
      </c>
      <c r="O130" s="11">
        <v>0</v>
      </c>
      <c r="P130" s="11">
        <v>185211701.24000001</v>
      </c>
      <c r="Q130" s="11">
        <v>0</v>
      </c>
      <c r="R130" s="11">
        <v>185211701.24000001</v>
      </c>
      <c r="S130" s="11">
        <v>0</v>
      </c>
      <c r="T130" s="11">
        <v>185211701.24000001</v>
      </c>
      <c r="U130" s="11">
        <v>0</v>
      </c>
      <c r="V130" s="11">
        <v>0</v>
      </c>
    </row>
    <row r="131" spans="1:22" s="12" customFormat="1" ht="24" x14ac:dyDescent="0.2">
      <c r="A131" s="8" t="s">
        <v>253</v>
      </c>
      <c r="B131" s="8" t="s">
        <v>254</v>
      </c>
      <c r="C131" s="9" t="s">
        <v>25</v>
      </c>
      <c r="D131" s="9" t="s">
        <v>26</v>
      </c>
      <c r="E131" s="9">
        <v>20</v>
      </c>
      <c r="F131" s="10" t="s">
        <v>31</v>
      </c>
      <c r="G131" s="11">
        <v>255000000</v>
      </c>
      <c r="H131" s="11">
        <f t="shared" si="12"/>
        <v>-69788298.75999999</v>
      </c>
      <c r="I131" s="11"/>
      <c r="J131" s="11">
        <v>185211701.24000001</v>
      </c>
      <c r="K131" s="11">
        <v>185211701.24000001</v>
      </c>
      <c r="L131" s="11">
        <v>0</v>
      </c>
      <c r="M131" s="11">
        <v>0</v>
      </c>
      <c r="N131" s="11">
        <v>185211701.24000001</v>
      </c>
      <c r="O131" s="11">
        <v>0</v>
      </c>
      <c r="P131" s="11">
        <v>185211701.24000001</v>
      </c>
      <c r="Q131" s="11">
        <v>0</v>
      </c>
      <c r="R131" s="11">
        <v>185211701.24000001</v>
      </c>
      <c r="S131" s="11">
        <v>0</v>
      </c>
      <c r="T131" s="11">
        <v>185211701.24000001</v>
      </c>
      <c r="U131" s="11">
        <v>0</v>
      </c>
      <c r="V131" s="11">
        <v>0</v>
      </c>
    </row>
    <row r="132" spans="1:22" s="12" customFormat="1" ht="24" x14ac:dyDescent="0.2">
      <c r="A132" s="8" t="s">
        <v>255</v>
      </c>
      <c r="B132" s="8" t="s">
        <v>256</v>
      </c>
      <c r="C132" s="9" t="s">
        <v>25</v>
      </c>
      <c r="D132" s="9" t="s">
        <v>26</v>
      </c>
      <c r="E132" s="9">
        <v>20</v>
      </c>
      <c r="F132" s="10" t="s">
        <v>31</v>
      </c>
      <c r="G132" s="11">
        <v>255000000</v>
      </c>
      <c r="H132" s="11">
        <f t="shared" si="12"/>
        <v>-69788298.75999999</v>
      </c>
      <c r="I132" s="11"/>
      <c r="J132" s="11">
        <v>185211701.24000001</v>
      </c>
      <c r="K132" s="11">
        <v>185211701.24000001</v>
      </c>
      <c r="L132" s="11">
        <v>0</v>
      </c>
      <c r="M132" s="11">
        <v>0</v>
      </c>
      <c r="N132" s="11">
        <v>185211701.24000001</v>
      </c>
      <c r="O132" s="11">
        <v>0</v>
      </c>
      <c r="P132" s="11">
        <v>185211701.24000001</v>
      </c>
      <c r="Q132" s="11">
        <v>0</v>
      </c>
      <c r="R132" s="11">
        <v>185211701.24000001</v>
      </c>
      <c r="S132" s="11">
        <v>0</v>
      </c>
      <c r="T132" s="11">
        <v>185211701.24000001</v>
      </c>
      <c r="U132" s="11">
        <v>0</v>
      </c>
      <c r="V132" s="11">
        <v>0</v>
      </c>
    </row>
    <row r="133" spans="1:22" s="12" customFormat="1" ht="24" x14ac:dyDescent="0.2">
      <c r="A133" s="8" t="s">
        <v>257</v>
      </c>
      <c r="B133" s="8" t="s">
        <v>258</v>
      </c>
      <c r="C133" s="9" t="s">
        <v>25</v>
      </c>
      <c r="D133" s="9" t="s">
        <v>26</v>
      </c>
      <c r="E133" s="9">
        <v>20</v>
      </c>
      <c r="F133" s="10" t="s">
        <v>31</v>
      </c>
      <c r="G133" s="11">
        <v>61000000</v>
      </c>
      <c r="H133" s="11">
        <f t="shared" si="12"/>
        <v>120000000</v>
      </c>
      <c r="I133" s="11"/>
      <c r="J133" s="11">
        <v>181000000</v>
      </c>
      <c r="K133" s="11">
        <v>28252067.890000001</v>
      </c>
      <c r="L133" s="11">
        <v>152747932.11000001</v>
      </c>
      <c r="M133" s="11">
        <v>0</v>
      </c>
      <c r="N133" s="11">
        <v>28252067.890000001</v>
      </c>
      <c r="O133" s="11">
        <v>0</v>
      </c>
      <c r="P133" s="11">
        <v>28121527</v>
      </c>
      <c r="Q133" s="11">
        <v>130540.89</v>
      </c>
      <c r="R133" s="11">
        <v>28121527</v>
      </c>
      <c r="S133" s="11">
        <v>0</v>
      </c>
      <c r="T133" s="11">
        <v>28121527</v>
      </c>
      <c r="U133" s="11">
        <v>0</v>
      </c>
      <c r="V133" s="11">
        <v>0</v>
      </c>
    </row>
    <row r="134" spans="1:22" s="12" customFormat="1" ht="24" x14ac:dyDescent="0.2">
      <c r="A134" s="8" t="s">
        <v>259</v>
      </c>
      <c r="B134" s="8" t="s">
        <v>260</v>
      </c>
      <c r="C134" s="9" t="s">
        <v>25</v>
      </c>
      <c r="D134" s="9" t="s">
        <v>26</v>
      </c>
      <c r="E134" s="9">
        <v>20</v>
      </c>
      <c r="F134" s="10" t="s">
        <v>31</v>
      </c>
      <c r="G134" s="11">
        <v>61000000</v>
      </c>
      <c r="H134" s="11">
        <f t="shared" si="12"/>
        <v>120000000</v>
      </c>
      <c r="I134" s="11"/>
      <c r="J134" s="11">
        <v>181000000</v>
      </c>
      <c r="K134" s="11">
        <v>28252067.890000001</v>
      </c>
      <c r="L134" s="11">
        <v>152747932.11000001</v>
      </c>
      <c r="M134" s="11">
        <v>0</v>
      </c>
      <c r="N134" s="11">
        <v>28252067.890000001</v>
      </c>
      <c r="O134" s="11">
        <v>0</v>
      </c>
      <c r="P134" s="11">
        <v>28121527</v>
      </c>
      <c r="Q134" s="11">
        <v>130540.89</v>
      </c>
      <c r="R134" s="11">
        <v>28121527</v>
      </c>
      <c r="S134" s="11">
        <v>0</v>
      </c>
      <c r="T134" s="11">
        <v>28121527</v>
      </c>
      <c r="U134" s="11">
        <v>0</v>
      </c>
      <c r="V134" s="11">
        <v>0</v>
      </c>
    </row>
    <row r="135" spans="1:22" s="12" customFormat="1" ht="24" x14ac:dyDescent="0.2">
      <c r="A135" s="8" t="s">
        <v>261</v>
      </c>
      <c r="B135" s="8" t="s">
        <v>260</v>
      </c>
      <c r="C135" s="9" t="s">
        <v>25</v>
      </c>
      <c r="D135" s="9" t="s">
        <v>26</v>
      </c>
      <c r="E135" s="9">
        <v>20</v>
      </c>
      <c r="F135" s="10" t="s">
        <v>31</v>
      </c>
      <c r="G135" s="11">
        <v>61000000</v>
      </c>
      <c r="H135" s="11">
        <f t="shared" si="12"/>
        <v>120000000</v>
      </c>
      <c r="I135" s="11"/>
      <c r="J135" s="11">
        <v>181000000</v>
      </c>
      <c r="K135" s="11">
        <v>28252067.890000001</v>
      </c>
      <c r="L135" s="11">
        <v>152747932.11000001</v>
      </c>
      <c r="M135" s="11">
        <v>0</v>
      </c>
      <c r="N135" s="11">
        <v>28252067.890000001</v>
      </c>
      <c r="O135" s="11">
        <v>0</v>
      </c>
      <c r="P135" s="11">
        <v>28121527</v>
      </c>
      <c r="Q135" s="11">
        <v>130540.89</v>
      </c>
      <c r="R135" s="11">
        <v>28121527</v>
      </c>
      <c r="S135" s="11">
        <v>0</v>
      </c>
      <c r="T135" s="11">
        <v>28121527</v>
      </c>
      <c r="U135" s="11">
        <v>0</v>
      </c>
      <c r="V135" s="11">
        <v>0</v>
      </c>
    </row>
    <row r="136" spans="1:22" s="7" customFormat="1" ht="24" x14ac:dyDescent="0.2">
      <c r="A136" s="3" t="s">
        <v>262</v>
      </c>
      <c r="B136" s="3" t="s">
        <v>263</v>
      </c>
      <c r="C136" s="4" t="s">
        <v>571</v>
      </c>
      <c r="D136" s="4" t="s">
        <v>26</v>
      </c>
      <c r="E136" s="4">
        <v>11</v>
      </c>
      <c r="F136" s="5" t="s">
        <v>572</v>
      </c>
      <c r="G136" s="6">
        <v>0</v>
      </c>
      <c r="H136" s="11">
        <f>+J136+I136-G136</f>
        <v>2116000000</v>
      </c>
      <c r="I136" s="6"/>
      <c r="J136" s="6">
        <v>2116000000</v>
      </c>
      <c r="K136" s="6">
        <v>0</v>
      </c>
      <c r="L136" s="6">
        <v>2116000000</v>
      </c>
      <c r="M136" s="6">
        <v>0</v>
      </c>
      <c r="N136" s="6">
        <v>0</v>
      </c>
      <c r="O136" s="6">
        <v>0</v>
      </c>
      <c r="P136" s="6">
        <v>0</v>
      </c>
      <c r="Q136" s="6">
        <v>0</v>
      </c>
      <c r="R136" s="6">
        <v>0</v>
      </c>
      <c r="S136" s="6">
        <v>0</v>
      </c>
      <c r="T136" s="6">
        <v>0</v>
      </c>
      <c r="U136" s="6">
        <v>0</v>
      </c>
      <c r="V136" s="6">
        <v>0</v>
      </c>
    </row>
    <row r="137" spans="1:22" s="7" customFormat="1" ht="24" x14ac:dyDescent="0.2">
      <c r="A137" s="3" t="s">
        <v>262</v>
      </c>
      <c r="B137" s="3" t="s">
        <v>263</v>
      </c>
      <c r="C137" s="4" t="s">
        <v>25</v>
      </c>
      <c r="D137" s="4" t="s">
        <v>26</v>
      </c>
      <c r="E137" s="4">
        <v>21</v>
      </c>
      <c r="F137" s="5" t="s">
        <v>28</v>
      </c>
      <c r="G137" s="6">
        <v>45675100000</v>
      </c>
      <c r="H137" s="11">
        <f>+J137+I137-G137</f>
        <v>0</v>
      </c>
      <c r="I137" s="6"/>
      <c r="J137" s="6">
        <v>45675100000</v>
      </c>
      <c r="K137" s="6">
        <v>36121717557.050003</v>
      </c>
      <c r="L137" s="6">
        <v>9553382442.9500008</v>
      </c>
      <c r="M137" s="6">
        <v>0</v>
      </c>
      <c r="N137" s="6">
        <v>33702707508.700001</v>
      </c>
      <c r="O137" s="6">
        <v>2419010048.3499999</v>
      </c>
      <c r="P137" s="6">
        <v>17827456906.240002</v>
      </c>
      <c r="Q137" s="6">
        <v>15875250602.459999</v>
      </c>
      <c r="R137" s="6">
        <v>17028496320.24</v>
      </c>
      <c r="S137" s="6">
        <v>798960586</v>
      </c>
      <c r="T137" s="6">
        <v>17028496320.24</v>
      </c>
      <c r="U137" s="6">
        <v>0</v>
      </c>
      <c r="V137" s="6">
        <v>47193463.399999999</v>
      </c>
    </row>
    <row r="138" spans="1:22" s="12" customFormat="1" ht="24" x14ac:dyDescent="0.2">
      <c r="A138" s="8" t="s">
        <v>264</v>
      </c>
      <c r="B138" s="8" t="s">
        <v>265</v>
      </c>
      <c r="C138" s="9" t="s">
        <v>25</v>
      </c>
      <c r="D138" s="9" t="s">
        <v>26</v>
      </c>
      <c r="E138" s="9">
        <v>21</v>
      </c>
      <c r="F138" s="10" t="s">
        <v>28</v>
      </c>
      <c r="G138" s="11">
        <v>6643671754</v>
      </c>
      <c r="H138" s="11">
        <f t="shared" ref="H138:H151" si="13">+J138+I138-G138</f>
        <v>0</v>
      </c>
      <c r="I138" s="11"/>
      <c r="J138" s="11">
        <v>6643671754</v>
      </c>
      <c r="K138" s="11">
        <v>2340498907.6599998</v>
      </c>
      <c r="L138" s="11">
        <v>4303172846.3400002</v>
      </c>
      <c r="M138" s="11">
        <v>0</v>
      </c>
      <c r="N138" s="11">
        <v>2335935860.3099999</v>
      </c>
      <c r="O138" s="11">
        <v>4563047.3499999996</v>
      </c>
      <c r="P138" s="11">
        <v>1092683405.1600001</v>
      </c>
      <c r="Q138" s="11">
        <v>1243252455.1500001</v>
      </c>
      <c r="R138" s="11">
        <v>1092683405.1600001</v>
      </c>
      <c r="S138" s="11">
        <v>0</v>
      </c>
      <c r="T138" s="11">
        <v>1092683405.1600001</v>
      </c>
      <c r="U138" s="11">
        <v>0</v>
      </c>
      <c r="V138" s="11">
        <v>0</v>
      </c>
    </row>
    <row r="139" spans="1:22" s="12" customFormat="1" ht="24" x14ac:dyDescent="0.2">
      <c r="A139" s="8" t="s">
        <v>266</v>
      </c>
      <c r="B139" s="8" t="s">
        <v>267</v>
      </c>
      <c r="C139" s="9" t="s">
        <v>25</v>
      </c>
      <c r="D139" s="9" t="s">
        <v>26</v>
      </c>
      <c r="E139" s="9">
        <v>21</v>
      </c>
      <c r="F139" s="10" t="s">
        <v>28</v>
      </c>
      <c r="G139" s="11">
        <v>6643671754</v>
      </c>
      <c r="H139" s="11">
        <f t="shared" si="13"/>
        <v>0</v>
      </c>
      <c r="I139" s="11"/>
      <c r="J139" s="11">
        <v>6643671754</v>
      </c>
      <c r="K139" s="11">
        <v>2340498907.6599998</v>
      </c>
      <c r="L139" s="11">
        <v>4303172846.3400002</v>
      </c>
      <c r="M139" s="11">
        <v>0</v>
      </c>
      <c r="N139" s="11">
        <v>2335935860.3099999</v>
      </c>
      <c r="O139" s="11">
        <v>4563047.3499999996</v>
      </c>
      <c r="P139" s="11">
        <v>1092683405.1600001</v>
      </c>
      <c r="Q139" s="11">
        <v>1243252455.1500001</v>
      </c>
      <c r="R139" s="11">
        <v>1092683405.1600001</v>
      </c>
      <c r="S139" s="11">
        <v>0</v>
      </c>
      <c r="T139" s="11">
        <v>1092683405.1600001</v>
      </c>
      <c r="U139" s="11">
        <v>0</v>
      </c>
      <c r="V139" s="11">
        <v>0</v>
      </c>
    </row>
    <row r="140" spans="1:22" s="7" customFormat="1" ht="36" x14ac:dyDescent="0.2">
      <c r="A140" s="3" t="s">
        <v>268</v>
      </c>
      <c r="B140" s="3" t="s">
        <v>269</v>
      </c>
      <c r="C140" s="4" t="s">
        <v>25</v>
      </c>
      <c r="D140" s="4" t="s">
        <v>26</v>
      </c>
      <c r="E140" s="4">
        <v>21</v>
      </c>
      <c r="F140" s="5" t="s">
        <v>28</v>
      </c>
      <c r="G140" s="6">
        <v>6643671754</v>
      </c>
      <c r="H140" s="11">
        <f t="shared" si="13"/>
        <v>0</v>
      </c>
      <c r="I140" s="6"/>
      <c r="J140" s="6">
        <v>6643671754</v>
      </c>
      <c r="K140" s="6">
        <v>2340498907.6599998</v>
      </c>
      <c r="L140" s="6">
        <v>4303172846.3400002</v>
      </c>
      <c r="M140" s="6">
        <v>0</v>
      </c>
      <c r="N140" s="6">
        <v>2335935860.3099999</v>
      </c>
      <c r="O140" s="6">
        <v>4563047.3499999996</v>
      </c>
      <c r="P140" s="6">
        <v>1092683405.1600001</v>
      </c>
      <c r="Q140" s="6">
        <v>1243252455.1500001</v>
      </c>
      <c r="R140" s="6">
        <v>1092683405.1600001</v>
      </c>
      <c r="S140" s="6">
        <v>0</v>
      </c>
      <c r="T140" s="6">
        <v>1092683405.1600001</v>
      </c>
      <c r="U140" s="6">
        <v>0</v>
      </c>
      <c r="V140" s="6">
        <v>0</v>
      </c>
    </row>
    <row r="141" spans="1:22" s="12" customFormat="1" ht="36" x14ac:dyDescent="0.2">
      <c r="A141" s="8" t="s">
        <v>270</v>
      </c>
      <c r="B141" s="8" t="s">
        <v>271</v>
      </c>
      <c r="C141" s="9" t="s">
        <v>25</v>
      </c>
      <c r="D141" s="9" t="s">
        <v>26</v>
      </c>
      <c r="E141" s="9">
        <v>21</v>
      </c>
      <c r="F141" s="10" t="s">
        <v>28</v>
      </c>
      <c r="G141" s="11">
        <v>11618200000</v>
      </c>
      <c r="H141" s="11">
        <f t="shared" si="13"/>
        <v>0</v>
      </c>
      <c r="I141" s="11"/>
      <c r="J141" s="11">
        <v>11618200000</v>
      </c>
      <c r="K141" s="11">
        <v>10444229419.41</v>
      </c>
      <c r="L141" s="11">
        <v>1173970580.5899999</v>
      </c>
      <c r="M141" s="11">
        <v>0</v>
      </c>
      <c r="N141" s="11">
        <v>9527502095.4099998</v>
      </c>
      <c r="O141" s="11">
        <v>916727324</v>
      </c>
      <c r="P141" s="11">
        <v>3951680253.9299998</v>
      </c>
      <c r="Q141" s="11">
        <v>5575821841.4799995</v>
      </c>
      <c r="R141" s="11">
        <v>3442831852.9299998</v>
      </c>
      <c r="S141" s="11">
        <v>508848401</v>
      </c>
      <c r="T141" s="11">
        <v>3442831852.9299998</v>
      </c>
      <c r="U141" s="11">
        <v>0</v>
      </c>
      <c r="V141" s="11">
        <v>0</v>
      </c>
    </row>
    <row r="142" spans="1:22" s="12" customFormat="1" ht="24" x14ac:dyDescent="0.2">
      <c r="A142" s="8" t="s">
        <v>272</v>
      </c>
      <c r="B142" s="8" t="s">
        <v>273</v>
      </c>
      <c r="C142" s="9" t="s">
        <v>25</v>
      </c>
      <c r="D142" s="9" t="s">
        <v>26</v>
      </c>
      <c r="E142" s="9">
        <v>21</v>
      </c>
      <c r="F142" s="10" t="s">
        <v>28</v>
      </c>
      <c r="G142" s="11">
        <v>4202200000</v>
      </c>
      <c r="H142" s="11">
        <f t="shared" si="13"/>
        <v>0</v>
      </c>
      <c r="I142" s="11"/>
      <c r="J142" s="11">
        <v>4202200000</v>
      </c>
      <c r="K142" s="11">
        <v>3333647412.1900001</v>
      </c>
      <c r="L142" s="11">
        <v>868552587.80999994</v>
      </c>
      <c r="M142" s="11">
        <v>0</v>
      </c>
      <c r="N142" s="11">
        <v>2961587087.1900001</v>
      </c>
      <c r="O142" s="11">
        <v>372060325</v>
      </c>
      <c r="P142" s="11">
        <v>1935059801.3299999</v>
      </c>
      <c r="Q142" s="11">
        <v>1026527285.86</v>
      </c>
      <c r="R142" s="11">
        <v>1583753801.3299999</v>
      </c>
      <c r="S142" s="11">
        <v>351306000</v>
      </c>
      <c r="T142" s="11">
        <v>1583753801.3299999</v>
      </c>
      <c r="U142" s="11">
        <v>0</v>
      </c>
      <c r="V142" s="11">
        <v>0</v>
      </c>
    </row>
    <row r="143" spans="1:22" s="7" customFormat="1" ht="48" x14ac:dyDescent="0.2">
      <c r="A143" s="3" t="s">
        <v>274</v>
      </c>
      <c r="B143" s="3" t="s">
        <v>275</v>
      </c>
      <c r="C143" s="4" t="s">
        <v>25</v>
      </c>
      <c r="D143" s="4" t="s">
        <v>26</v>
      </c>
      <c r="E143" s="4">
        <v>21</v>
      </c>
      <c r="F143" s="5" t="s">
        <v>28</v>
      </c>
      <c r="G143" s="6">
        <v>4202200000</v>
      </c>
      <c r="H143" s="11">
        <f t="shared" si="13"/>
        <v>0</v>
      </c>
      <c r="I143" s="6"/>
      <c r="J143" s="6">
        <v>4202200000</v>
      </c>
      <c r="K143" s="6">
        <v>3333647412.1900001</v>
      </c>
      <c r="L143" s="6">
        <v>868552587.80999994</v>
      </c>
      <c r="M143" s="6">
        <v>0</v>
      </c>
      <c r="N143" s="6">
        <v>2961587087.1900001</v>
      </c>
      <c r="O143" s="6">
        <v>372060325</v>
      </c>
      <c r="P143" s="6">
        <v>1935059801.3299999</v>
      </c>
      <c r="Q143" s="6">
        <v>1026527285.86</v>
      </c>
      <c r="R143" s="6">
        <v>1583753801.3299999</v>
      </c>
      <c r="S143" s="6">
        <v>351306000</v>
      </c>
      <c r="T143" s="6">
        <v>1583753801.3299999</v>
      </c>
      <c r="U143" s="6">
        <v>0</v>
      </c>
      <c r="V143" s="6">
        <v>0</v>
      </c>
    </row>
    <row r="144" spans="1:22" s="12" customFormat="1" ht="24" x14ac:dyDescent="0.2">
      <c r="A144" s="8" t="s">
        <v>276</v>
      </c>
      <c r="B144" s="8" t="s">
        <v>267</v>
      </c>
      <c r="C144" s="9" t="s">
        <v>25</v>
      </c>
      <c r="D144" s="9" t="s">
        <v>26</v>
      </c>
      <c r="E144" s="9">
        <v>21</v>
      </c>
      <c r="F144" s="10" t="s">
        <v>28</v>
      </c>
      <c r="G144" s="11">
        <v>7416000000</v>
      </c>
      <c r="H144" s="11">
        <f t="shared" si="13"/>
        <v>0</v>
      </c>
      <c r="I144" s="11"/>
      <c r="J144" s="11">
        <v>7416000000</v>
      </c>
      <c r="K144" s="11">
        <v>7110582007.2200003</v>
      </c>
      <c r="L144" s="11">
        <v>305417992.77999997</v>
      </c>
      <c r="M144" s="11">
        <v>0</v>
      </c>
      <c r="N144" s="11">
        <v>6565915008.2200003</v>
      </c>
      <c r="O144" s="11">
        <v>544666999</v>
      </c>
      <c r="P144" s="11">
        <v>2016620452.5999999</v>
      </c>
      <c r="Q144" s="11">
        <v>4549294555.6199999</v>
      </c>
      <c r="R144" s="11">
        <v>1859078051.5999999</v>
      </c>
      <c r="S144" s="11">
        <v>157542401</v>
      </c>
      <c r="T144" s="11">
        <v>1859078051.5999999</v>
      </c>
      <c r="U144" s="11">
        <v>0</v>
      </c>
      <c r="V144" s="11">
        <v>0</v>
      </c>
    </row>
    <row r="145" spans="1:22" s="7" customFormat="1" ht="36" x14ac:dyDescent="0.2">
      <c r="A145" s="3" t="s">
        <v>277</v>
      </c>
      <c r="B145" s="3" t="s">
        <v>278</v>
      </c>
      <c r="C145" s="4" t="s">
        <v>25</v>
      </c>
      <c r="D145" s="4" t="s">
        <v>26</v>
      </c>
      <c r="E145" s="4">
        <v>21</v>
      </c>
      <c r="F145" s="5" t="s">
        <v>28</v>
      </c>
      <c r="G145" s="6">
        <v>7416000000</v>
      </c>
      <c r="H145" s="11">
        <f t="shared" si="13"/>
        <v>0</v>
      </c>
      <c r="I145" s="6"/>
      <c r="J145" s="6">
        <v>7416000000</v>
      </c>
      <c r="K145" s="6">
        <v>7110582007.2200003</v>
      </c>
      <c r="L145" s="6">
        <v>305417992.77999997</v>
      </c>
      <c r="M145" s="6">
        <v>0</v>
      </c>
      <c r="N145" s="6">
        <v>6565915008.2200003</v>
      </c>
      <c r="O145" s="6">
        <v>544666999</v>
      </c>
      <c r="P145" s="6">
        <v>2016620452.5999999</v>
      </c>
      <c r="Q145" s="6">
        <v>4549294555.6199999</v>
      </c>
      <c r="R145" s="6">
        <v>1859078051.5999999</v>
      </c>
      <c r="S145" s="6">
        <v>157542401</v>
      </c>
      <c r="T145" s="6">
        <v>1859078051.5999999</v>
      </c>
      <c r="U145" s="6">
        <v>0</v>
      </c>
      <c r="V145" s="6">
        <v>0</v>
      </c>
    </row>
    <row r="146" spans="1:22" s="12" customFormat="1" ht="24" x14ac:dyDescent="0.2">
      <c r="A146" s="8" t="s">
        <v>279</v>
      </c>
      <c r="B146" s="8" t="s">
        <v>280</v>
      </c>
      <c r="C146" s="9" t="s">
        <v>25</v>
      </c>
      <c r="D146" s="9" t="s">
        <v>26</v>
      </c>
      <c r="E146" s="9">
        <v>21</v>
      </c>
      <c r="F146" s="10" t="s">
        <v>28</v>
      </c>
      <c r="G146" s="11">
        <v>3347500000</v>
      </c>
      <c r="H146" s="11">
        <f t="shared" si="13"/>
        <v>0</v>
      </c>
      <c r="I146" s="11"/>
      <c r="J146" s="11">
        <v>3347500000</v>
      </c>
      <c r="K146" s="11">
        <v>2782597541.98</v>
      </c>
      <c r="L146" s="11">
        <v>564902458.01999998</v>
      </c>
      <c r="M146" s="11">
        <v>0</v>
      </c>
      <c r="N146" s="11">
        <v>2469167576.98</v>
      </c>
      <c r="O146" s="11">
        <v>313429965</v>
      </c>
      <c r="P146" s="11">
        <v>732949160.10000002</v>
      </c>
      <c r="Q146" s="11">
        <v>1736218416.8800001</v>
      </c>
      <c r="R146" s="11">
        <v>714260311.10000002</v>
      </c>
      <c r="S146" s="11">
        <v>18688849</v>
      </c>
      <c r="T146" s="11">
        <v>714260311.10000002</v>
      </c>
      <c r="U146" s="11">
        <v>0</v>
      </c>
      <c r="V146" s="11">
        <v>12576715</v>
      </c>
    </row>
    <row r="147" spans="1:22" s="12" customFormat="1" ht="24" x14ac:dyDescent="0.2">
      <c r="A147" s="8" t="s">
        <v>281</v>
      </c>
      <c r="B147" s="8" t="s">
        <v>267</v>
      </c>
      <c r="C147" s="9" t="s">
        <v>25</v>
      </c>
      <c r="D147" s="9" t="s">
        <v>26</v>
      </c>
      <c r="E147" s="9">
        <v>21</v>
      </c>
      <c r="F147" s="10" t="s">
        <v>28</v>
      </c>
      <c r="G147" s="11">
        <v>3347500000</v>
      </c>
      <c r="H147" s="11">
        <f t="shared" si="13"/>
        <v>0</v>
      </c>
      <c r="I147" s="11"/>
      <c r="J147" s="11">
        <v>3347500000</v>
      </c>
      <c r="K147" s="11">
        <v>2782597541.98</v>
      </c>
      <c r="L147" s="11">
        <v>564902458.01999998</v>
      </c>
      <c r="M147" s="11">
        <v>0</v>
      </c>
      <c r="N147" s="11">
        <v>2469167576.98</v>
      </c>
      <c r="O147" s="11">
        <v>313429965</v>
      </c>
      <c r="P147" s="11">
        <v>732949160.10000002</v>
      </c>
      <c r="Q147" s="11">
        <v>1736218416.8800001</v>
      </c>
      <c r="R147" s="11">
        <v>714260311.10000002</v>
      </c>
      <c r="S147" s="11">
        <v>18688849</v>
      </c>
      <c r="T147" s="11">
        <v>714260311.10000002</v>
      </c>
      <c r="U147" s="11">
        <v>0</v>
      </c>
      <c r="V147" s="11">
        <v>12576715</v>
      </c>
    </row>
    <row r="148" spans="1:22" s="7" customFormat="1" ht="36" x14ac:dyDescent="0.2">
      <c r="A148" s="3" t="s">
        <v>282</v>
      </c>
      <c r="B148" s="3" t="s">
        <v>283</v>
      </c>
      <c r="C148" s="4" t="s">
        <v>25</v>
      </c>
      <c r="D148" s="4" t="s">
        <v>26</v>
      </c>
      <c r="E148" s="4">
        <v>21</v>
      </c>
      <c r="F148" s="5" t="s">
        <v>28</v>
      </c>
      <c r="G148" s="6">
        <v>3347500000</v>
      </c>
      <c r="H148" s="11">
        <f t="shared" si="13"/>
        <v>0</v>
      </c>
      <c r="I148" s="6"/>
      <c r="J148" s="6">
        <v>3347500000</v>
      </c>
      <c r="K148" s="6">
        <v>2782597541.98</v>
      </c>
      <c r="L148" s="6">
        <v>564902458.01999998</v>
      </c>
      <c r="M148" s="6">
        <v>0</v>
      </c>
      <c r="N148" s="6">
        <v>2469167576.98</v>
      </c>
      <c r="O148" s="6">
        <v>313429965</v>
      </c>
      <c r="P148" s="6">
        <v>732949160.10000002</v>
      </c>
      <c r="Q148" s="6">
        <v>1736218416.8800001</v>
      </c>
      <c r="R148" s="6">
        <v>714260311.10000002</v>
      </c>
      <c r="S148" s="6">
        <v>18688849</v>
      </c>
      <c r="T148" s="6">
        <v>714260311.10000002</v>
      </c>
      <c r="U148" s="6">
        <v>0</v>
      </c>
      <c r="V148" s="6">
        <v>12576715</v>
      </c>
    </row>
    <row r="149" spans="1:22" s="12" customFormat="1" ht="24" x14ac:dyDescent="0.2">
      <c r="A149" s="8" t="s">
        <v>284</v>
      </c>
      <c r="B149" s="8" t="s">
        <v>285</v>
      </c>
      <c r="C149" s="9" t="s">
        <v>25</v>
      </c>
      <c r="D149" s="9" t="s">
        <v>26</v>
      </c>
      <c r="E149" s="9">
        <v>21</v>
      </c>
      <c r="F149" s="10" t="s">
        <v>28</v>
      </c>
      <c r="G149" s="11">
        <v>501870000</v>
      </c>
      <c r="H149" s="11">
        <f t="shared" si="13"/>
        <v>0</v>
      </c>
      <c r="I149" s="11"/>
      <c r="J149" s="11">
        <v>501870000</v>
      </c>
      <c r="K149" s="11">
        <v>449414871.07999998</v>
      </c>
      <c r="L149" s="11">
        <v>52455128.920000002</v>
      </c>
      <c r="M149" s="11">
        <v>0</v>
      </c>
      <c r="N149" s="11">
        <v>428975733.07999998</v>
      </c>
      <c r="O149" s="11">
        <v>20439138</v>
      </c>
      <c r="P149" s="11">
        <v>282413397.36000001</v>
      </c>
      <c r="Q149" s="11">
        <v>146562335.72</v>
      </c>
      <c r="R149" s="11">
        <v>279647585.36000001</v>
      </c>
      <c r="S149" s="11">
        <v>2765812</v>
      </c>
      <c r="T149" s="11">
        <v>279647585.36000001</v>
      </c>
      <c r="U149" s="11">
        <v>0</v>
      </c>
      <c r="V149" s="11">
        <v>5739697</v>
      </c>
    </row>
    <row r="150" spans="1:22" s="12" customFormat="1" ht="24" x14ac:dyDescent="0.2">
      <c r="A150" s="8" t="s">
        <v>286</v>
      </c>
      <c r="B150" s="8" t="s">
        <v>273</v>
      </c>
      <c r="C150" s="9" t="s">
        <v>25</v>
      </c>
      <c r="D150" s="9" t="s">
        <v>26</v>
      </c>
      <c r="E150" s="9">
        <v>21</v>
      </c>
      <c r="F150" s="10" t="s">
        <v>28</v>
      </c>
      <c r="G150" s="11">
        <v>501870000</v>
      </c>
      <c r="H150" s="11">
        <f t="shared" si="13"/>
        <v>0</v>
      </c>
      <c r="I150" s="11"/>
      <c r="J150" s="11">
        <v>501870000</v>
      </c>
      <c r="K150" s="11">
        <v>449414871.07999998</v>
      </c>
      <c r="L150" s="11">
        <v>52455128.920000002</v>
      </c>
      <c r="M150" s="11">
        <v>0</v>
      </c>
      <c r="N150" s="11">
        <v>428975733.07999998</v>
      </c>
      <c r="O150" s="11">
        <v>20439138</v>
      </c>
      <c r="P150" s="11">
        <v>282413397.36000001</v>
      </c>
      <c r="Q150" s="11">
        <v>146562335.72</v>
      </c>
      <c r="R150" s="11">
        <v>279647585.36000001</v>
      </c>
      <c r="S150" s="11">
        <v>2765812</v>
      </c>
      <c r="T150" s="11">
        <v>279647585.36000001</v>
      </c>
      <c r="U150" s="11">
        <v>0</v>
      </c>
      <c r="V150" s="11">
        <v>5739697</v>
      </c>
    </row>
    <row r="151" spans="1:22" s="7" customFormat="1" ht="24" x14ac:dyDescent="0.2">
      <c r="A151" s="3" t="s">
        <v>287</v>
      </c>
      <c r="B151" s="3" t="s">
        <v>288</v>
      </c>
      <c r="C151" s="4" t="s">
        <v>25</v>
      </c>
      <c r="D151" s="4" t="s">
        <v>26</v>
      </c>
      <c r="E151" s="4">
        <v>21</v>
      </c>
      <c r="F151" s="5" t="s">
        <v>28</v>
      </c>
      <c r="G151" s="6">
        <v>501870000</v>
      </c>
      <c r="H151" s="11">
        <f t="shared" si="13"/>
        <v>0</v>
      </c>
      <c r="I151" s="6"/>
      <c r="J151" s="6">
        <v>501870000</v>
      </c>
      <c r="K151" s="6">
        <v>449414871.07999998</v>
      </c>
      <c r="L151" s="6">
        <v>52455128.920000002</v>
      </c>
      <c r="M151" s="6">
        <v>0</v>
      </c>
      <c r="N151" s="6">
        <v>428975733.07999998</v>
      </c>
      <c r="O151" s="6">
        <v>20439138</v>
      </c>
      <c r="P151" s="6">
        <v>282413397.36000001</v>
      </c>
      <c r="Q151" s="6">
        <v>146562335.72</v>
      </c>
      <c r="R151" s="6">
        <v>279647585.36000001</v>
      </c>
      <c r="S151" s="6">
        <v>2765812</v>
      </c>
      <c r="T151" s="6">
        <v>279647585.36000001</v>
      </c>
      <c r="U151" s="6">
        <v>0</v>
      </c>
      <c r="V151" s="6">
        <v>5739697</v>
      </c>
    </row>
    <row r="152" spans="1:22" s="12" customFormat="1" ht="24" x14ac:dyDescent="0.2">
      <c r="A152" s="8" t="s">
        <v>289</v>
      </c>
      <c r="B152" s="8" t="s">
        <v>290</v>
      </c>
      <c r="C152" s="9" t="s">
        <v>571</v>
      </c>
      <c r="D152" s="9" t="s">
        <v>26</v>
      </c>
      <c r="E152" s="9">
        <v>11</v>
      </c>
      <c r="F152" s="10" t="s">
        <v>572</v>
      </c>
      <c r="G152" s="11">
        <v>0</v>
      </c>
      <c r="H152" s="11">
        <f>+J152+I152-G152</f>
        <v>2116000000</v>
      </c>
      <c r="I152" s="11"/>
      <c r="J152" s="11">
        <v>2116000000</v>
      </c>
      <c r="K152" s="11">
        <v>0</v>
      </c>
      <c r="L152" s="11">
        <v>2116000000</v>
      </c>
      <c r="M152" s="11">
        <v>0</v>
      </c>
      <c r="N152" s="11">
        <v>0</v>
      </c>
      <c r="O152" s="11">
        <v>0</v>
      </c>
      <c r="P152" s="11">
        <v>0</v>
      </c>
      <c r="Q152" s="11">
        <v>0</v>
      </c>
      <c r="R152" s="11">
        <v>0</v>
      </c>
      <c r="S152" s="11">
        <v>0</v>
      </c>
      <c r="T152" s="11">
        <v>0</v>
      </c>
      <c r="U152" s="11">
        <v>0</v>
      </c>
      <c r="V152" s="11">
        <v>0</v>
      </c>
    </row>
    <row r="153" spans="1:22" s="12" customFormat="1" ht="24" x14ac:dyDescent="0.2">
      <c r="A153" s="8" t="s">
        <v>289</v>
      </c>
      <c r="B153" s="8" t="s">
        <v>290</v>
      </c>
      <c r="C153" s="9" t="s">
        <v>25</v>
      </c>
      <c r="D153" s="9" t="s">
        <v>26</v>
      </c>
      <c r="E153" s="9">
        <v>21</v>
      </c>
      <c r="F153" s="10" t="s">
        <v>28</v>
      </c>
      <c r="G153" s="11">
        <v>9365945300</v>
      </c>
      <c r="H153" s="11">
        <f>+J153+I153-G153</f>
        <v>0</v>
      </c>
      <c r="I153" s="11"/>
      <c r="J153" s="11">
        <v>9365945300</v>
      </c>
      <c r="K153" s="11">
        <v>6657051476.9499998</v>
      </c>
      <c r="L153" s="11">
        <v>2708893823.0500002</v>
      </c>
      <c r="M153" s="11">
        <v>0</v>
      </c>
      <c r="N153" s="11">
        <v>6369859968.9499998</v>
      </c>
      <c r="O153" s="11">
        <v>287191508</v>
      </c>
      <c r="P153" s="11">
        <v>1484914682.76</v>
      </c>
      <c r="Q153" s="11">
        <v>4884945286.1899996</v>
      </c>
      <c r="R153" s="11">
        <v>1472124711.76</v>
      </c>
      <c r="S153" s="11">
        <v>12789971</v>
      </c>
      <c r="T153" s="11">
        <v>1472124711.76</v>
      </c>
      <c r="U153" s="11">
        <v>0</v>
      </c>
      <c r="V153" s="11">
        <v>4197349.4000000004</v>
      </c>
    </row>
    <row r="154" spans="1:22" s="12" customFormat="1" ht="24" x14ac:dyDescent="0.2">
      <c r="A154" s="8" t="s">
        <v>573</v>
      </c>
      <c r="B154" s="8" t="s">
        <v>298</v>
      </c>
      <c r="C154" s="9" t="s">
        <v>571</v>
      </c>
      <c r="D154" s="9" t="s">
        <v>26</v>
      </c>
      <c r="E154" s="9">
        <v>11</v>
      </c>
      <c r="F154" s="10" t="s">
        <v>572</v>
      </c>
      <c r="G154" s="11">
        <v>0</v>
      </c>
      <c r="H154" s="11">
        <f>+J154+I154-G154</f>
        <v>2116000000</v>
      </c>
      <c r="I154" s="11"/>
      <c r="J154" s="11">
        <v>2116000000</v>
      </c>
      <c r="K154" s="11">
        <v>0</v>
      </c>
      <c r="L154" s="11">
        <v>2116000000</v>
      </c>
      <c r="M154" s="11">
        <v>0</v>
      </c>
      <c r="N154" s="11">
        <v>0</v>
      </c>
      <c r="O154" s="11">
        <v>0</v>
      </c>
      <c r="P154" s="11">
        <v>0</v>
      </c>
      <c r="Q154" s="11">
        <v>0</v>
      </c>
      <c r="R154" s="11">
        <v>0</v>
      </c>
      <c r="S154" s="11">
        <v>0</v>
      </c>
      <c r="T154" s="11">
        <v>0</v>
      </c>
      <c r="U154" s="11">
        <v>0</v>
      </c>
      <c r="V154" s="11">
        <v>0</v>
      </c>
    </row>
    <row r="155" spans="1:22" s="7" customFormat="1" ht="48" x14ac:dyDescent="0.2">
      <c r="A155" s="3" t="s">
        <v>575</v>
      </c>
      <c r="B155" s="3" t="s">
        <v>574</v>
      </c>
      <c r="C155" s="4" t="s">
        <v>571</v>
      </c>
      <c r="D155" s="4" t="s">
        <v>26</v>
      </c>
      <c r="E155" s="4">
        <v>11</v>
      </c>
      <c r="F155" s="5" t="s">
        <v>572</v>
      </c>
      <c r="G155" s="6">
        <v>0</v>
      </c>
      <c r="H155" s="6">
        <f t="shared" ref="H155" si="14">+J155+I155-G155</f>
        <v>2116000000</v>
      </c>
      <c r="I155" s="6"/>
      <c r="J155" s="6">
        <v>2116000000</v>
      </c>
      <c r="K155" s="6">
        <v>0</v>
      </c>
      <c r="L155" s="6">
        <v>2116000000</v>
      </c>
      <c r="M155" s="6">
        <v>0</v>
      </c>
      <c r="N155" s="6">
        <v>0</v>
      </c>
      <c r="O155" s="6">
        <v>0</v>
      </c>
      <c r="P155" s="6">
        <v>0</v>
      </c>
      <c r="Q155" s="6">
        <v>0</v>
      </c>
      <c r="R155" s="6">
        <v>0</v>
      </c>
      <c r="S155" s="6">
        <v>0</v>
      </c>
      <c r="T155" s="6">
        <v>0</v>
      </c>
      <c r="U155" s="6">
        <v>0</v>
      </c>
      <c r="V155" s="6">
        <v>0</v>
      </c>
    </row>
    <row r="156" spans="1:22" s="12" customFormat="1" ht="24" x14ac:dyDescent="0.2">
      <c r="A156" s="8" t="s">
        <v>291</v>
      </c>
      <c r="B156" s="8" t="s">
        <v>292</v>
      </c>
      <c r="C156" s="9" t="s">
        <v>25</v>
      </c>
      <c r="D156" s="9" t="s">
        <v>26</v>
      </c>
      <c r="E156" s="9">
        <v>21</v>
      </c>
      <c r="F156" s="10" t="s">
        <v>28</v>
      </c>
      <c r="G156" s="11">
        <v>9365945300</v>
      </c>
      <c r="H156" s="11">
        <f>+J156+I156-G156</f>
        <v>0</v>
      </c>
      <c r="I156" s="11"/>
      <c r="J156" s="11">
        <v>9365945300</v>
      </c>
      <c r="K156" s="11">
        <v>6657051476.9499998</v>
      </c>
      <c r="L156" s="11">
        <v>2708893823.0500002</v>
      </c>
      <c r="M156" s="11">
        <v>0</v>
      </c>
      <c r="N156" s="11">
        <v>6369859968.9499998</v>
      </c>
      <c r="O156" s="11">
        <v>287191508</v>
      </c>
      <c r="P156" s="11">
        <v>1484914682.76</v>
      </c>
      <c r="Q156" s="11">
        <v>4884945286.1899996</v>
      </c>
      <c r="R156" s="11">
        <v>1472124711.76</v>
      </c>
      <c r="S156" s="11">
        <v>12789971</v>
      </c>
      <c r="T156" s="11">
        <v>1472124711.76</v>
      </c>
      <c r="U156" s="11">
        <v>0</v>
      </c>
      <c r="V156" s="11">
        <v>4197349.4000000004</v>
      </c>
    </row>
    <row r="157" spans="1:22" s="7" customFormat="1" ht="48" x14ac:dyDescent="0.2">
      <c r="A157" s="3" t="s">
        <v>293</v>
      </c>
      <c r="B157" s="3" t="s">
        <v>294</v>
      </c>
      <c r="C157" s="4" t="s">
        <v>25</v>
      </c>
      <c r="D157" s="4" t="s">
        <v>26</v>
      </c>
      <c r="E157" s="4">
        <v>21</v>
      </c>
      <c r="F157" s="5" t="s">
        <v>28</v>
      </c>
      <c r="G157" s="6">
        <v>9365945300</v>
      </c>
      <c r="H157" s="11">
        <f t="shared" ref="H157:H162" si="15">+J157+I157-G157</f>
        <v>0</v>
      </c>
      <c r="I157" s="6"/>
      <c r="J157" s="6">
        <v>9365945300</v>
      </c>
      <c r="K157" s="6">
        <v>6657051476.9499998</v>
      </c>
      <c r="L157" s="6">
        <v>2708893823.0500002</v>
      </c>
      <c r="M157" s="6">
        <v>0</v>
      </c>
      <c r="N157" s="6">
        <v>6369859968.9499998</v>
      </c>
      <c r="O157" s="6">
        <v>287191508</v>
      </c>
      <c r="P157" s="6">
        <v>1484914682.76</v>
      </c>
      <c r="Q157" s="6">
        <v>4884945286.1899996</v>
      </c>
      <c r="R157" s="6">
        <v>1472124711.76</v>
      </c>
      <c r="S157" s="6">
        <v>12789971</v>
      </c>
      <c r="T157" s="6">
        <v>1472124711.76</v>
      </c>
      <c r="U157" s="6">
        <v>0</v>
      </c>
      <c r="V157" s="6">
        <v>4197349.4000000004</v>
      </c>
    </row>
    <row r="158" spans="1:22" s="12" customFormat="1" ht="36" x14ac:dyDescent="0.2">
      <c r="A158" s="8" t="s">
        <v>295</v>
      </c>
      <c r="B158" s="8" t="s">
        <v>296</v>
      </c>
      <c r="C158" s="9" t="s">
        <v>25</v>
      </c>
      <c r="D158" s="9" t="s">
        <v>26</v>
      </c>
      <c r="E158" s="9">
        <v>21</v>
      </c>
      <c r="F158" s="10" t="s">
        <v>28</v>
      </c>
      <c r="G158" s="11">
        <v>14197912946</v>
      </c>
      <c r="H158" s="11">
        <f t="shared" si="15"/>
        <v>0</v>
      </c>
      <c r="I158" s="11"/>
      <c r="J158" s="11">
        <v>14197912946</v>
      </c>
      <c r="K158" s="11">
        <v>13447925339.969999</v>
      </c>
      <c r="L158" s="11">
        <v>749987606.02999997</v>
      </c>
      <c r="M158" s="11">
        <v>0</v>
      </c>
      <c r="N158" s="11">
        <v>12571266273.969999</v>
      </c>
      <c r="O158" s="11">
        <v>876659066</v>
      </c>
      <c r="P158" s="11">
        <v>10282816006.93</v>
      </c>
      <c r="Q158" s="11">
        <v>2288450267.04</v>
      </c>
      <c r="R158" s="11">
        <v>10026948453.93</v>
      </c>
      <c r="S158" s="11">
        <v>255867553</v>
      </c>
      <c r="T158" s="11">
        <v>10026948453.93</v>
      </c>
      <c r="U158" s="11">
        <v>0</v>
      </c>
      <c r="V158" s="11">
        <v>24679702</v>
      </c>
    </row>
    <row r="159" spans="1:22" s="12" customFormat="1" ht="24" x14ac:dyDescent="0.2">
      <c r="A159" s="8" t="s">
        <v>297</v>
      </c>
      <c r="B159" s="8" t="s">
        <v>298</v>
      </c>
      <c r="C159" s="9" t="s">
        <v>25</v>
      </c>
      <c r="D159" s="9" t="s">
        <v>26</v>
      </c>
      <c r="E159" s="9">
        <v>21</v>
      </c>
      <c r="F159" s="10" t="s">
        <v>28</v>
      </c>
      <c r="G159" s="11">
        <v>13197912946</v>
      </c>
      <c r="H159" s="11">
        <f t="shared" si="15"/>
        <v>0</v>
      </c>
      <c r="I159" s="11"/>
      <c r="J159" s="11">
        <v>13197912946</v>
      </c>
      <c r="K159" s="11">
        <v>12447925339.969999</v>
      </c>
      <c r="L159" s="11">
        <v>749987606.02999997</v>
      </c>
      <c r="M159" s="11">
        <v>0</v>
      </c>
      <c r="N159" s="11">
        <v>11571266273.969999</v>
      </c>
      <c r="O159" s="11">
        <v>876659066</v>
      </c>
      <c r="P159" s="11">
        <v>9282816006.9300003</v>
      </c>
      <c r="Q159" s="11">
        <v>2288450267.04</v>
      </c>
      <c r="R159" s="11">
        <v>9026948453.9300003</v>
      </c>
      <c r="S159" s="11">
        <v>255867553</v>
      </c>
      <c r="T159" s="11">
        <v>9026948453.9300003</v>
      </c>
      <c r="U159" s="11">
        <v>0</v>
      </c>
      <c r="V159" s="11">
        <v>24679702</v>
      </c>
    </row>
    <row r="160" spans="1:22" s="7" customFormat="1" ht="60" x14ac:dyDescent="0.2">
      <c r="A160" s="3" t="s">
        <v>299</v>
      </c>
      <c r="B160" s="3" t="s">
        <v>300</v>
      </c>
      <c r="C160" s="4" t="s">
        <v>25</v>
      </c>
      <c r="D160" s="4" t="s">
        <v>26</v>
      </c>
      <c r="E160" s="4">
        <v>21</v>
      </c>
      <c r="F160" s="5" t="s">
        <v>28</v>
      </c>
      <c r="G160" s="6">
        <v>13197912946</v>
      </c>
      <c r="H160" s="11">
        <f t="shared" si="15"/>
        <v>0</v>
      </c>
      <c r="I160" s="6"/>
      <c r="J160" s="6">
        <v>13197912946</v>
      </c>
      <c r="K160" s="6">
        <v>12447925339.969999</v>
      </c>
      <c r="L160" s="6">
        <v>749987606.02999997</v>
      </c>
      <c r="M160" s="6">
        <v>0</v>
      </c>
      <c r="N160" s="6">
        <v>11571266273.969999</v>
      </c>
      <c r="O160" s="6">
        <v>876659066</v>
      </c>
      <c r="P160" s="6">
        <v>9282816006.9300003</v>
      </c>
      <c r="Q160" s="6">
        <v>2288450267.04</v>
      </c>
      <c r="R160" s="6">
        <v>9026948453.9300003</v>
      </c>
      <c r="S160" s="6">
        <v>255867553</v>
      </c>
      <c r="T160" s="6">
        <v>9026948453.9300003</v>
      </c>
      <c r="U160" s="6">
        <v>0</v>
      </c>
      <c r="V160" s="6">
        <v>24679702</v>
      </c>
    </row>
    <row r="161" spans="1:22" s="12" customFormat="1" ht="24" x14ac:dyDescent="0.2">
      <c r="A161" s="8" t="s">
        <v>301</v>
      </c>
      <c r="B161" s="8" t="s">
        <v>267</v>
      </c>
      <c r="C161" s="9" t="s">
        <v>25</v>
      </c>
      <c r="D161" s="9" t="s">
        <v>26</v>
      </c>
      <c r="E161" s="9">
        <v>21</v>
      </c>
      <c r="F161" s="10" t="s">
        <v>28</v>
      </c>
      <c r="G161" s="11">
        <v>1000000000</v>
      </c>
      <c r="H161" s="11">
        <f t="shared" si="15"/>
        <v>0</v>
      </c>
      <c r="I161" s="11"/>
      <c r="J161" s="11">
        <v>1000000000</v>
      </c>
      <c r="K161" s="11">
        <v>1000000000</v>
      </c>
      <c r="L161" s="11">
        <v>0</v>
      </c>
      <c r="M161" s="11">
        <v>0</v>
      </c>
      <c r="N161" s="11">
        <v>1000000000</v>
      </c>
      <c r="O161" s="11">
        <v>0</v>
      </c>
      <c r="P161" s="11">
        <v>1000000000</v>
      </c>
      <c r="Q161" s="11">
        <v>0</v>
      </c>
      <c r="R161" s="11">
        <v>1000000000</v>
      </c>
      <c r="S161" s="11">
        <v>0</v>
      </c>
      <c r="T161" s="11">
        <v>1000000000</v>
      </c>
      <c r="U161" s="11">
        <v>0</v>
      </c>
      <c r="V161" s="11">
        <v>0</v>
      </c>
    </row>
    <row r="162" spans="1:22" s="7" customFormat="1" ht="36" x14ac:dyDescent="0.2">
      <c r="A162" s="3" t="s">
        <v>302</v>
      </c>
      <c r="B162" s="3" t="s">
        <v>303</v>
      </c>
      <c r="C162" s="4" t="s">
        <v>25</v>
      </c>
      <c r="D162" s="4" t="s">
        <v>26</v>
      </c>
      <c r="E162" s="4">
        <v>21</v>
      </c>
      <c r="F162" s="5" t="s">
        <v>28</v>
      </c>
      <c r="G162" s="6">
        <v>1000000000</v>
      </c>
      <c r="H162" s="11">
        <f t="shared" si="15"/>
        <v>0</v>
      </c>
      <c r="I162" s="6"/>
      <c r="J162" s="6">
        <v>1000000000</v>
      </c>
      <c r="K162" s="6">
        <v>1000000000</v>
      </c>
      <c r="L162" s="6">
        <v>0</v>
      </c>
      <c r="M162" s="6">
        <v>0</v>
      </c>
      <c r="N162" s="6">
        <v>1000000000</v>
      </c>
      <c r="O162" s="6">
        <v>0</v>
      </c>
      <c r="P162" s="6">
        <v>1000000000</v>
      </c>
      <c r="Q162" s="6">
        <v>0</v>
      </c>
      <c r="R162" s="6">
        <v>1000000000</v>
      </c>
      <c r="S162" s="6">
        <v>0</v>
      </c>
      <c r="T162" s="6">
        <v>1000000000</v>
      </c>
      <c r="U162" s="6">
        <v>0</v>
      </c>
      <c r="V162" s="6">
        <v>0</v>
      </c>
    </row>
    <row r="163" spans="1:22" ht="12" x14ac:dyDescent="0.2">
      <c r="A163" s="13"/>
      <c r="B163" s="13"/>
      <c r="C163" s="21"/>
      <c r="D163" s="13"/>
      <c r="E163" s="14"/>
      <c r="F163" s="15"/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14"/>
      <c r="R163" s="14"/>
      <c r="S163" s="14"/>
      <c r="T163" s="14"/>
      <c r="U163" s="14"/>
      <c r="V163" s="14"/>
    </row>
    <row r="164" spans="1:22" x14ac:dyDescent="0.2">
      <c r="F164" s="15"/>
    </row>
  </sheetData>
  <mergeCells count="3">
    <mergeCell ref="A1:U1"/>
    <mergeCell ref="A2:U2"/>
    <mergeCell ref="A3:U3"/>
  </mergeCells>
  <pageMargins left="0.39370078740157483" right="0" top="0.39370078740157483" bottom="0.51181102362204722" header="0.39370078740157483" footer="0.39370078740157483"/>
  <pageSetup paperSize="14" scale="60" orientation="landscape" horizontalDpi="300" verticalDpi="300" r:id="rId1"/>
  <headerFooter alignWithMargins="0">
    <oddFooter>&amp;R&amp;"Arial,Regular"&amp;8 Página &amp;"-,Regular"&amp;P &amp;"-,Regular"de &amp;"-,Regular"&amp;N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V164"/>
  <sheetViews>
    <sheetView showGridLines="0" zoomScaleNormal="100" workbookViewId="0">
      <pane xSplit="1" ySplit="4" topLeftCell="I5" activePane="bottomRight" state="frozen"/>
      <selection pane="topRight" activeCell="G1" sqref="G1"/>
      <selection pane="bottomLeft" activeCell="A2" sqref="A2"/>
      <selection pane="bottomRight" activeCell="N11" sqref="N11"/>
    </sheetView>
  </sheetViews>
  <sheetFormatPr baseColWidth="10" defaultRowHeight="11.25" x14ac:dyDescent="0.2"/>
  <cols>
    <col min="1" max="1" width="11" style="16" bestFit="1" customWidth="1"/>
    <col min="2" max="2" width="37.42578125" style="16" customWidth="1"/>
    <col min="3" max="3" width="7.140625" style="16" customWidth="1"/>
    <col min="4" max="4" width="4.42578125" style="16" customWidth="1"/>
    <col min="5" max="5" width="4.140625" style="2" customWidth="1"/>
    <col min="6" max="6" width="22.7109375" style="17" customWidth="1"/>
    <col min="7" max="7" width="16.7109375" style="2" bestFit="1" customWidth="1"/>
    <col min="8" max="8" width="17.42578125" style="2" bestFit="1" customWidth="1"/>
    <col min="9" max="9" width="15.5703125" style="2" bestFit="1" customWidth="1"/>
    <col min="10" max="11" width="16.7109375" style="2" bestFit="1" customWidth="1"/>
    <col min="12" max="12" width="20.140625" style="2" customWidth="1"/>
    <col min="13" max="18" width="16.7109375" style="2" bestFit="1" customWidth="1"/>
    <col min="19" max="19" width="15.5703125" style="2" bestFit="1" customWidth="1"/>
    <col min="20" max="20" width="16.7109375" style="2" bestFit="1" customWidth="1"/>
    <col min="21" max="22" width="14.140625" style="2" bestFit="1" customWidth="1"/>
    <col min="23" max="16384" width="11.42578125" style="2"/>
  </cols>
  <sheetData>
    <row r="1" spans="1:22" s="1" customFormat="1" ht="15.75" x14ac:dyDescent="0.25">
      <c r="A1" s="68" t="s">
        <v>0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</row>
    <row r="2" spans="1:22" s="1" customFormat="1" ht="15.75" x14ac:dyDescent="0.25">
      <c r="A2" s="68" t="s">
        <v>1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</row>
    <row r="3" spans="1:22" s="1" customFormat="1" ht="15.75" x14ac:dyDescent="0.25">
      <c r="A3" s="68" t="s">
        <v>576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</row>
    <row r="4" spans="1:22" ht="36" x14ac:dyDescent="0.2">
      <c r="A4" s="18" t="s">
        <v>2</v>
      </c>
      <c r="B4" s="18" t="s">
        <v>3</v>
      </c>
      <c r="C4" s="19" t="s">
        <v>4</v>
      </c>
      <c r="D4" s="19" t="s">
        <v>5</v>
      </c>
      <c r="E4" s="19" t="s">
        <v>6</v>
      </c>
      <c r="F4" s="19" t="s">
        <v>7</v>
      </c>
      <c r="G4" s="20" t="s">
        <v>8</v>
      </c>
      <c r="H4" s="20" t="s">
        <v>9</v>
      </c>
      <c r="I4" s="20" t="s">
        <v>570</v>
      </c>
      <c r="J4" s="20" t="s">
        <v>10</v>
      </c>
      <c r="K4" s="20" t="s">
        <v>11</v>
      </c>
      <c r="L4" s="20" t="s">
        <v>12</v>
      </c>
      <c r="M4" s="20" t="s">
        <v>13</v>
      </c>
      <c r="N4" s="20" t="s">
        <v>14</v>
      </c>
      <c r="O4" s="20" t="s">
        <v>15</v>
      </c>
      <c r="P4" s="20" t="s">
        <v>16</v>
      </c>
      <c r="Q4" s="20" t="s">
        <v>17</v>
      </c>
      <c r="R4" s="20" t="s">
        <v>18</v>
      </c>
      <c r="S4" s="20" t="s">
        <v>19</v>
      </c>
      <c r="T4" s="20" t="s">
        <v>20</v>
      </c>
      <c r="U4" s="20" t="s">
        <v>21</v>
      </c>
      <c r="V4" s="4" t="s">
        <v>22</v>
      </c>
    </row>
    <row r="5" spans="1:22" s="7" customFormat="1" ht="12" x14ac:dyDescent="0.2">
      <c r="A5" s="3"/>
      <c r="B5" s="3" t="s">
        <v>304</v>
      </c>
      <c r="C5" s="4"/>
      <c r="D5" s="4"/>
      <c r="E5" s="4"/>
      <c r="F5" s="5"/>
      <c r="G5" s="6">
        <f>+G6+G7</f>
        <v>99935250000</v>
      </c>
      <c r="H5" s="6">
        <f>+H6+H7</f>
        <v>2.384185791015625E-7</v>
      </c>
      <c r="I5" s="6">
        <f>+I6+I7</f>
        <v>1394110604</v>
      </c>
      <c r="J5" s="6">
        <f t="shared" ref="J5:V5" si="0">+J6+J7</f>
        <v>98541139396</v>
      </c>
      <c r="K5" s="6">
        <f t="shared" si="0"/>
        <v>79424839447.110001</v>
      </c>
      <c r="L5" s="6">
        <f t="shared" si="0"/>
        <v>13518486580.889999</v>
      </c>
      <c r="M5" s="6">
        <f t="shared" si="0"/>
        <v>0</v>
      </c>
      <c r="N5" s="6">
        <f t="shared" si="0"/>
        <v>78924870856.549988</v>
      </c>
      <c r="O5" s="6">
        <f t="shared" si="0"/>
        <v>499968590.55999994</v>
      </c>
      <c r="P5" s="6">
        <f t="shared" si="0"/>
        <v>75653822719.890015</v>
      </c>
      <c r="Q5" s="6">
        <f t="shared" si="0"/>
        <v>3271048136.6599998</v>
      </c>
      <c r="R5" s="6">
        <f t="shared" si="0"/>
        <v>73925529860.890015</v>
      </c>
      <c r="S5" s="6">
        <f t="shared" si="0"/>
        <v>1728292859</v>
      </c>
      <c r="T5" s="6">
        <f t="shared" si="0"/>
        <v>73925529860.890015</v>
      </c>
      <c r="U5" s="6">
        <f t="shared" si="0"/>
        <v>0</v>
      </c>
      <c r="V5" s="6">
        <f t="shared" si="0"/>
        <v>185789745.59999999</v>
      </c>
    </row>
    <row r="6" spans="1:22" s="7" customFormat="1" ht="24" x14ac:dyDescent="0.2">
      <c r="A6" s="3" t="s">
        <v>23</v>
      </c>
      <c r="B6" s="3" t="s">
        <v>24</v>
      </c>
      <c r="C6" s="4" t="s">
        <v>25</v>
      </c>
      <c r="D6" s="4" t="s">
        <v>26</v>
      </c>
      <c r="E6" s="4">
        <v>20</v>
      </c>
      <c r="F6" s="5" t="s">
        <v>27</v>
      </c>
      <c r="G6" s="6">
        <f>+G8+G46+G129</f>
        <v>97936450000</v>
      </c>
      <c r="H6" s="6">
        <f>+H8+H46+H129</f>
        <v>2.384185791015625E-7</v>
      </c>
      <c r="I6" s="6">
        <f>+I8+I46+I129</f>
        <v>1394110604</v>
      </c>
      <c r="J6" s="6">
        <f t="shared" ref="J6:V6" si="1">+J8+J46+J129</f>
        <v>96542339396</v>
      </c>
      <c r="K6" s="6">
        <f t="shared" si="1"/>
        <v>77527634909.110001</v>
      </c>
      <c r="L6" s="6">
        <f t="shared" si="1"/>
        <v>13416891118.889999</v>
      </c>
      <c r="M6" s="6">
        <f t="shared" si="1"/>
        <v>0</v>
      </c>
      <c r="N6" s="6">
        <f t="shared" si="1"/>
        <v>77174367294.709991</v>
      </c>
      <c r="O6" s="6">
        <f t="shared" si="1"/>
        <v>353267614.39999998</v>
      </c>
      <c r="P6" s="6">
        <f t="shared" si="1"/>
        <v>74155340941.590012</v>
      </c>
      <c r="Q6" s="6">
        <f t="shared" si="1"/>
        <v>3019026353.1199999</v>
      </c>
      <c r="R6" s="6">
        <f t="shared" si="1"/>
        <v>72438444301.590012</v>
      </c>
      <c r="S6" s="6">
        <f t="shared" si="1"/>
        <v>1716896640</v>
      </c>
      <c r="T6" s="6">
        <f t="shared" si="1"/>
        <v>72438444301.590012</v>
      </c>
      <c r="U6" s="6">
        <f t="shared" si="1"/>
        <v>0</v>
      </c>
      <c r="V6" s="6">
        <f t="shared" si="1"/>
        <v>180778641.59999999</v>
      </c>
    </row>
    <row r="7" spans="1:22" s="7" customFormat="1" ht="24" x14ac:dyDescent="0.2">
      <c r="A7" s="3" t="s">
        <v>23</v>
      </c>
      <c r="B7" s="3" t="s">
        <v>24</v>
      </c>
      <c r="C7" s="4" t="s">
        <v>25</v>
      </c>
      <c r="D7" s="4" t="s">
        <v>26</v>
      </c>
      <c r="E7" s="4">
        <v>21</v>
      </c>
      <c r="F7" s="5" t="s">
        <v>28</v>
      </c>
      <c r="G7" s="6">
        <f>+G47</f>
        <v>1998800000</v>
      </c>
      <c r="H7" s="6">
        <f>+H47</f>
        <v>0</v>
      </c>
      <c r="I7" s="6">
        <f>+I47</f>
        <v>0</v>
      </c>
      <c r="J7" s="6">
        <f t="shared" ref="J7:V7" si="2">+J47</f>
        <v>1998800000</v>
      </c>
      <c r="K7" s="6">
        <f t="shared" si="2"/>
        <v>1897204538</v>
      </c>
      <c r="L7" s="6">
        <f t="shared" si="2"/>
        <v>101595462</v>
      </c>
      <c r="M7" s="6">
        <f t="shared" si="2"/>
        <v>0</v>
      </c>
      <c r="N7" s="6">
        <f t="shared" si="2"/>
        <v>1750503561.8399999</v>
      </c>
      <c r="O7" s="6">
        <f t="shared" si="2"/>
        <v>146700976.16</v>
      </c>
      <c r="P7" s="6">
        <f t="shared" si="2"/>
        <v>1498481778.3</v>
      </c>
      <c r="Q7" s="6">
        <f t="shared" si="2"/>
        <v>252021783.53999999</v>
      </c>
      <c r="R7" s="6">
        <f t="shared" si="2"/>
        <v>1487085559.3</v>
      </c>
      <c r="S7" s="6">
        <f t="shared" si="2"/>
        <v>11396219</v>
      </c>
      <c r="T7" s="6">
        <f t="shared" si="2"/>
        <v>1487085559.3</v>
      </c>
      <c r="U7" s="6">
        <f t="shared" si="2"/>
        <v>0</v>
      </c>
      <c r="V7" s="6">
        <f t="shared" si="2"/>
        <v>5011104</v>
      </c>
    </row>
    <row r="8" spans="1:22" s="7" customFormat="1" ht="24" x14ac:dyDescent="0.2">
      <c r="A8" s="3" t="s">
        <v>29</v>
      </c>
      <c r="B8" s="3" t="s">
        <v>30</v>
      </c>
      <c r="C8" s="4" t="s">
        <v>25</v>
      </c>
      <c r="D8" s="4" t="s">
        <v>26</v>
      </c>
      <c r="E8" s="4">
        <v>20</v>
      </c>
      <c r="F8" s="5" t="s">
        <v>31</v>
      </c>
      <c r="G8" s="6">
        <f>+G9</f>
        <v>85181900000</v>
      </c>
      <c r="H8" s="6">
        <f>+H9</f>
        <v>0</v>
      </c>
      <c r="I8" s="6">
        <f>+I9</f>
        <v>1065110604</v>
      </c>
      <c r="J8" s="6">
        <f t="shared" ref="J8:V8" si="3">+J9</f>
        <v>84116789396</v>
      </c>
      <c r="K8" s="6">
        <f t="shared" si="3"/>
        <v>65750428376.539993</v>
      </c>
      <c r="L8" s="6">
        <f t="shared" si="3"/>
        <v>12768547651.459999</v>
      </c>
      <c r="M8" s="6">
        <f t="shared" si="3"/>
        <v>0</v>
      </c>
      <c r="N8" s="6">
        <f t="shared" si="3"/>
        <v>65721355042.539993</v>
      </c>
      <c r="O8" s="6">
        <f t="shared" si="3"/>
        <v>29073334</v>
      </c>
      <c r="P8" s="6">
        <f t="shared" si="3"/>
        <v>64438073307.770004</v>
      </c>
      <c r="Q8" s="6">
        <f t="shared" si="3"/>
        <v>1283281734.77</v>
      </c>
      <c r="R8" s="6">
        <f t="shared" si="3"/>
        <v>62798208961.770004</v>
      </c>
      <c r="S8" s="6">
        <f t="shared" si="3"/>
        <v>1639864346</v>
      </c>
      <c r="T8" s="6">
        <f t="shared" si="3"/>
        <v>62798208961.770004</v>
      </c>
      <c r="U8" s="6">
        <f t="shared" si="3"/>
        <v>0</v>
      </c>
      <c r="V8" s="6">
        <f t="shared" si="3"/>
        <v>137427761</v>
      </c>
    </row>
    <row r="9" spans="1:22" s="7" customFormat="1" ht="24" x14ac:dyDescent="0.2">
      <c r="A9" s="3" t="s">
        <v>32</v>
      </c>
      <c r="B9" s="3" t="s">
        <v>30</v>
      </c>
      <c r="C9" s="4" t="s">
        <v>25</v>
      </c>
      <c r="D9" s="4" t="s">
        <v>26</v>
      </c>
      <c r="E9" s="4">
        <v>20</v>
      </c>
      <c r="F9" s="5" t="s">
        <v>31</v>
      </c>
      <c r="G9" s="6">
        <f>+G10+G32+G35</f>
        <v>85181900000</v>
      </c>
      <c r="H9" s="6">
        <f>+H10+H32+H35</f>
        <v>0</v>
      </c>
      <c r="I9" s="6">
        <f>+I10+I32+I35</f>
        <v>1065110604</v>
      </c>
      <c r="J9" s="6">
        <f t="shared" ref="J9:V9" si="4">+J10+J32+J35</f>
        <v>84116789396</v>
      </c>
      <c r="K9" s="6">
        <f t="shared" si="4"/>
        <v>65750428376.539993</v>
      </c>
      <c r="L9" s="6">
        <f t="shared" si="4"/>
        <v>12768547651.459999</v>
      </c>
      <c r="M9" s="6">
        <f t="shared" si="4"/>
        <v>0</v>
      </c>
      <c r="N9" s="6">
        <f t="shared" si="4"/>
        <v>65721355042.539993</v>
      </c>
      <c r="O9" s="6">
        <f t="shared" si="4"/>
        <v>29073334</v>
      </c>
      <c r="P9" s="6">
        <f t="shared" si="4"/>
        <v>64438073307.770004</v>
      </c>
      <c r="Q9" s="6">
        <f t="shared" si="4"/>
        <v>1283281734.77</v>
      </c>
      <c r="R9" s="6">
        <f t="shared" si="4"/>
        <v>62798208961.770004</v>
      </c>
      <c r="S9" s="6">
        <f t="shared" si="4"/>
        <v>1639864346</v>
      </c>
      <c r="T9" s="6">
        <f t="shared" si="4"/>
        <v>62798208961.770004</v>
      </c>
      <c r="U9" s="6">
        <f t="shared" si="4"/>
        <v>0</v>
      </c>
      <c r="V9" s="6">
        <f t="shared" si="4"/>
        <v>137427761</v>
      </c>
    </row>
    <row r="10" spans="1:22" s="12" customFormat="1" ht="24" x14ac:dyDescent="0.2">
      <c r="A10" s="8" t="s">
        <v>33</v>
      </c>
      <c r="B10" s="8" t="s">
        <v>34</v>
      </c>
      <c r="C10" s="9" t="s">
        <v>25</v>
      </c>
      <c r="D10" s="9" t="s">
        <v>26</v>
      </c>
      <c r="E10" s="9">
        <v>20</v>
      </c>
      <c r="F10" s="10" t="s">
        <v>31</v>
      </c>
      <c r="G10" s="11">
        <f>+G11+G14+G17+G27+G31</f>
        <v>61707500000</v>
      </c>
      <c r="H10" s="11">
        <f t="shared" ref="H10" si="5">+J10-G10</f>
        <v>-3507458784</v>
      </c>
      <c r="I10" s="11">
        <f>+I11+I14+I17+I27+I31</f>
        <v>0</v>
      </c>
      <c r="J10" s="11">
        <f>+J11+J14+J17+J27+J31</f>
        <v>58200041216</v>
      </c>
      <c r="K10" s="11">
        <v>43130213638.949997</v>
      </c>
      <c r="L10" s="11">
        <v>9472014209.0499992</v>
      </c>
      <c r="M10" s="11">
        <v>0</v>
      </c>
      <c r="N10" s="11">
        <v>43130213638.949997</v>
      </c>
      <c r="O10" s="11">
        <v>0</v>
      </c>
      <c r="P10" s="11">
        <v>43067907110.18</v>
      </c>
      <c r="Q10" s="11">
        <v>62306528.770000003</v>
      </c>
      <c r="R10" s="11">
        <v>43067907110.18</v>
      </c>
      <c r="S10" s="11">
        <v>0</v>
      </c>
      <c r="T10" s="11">
        <v>43067907110.18</v>
      </c>
      <c r="U10" s="11">
        <v>0</v>
      </c>
      <c r="V10" s="11">
        <v>137427761</v>
      </c>
    </row>
    <row r="11" spans="1:22" s="12" customFormat="1" ht="12" x14ac:dyDescent="0.2">
      <c r="A11" s="8" t="s">
        <v>35</v>
      </c>
      <c r="B11" s="8" t="s">
        <v>36</v>
      </c>
      <c r="C11" s="9" t="s">
        <v>25</v>
      </c>
      <c r="D11" s="9" t="s">
        <v>26</v>
      </c>
      <c r="E11" s="9">
        <v>20</v>
      </c>
      <c r="F11" s="10" t="s">
        <v>31</v>
      </c>
      <c r="G11" s="11">
        <v>32285000000</v>
      </c>
      <c r="H11" s="11">
        <f t="shared" ref="H11:H32" si="6">+J11+I11-G11</f>
        <v>9554789288</v>
      </c>
      <c r="I11" s="11"/>
      <c r="J11" s="11">
        <v>41839789288</v>
      </c>
      <c r="K11" s="11">
        <v>37001340920.790001</v>
      </c>
      <c r="L11" s="11">
        <v>4838448367.21</v>
      </c>
      <c r="M11" s="11">
        <v>0</v>
      </c>
      <c r="N11" s="11">
        <v>37001340920.790001</v>
      </c>
      <c r="O11" s="11">
        <v>0</v>
      </c>
      <c r="P11" s="11">
        <v>36959293819.309998</v>
      </c>
      <c r="Q11" s="11">
        <v>42047101.479999997</v>
      </c>
      <c r="R11" s="11">
        <v>36959293819.309998</v>
      </c>
      <c r="S11" s="11">
        <v>0</v>
      </c>
      <c r="T11" s="11">
        <v>36959293819.309998</v>
      </c>
      <c r="U11" s="11">
        <v>0</v>
      </c>
      <c r="V11" s="11">
        <v>137427761</v>
      </c>
    </row>
    <row r="12" spans="1:22" s="12" customFormat="1" ht="12" x14ac:dyDescent="0.2">
      <c r="A12" s="8" t="s">
        <v>37</v>
      </c>
      <c r="B12" s="8" t="s">
        <v>38</v>
      </c>
      <c r="C12" s="9" t="s">
        <v>25</v>
      </c>
      <c r="D12" s="9" t="s">
        <v>26</v>
      </c>
      <c r="E12" s="9">
        <v>20</v>
      </c>
      <c r="F12" s="10" t="s">
        <v>27</v>
      </c>
      <c r="G12" s="11">
        <v>30785000000</v>
      </c>
      <c r="H12" s="11">
        <f t="shared" si="6"/>
        <v>8739200558</v>
      </c>
      <c r="I12" s="11"/>
      <c r="J12" s="11">
        <v>39524200558</v>
      </c>
      <c r="K12" s="11">
        <v>35393652934.660004</v>
      </c>
      <c r="L12" s="11">
        <v>4130547623.3400002</v>
      </c>
      <c r="M12" s="11">
        <v>0</v>
      </c>
      <c r="N12" s="11">
        <v>35393652934.660004</v>
      </c>
      <c r="O12" s="11">
        <v>0</v>
      </c>
      <c r="P12" s="11">
        <v>35353117262.309998</v>
      </c>
      <c r="Q12" s="11">
        <v>40535672.350000001</v>
      </c>
      <c r="R12" s="11">
        <v>35353117262.309998</v>
      </c>
      <c r="S12" s="11">
        <v>0</v>
      </c>
      <c r="T12" s="11">
        <v>35353117262.309998</v>
      </c>
      <c r="U12" s="11">
        <v>0</v>
      </c>
      <c r="V12" s="11">
        <v>133129826</v>
      </c>
    </row>
    <row r="13" spans="1:22" s="12" customFormat="1" ht="12" x14ac:dyDescent="0.2">
      <c r="A13" s="8" t="s">
        <v>39</v>
      </c>
      <c r="B13" s="8" t="s">
        <v>40</v>
      </c>
      <c r="C13" s="9" t="s">
        <v>25</v>
      </c>
      <c r="D13" s="9" t="s">
        <v>26</v>
      </c>
      <c r="E13" s="9">
        <v>20</v>
      </c>
      <c r="F13" s="10" t="s">
        <v>31</v>
      </c>
      <c r="G13" s="11">
        <v>1500000000</v>
      </c>
      <c r="H13" s="11">
        <f t="shared" si="6"/>
        <v>815588730</v>
      </c>
      <c r="I13" s="11"/>
      <c r="J13" s="11">
        <v>2315588730</v>
      </c>
      <c r="K13" s="11">
        <v>1607687986.1300001</v>
      </c>
      <c r="L13" s="11">
        <v>707900743.87</v>
      </c>
      <c r="M13" s="11">
        <v>0</v>
      </c>
      <c r="N13" s="11">
        <v>1607687986.1300001</v>
      </c>
      <c r="O13" s="11">
        <v>0</v>
      </c>
      <c r="P13" s="11">
        <v>1606176557</v>
      </c>
      <c r="Q13" s="11">
        <v>1511429.13</v>
      </c>
      <c r="R13" s="11">
        <v>1606176557</v>
      </c>
      <c r="S13" s="11">
        <v>0</v>
      </c>
      <c r="T13" s="11">
        <v>1606176557</v>
      </c>
      <c r="U13" s="11">
        <v>0</v>
      </c>
      <c r="V13" s="11">
        <v>4297935</v>
      </c>
    </row>
    <row r="14" spans="1:22" s="12" customFormat="1" ht="12" x14ac:dyDescent="0.2">
      <c r="A14" s="8" t="s">
        <v>41</v>
      </c>
      <c r="B14" s="8" t="s">
        <v>42</v>
      </c>
      <c r="C14" s="9" t="s">
        <v>25</v>
      </c>
      <c r="D14" s="9" t="s">
        <v>26</v>
      </c>
      <c r="E14" s="9">
        <v>20</v>
      </c>
      <c r="F14" s="10" t="s">
        <v>31</v>
      </c>
      <c r="G14" s="11">
        <v>758000000</v>
      </c>
      <c r="H14" s="11">
        <f t="shared" si="6"/>
        <v>180252756</v>
      </c>
      <c r="I14" s="11"/>
      <c r="J14" s="11">
        <v>938252756</v>
      </c>
      <c r="K14" s="11">
        <v>785713482.14999998</v>
      </c>
      <c r="L14" s="11">
        <v>152539273.84999999</v>
      </c>
      <c r="M14" s="11">
        <v>0</v>
      </c>
      <c r="N14" s="11">
        <v>785713482.14999998</v>
      </c>
      <c r="O14" s="11">
        <v>0</v>
      </c>
      <c r="P14" s="11">
        <v>784775890.59000003</v>
      </c>
      <c r="Q14" s="11">
        <v>937591.56</v>
      </c>
      <c r="R14" s="11">
        <v>784775890.59000003</v>
      </c>
      <c r="S14" s="11">
        <v>0</v>
      </c>
      <c r="T14" s="11">
        <v>784775890.59000003</v>
      </c>
      <c r="U14" s="11">
        <v>0</v>
      </c>
      <c r="V14" s="11">
        <v>0</v>
      </c>
    </row>
    <row r="15" spans="1:22" s="12" customFormat="1" ht="12" x14ac:dyDescent="0.2">
      <c r="A15" s="8" t="s">
        <v>43</v>
      </c>
      <c r="B15" s="8" t="s">
        <v>44</v>
      </c>
      <c r="C15" s="9" t="s">
        <v>25</v>
      </c>
      <c r="D15" s="9" t="s">
        <v>26</v>
      </c>
      <c r="E15" s="9">
        <v>20</v>
      </c>
      <c r="F15" s="10" t="s">
        <v>31</v>
      </c>
      <c r="G15" s="11">
        <v>393000000</v>
      </c>
      <c r="H15" s="11">
        <f t="shared" si="6"/>
        <v>111866540</v>
      </c>
      <c r="I15" s="11"/>
      <c r="J15" s="11">
        <v>504866540</v>
      </c>
      <c r="K15" s="11">
        <v>436583311.95999998</v>
      </c>
      <c r="L15" s="11">
        <v>68283228.040000007</v>
      </c>
      <c r="M15" s="11">
        <v>0</v>
      </c>
      <c r="N15" s="11">
        <v>436583311.95999998</v>
      </c>
      <c r="O15" s="11">
        <v>0</v>
      </c>
      <c r="P15" s="11">
        <v>436132344.07999998</v>
      </c>
      <c r="Q15" s="11">
        <v>450967.88</v>
      </c>
      <c r="R15" s="11">
        <v>436132344.07999998</v>
      </c>
      <c r="S15" s="11">
        <v>0</v>
      </c>
      <c r="T15" s="11">
        <v>436132344.07999998</v>
      </c>
      <c r="U15" s="11">
        <v>0</v>
      </c>
      <c r="V15" s="11">
        <v>0</v>
      </c>
    </row>
    <row r="16" spans="1:22" s="12" customFormat="1" ht="12" x14ac:dyDescent="0.2">
      <c r="A16" s="8" t="s">
        <v>45</v>
      </c>
      <c r="B16" s="8" t="s">
        <v>46</v>
      </c>
      <c r="C16" s="9" t="s">
        <v>25</v>
      </c>
      <c r="D16" s="9" t="s">
        <v>26</v>
      </c>
      <c r="E16" s="9">
        <v>20</v>
      </c>
      <c r="F16" s="10" t="s">
        <v>31</v>
      </c>
      <c r="G16" s="11">
        <v>365000000</v>
      </c>
      <c r="H16" s="11">
        <f t="shared" si="6"/>
        <v>68386216</v>
      </c>
      <c r="I16" s="11"/>
      <c r="J16" s="11">
        <v>433386216</v>
      </c>
      <c r="K16" s="11">
        <v>349130170.19</v>
      </c>
      <c r="L16" s="11">
        <v>84256045.810000002</v>
      </c>
      <c r="M16" s="11">
        <v>0</v>
      </c>
      <c r="N16" s="11">
        <v>349130170.19</v>
      </c>
      <c r="O16" s="11">
        <v>0</v>
      </c>
      <c r="P16" s="11">
        <v>348643546.50999999</v>
      </c>
      <c r="Q16" s="11">
        <v>486623.68</v>
      </c>
      <c r="R16" s="11">
        <v>348643546.50999999</v>
      </c>
      <c r="S16" s="11">
        <v>0</v>
      </c>
      <c r="T16" s="11">
        <v>348643546.50999999</v>
      </c>
      <c r="U16" s="11">
        <v>0</v>
      </c>
      <c r="V16" s="11">
        <v>0</v>
      </c>
    </row>
    <row r="17" spans="1:22" s="12" customFormat="1" ht="12" x14ac:dyDescent="0.2">
      <c r="A17" s="8" t="s">
        <v>47</v>
      </c>
      <c r="B17" s="8" t="s">
        <v>48</v>
      </c>
      <c r="C17" s="9" t="s">
        <v>25</v>
      </c>
      <c r="D17" s="9" t="s">
        <v>26</v>
      </c>
      <c r="E17" s="9">
        <v>20</v>
      </c>
      <c r="F17" s="10" t="s">
        <v>31</v>
      </c>
      <c r="G17" s="11">
        <v>7760000000</v>
      </c>
      <c r="H17" s="11">
        <f t="shared" si="6"/>
        <v>1047326957</v>
      </c>
      <c r="I17" s="11"/>
      <c r="J17" s="11">
        <v>8807326957</v>
      </c>
      <c r="K17" s="11">
        <v>4609917565.04</v>
      </c>
      <c r="L17" s="11">
        <v>4197409391.96</v>
      </c>
      <c r="M17" s="11">
        <v>0</v>
      </c>
      <c r="N17" s="11">
        <v>4609917565.04</v>
      </c>
      <c r="O17" s="11">
        <v>0</v>
      </c>
      <c r="P17" s="11">
        <v>4592012620.1000004</v>
      </c>
      <c r="Q17" s="11">
        <v>17904944.940000001</v>
      </c>
      <c r="R17" s="11">
        <v>4592012620.1000004</v>
      </c>
      <c r="S17" s="11">
        <v>0</v>
      </c>
      <c r="T17" s="11">
        <v>4592012620.1000004</v>
      </c>
      <c r="U17" s="11">
        <v>0</v>
      </c>
      <c r="V17" s="11">
        <v>0</v>
      </c>
    </row>
    <row r="18" spans="1:22" s="12" customFormat="1" ht="24" x14ac:dyDescent="0.2">
      <c r="A18" s="8" t="s">
        <v>49</v>
      </c>
      <c r="B18" s="8" t="s">
        <v>50</v>
      </c>
      <c r="C18" s="9" t="s">
        <v>25</v>
      </c>
      <c r="D18" s="9" t="s">
        <v>26</v>
      </c>
      <c r="E18" s="9">
        <v>20</v>
      </c>
      <c r="F18" s="10" t="s">
        <v>31</v>
      </c>
      <c r="G18" s="11">
        <v>1170000000</v>
      </c>
      <c r="H18" s="11">
        <f t="shared" si="6"/>
        <v>-190000000</v>
      </c>
      <c r="I18" s="11"/>
      <c r="J18" s="11">
        <v>980000000</v>
      </c>
      <c r="K18" s="11">
        <v>864084846.57000005</v>
      </c>
      <c r="L18" s="11">
        <v>115915153.43000001</v>
      </c>
      <c r="M18" s="11">
        <v>0</v>
      </c>
      <c r="N18" s="11">
        <v>864084846.57000005</v>
      </c>
      <c r="O18" s="11">
        <v>0</v>
      </c>
      <c r="P18" s="11">
        <v>862443122.35000002</v>
      </c>
      <c r="Q18" s="11">
        <v>1641724.22</v>
      </c>
      <c r="R18" s="11">
        <v>862443122.35000002</v>
      </c>
      <c r="S18" s="11">
        <v>0</v>
      </c>
      <c r="T18" s="11">
        <v>862443122.35000002</v>
      </c>
      <c r="U18" s="11">
        <v>0</v>
      </c>
      <c r="V18" s="11">
        <v>0</v>
      </c>
    </row>
    <row r="19" spans="1:22" s="12" customFormat="1" ht="12" x14ac:dyDescent="0.2">
      <c r="A19" s="8" t="s">
        <v>51</v>
      </c>
      <c r="B19" s="8" t="s">
        <v>52</v>
      </c>
      <c r="C19" s="9" t="s">
        <v>25</v>
      </c>
      <c r="D19" s="9" t="s">
        <v>26</v>
      </c>
      <c r="E19" s="9">
        <v>20</v>
      </c>
      <c r="F19" s="10" t="s">
        <v>31</v>
      </c>
      <c r="G19" s="11">
        <v>180000000</v>
      </c>
      <c r="H19" s="11">
        <f t="shared" si="6"/>
        <v>0</v>
      </c>
      <c r="I19" s="11"/>
      <c r="J19" s="11">
        <v>180000000</v>
      </c>
      <c r="K19" s="11">
        <v>154600080.75</v>
      </c>
      <c r="L19" s="11">
        <v>25399919.25</v>
      </c>
      <c r="M19" s="11">
        <v>0</v>
      </c>
      <c r="N19" s="11">
        <v>154600080.75</v>
      </c>
      <c r="O19" s="11">
        <v>0</v>
      </c>
      <c r="P19" s="11">
        <v>154457053.22</v>
      </c>
      <c r="Q19" s="11">
        <v>143027.53</v>
      </c>
      <c r="R19" s="11">
        <v>154457053.22</v>
      </c>
      <c r="S19" s="11">
        <v>0</v>
      </c>
      <c r="T19" s="11">
        <v>154457053.22</v>
      </c>
      <c r="U19" s="11">
        <v>0</v>
      </c>
      <c r="V19" s="11">
        <v>0</v>
      </c>
    </row>
    <row r="20" spans="1:22" s="12" customFormat="1" ht="12" x14ac:dyDescent="0.2">
      <c r="A20" s="8" t="s">
        <v>53</v>
      </c>
      <c r="B20" s="8" t="s">
        <v>54</v>
      </c>
      <c r="C20" s="9" t="s">
        <v>25</v>
      </c>
      <c r="D20" s="9" t="s">
        <v>26</v>
      </c>
      <c r="E20" s="9">
        <v>20</v>
      </c>
      <c r="F20" s="10" t="s">
        <v>31</v>
      </c>
      <c r="G20" s="11">
        <v>42000000</v>
      </c>
      <c r="H20" s="11">
        <f t="shared" si="6"/>
        <v>0</v>
      </c>
      <c r="I20" s="11"/>
      <c r="J20" s="11">
        <v>42000000</v>
      </c>
      <c r="K20" s="11">
        <v>34702070.93</v>
      </c>
      <c r="L20" s="11">
        <v>7297929.0700000003</v>
      </c>
      <c r="M20" s="11">
        <v>0</v>
      </c>
      <c r="N20" s="11">
        <v>34702070.93</v>
      </c>
      <c r="O20" s="11">
        <v>0</v>
      </c>
      <c r="P20" s="11">
        <v>34658304.950000003</v>
      </c>
      <c r="Q20" s="11">
        <v>43765.98</v>
      </c>
      <c r="R20" s="11">
        <v>34658304.950000003</v>
      </c>
      <c r="S20" s="11">
        <v>0</v>
      </c>
      <c r="T20" s="11">
        <v>34658304.950000003</v>
      </c>
      <c r="U20" s="11">
        <v>0</v>
      </c>
      <c r="V20" s="11">
        <v>0</v>
      </c>
    </row>
    <row r="21" spans="1:22" s="12" customFormat="1" ht="12" x14ac:dyDescent="0.2">
      <c r="A21" s="8" t="s">
        <v>55</v>
      </c>
      <c r="B21" s="8" t="s">
        <v>56</v>
      </c>
      <c r="C21" s="9" t="s">
        <v>25</v>
      </c>
      <c r="D21" s="9" t="s">
        <v>26</v>
      </c>
      <c r="E21" s="9">
        <v>20</v>
      </c>
      <c r="F21" s="10" t="s">
        <v>31</v>
      </c>
      <c r="G21" s="11">
        <v>30000000</v>
      </c>
      <c r="H21" s="11">
        <f t="shared" si="6"/>
        <v>284386</v>
      </c>
      <c r="I21" s="11"/>
      <c r="J21" s="11">
        <v>30284386</v>
      </c>
      <c r="K21" s="11">
        <v>26067424.309999999</v>
      </c>
      <c r="L21" s="11">
        <v>4216961.6900000004</v>
      </c>
      <c r="M21" s="11">
        <v>0</v>
      </c>
      <c r="N21" s="11">
        <v>26067424.309999999</v>
      </c>
      <c r="O21" s="11">
        <v>0</v>
      </c>
      <c r="P21" s="11">
        <v>26040848.649999999</v>
      </c>
      <c r="Q21" s="11">
        <v>26575.66</v>
      </c>
      <c r="R21" s="11">
        <v>26040848.649999999</v>
      </c>
      <c r="S21" s="11">
        <v>0</v>
      </c>
      <c r="T21" s="11">
        <v>26040848.649999999</v>
      </c>
      <c r="U21" s="11">
        <v>0</v>
      </c>
      <c r="V21" s="11">
        <v>0</v>
      </c>
    </row>
    <row r="22" spans="1:22" s="12" customFormat="1" ht="12" x14ac:dyDescent="0.2">
      <c r="A22" s="8" t="s">
        <v>57</v>
      </c>
      <c r="B22" s="8" t="s">
        <v>58</v>
      </c>
      <c r="C22" s="9" t="s">
        <v>25</v>
      </c>
      <c r="D22" s="9" t="s">
        <v>26</v>
      </c>
      <c r="E22" s="9">
        <v>20</v>
      </c>
      <c r="F22" s="10" t="s">
        <v>31</v>
      </c>
      <c r="G22" s="11">
        <v>1300000000</v>
      </c>
      <c r="H22" s="11">
        <f t="shared" si="6"/>
        <v>344459090</v>
      </c>
      <c r="I22" s="11"/>
      <c r="J22" s="11">
        <v>1644459090</v>
      </c>
      <c r="K22" s="11">
        <v>1601032968.27</v>
      </c>
      <c r="L22" s="11">
        <v>43426121.729999997</v>
      </c>
      <c r="M22" s="11">
        <v>0</v>
      </c>
      <c r="N22" s="11">
        <v>1601032968.27</v>
      </c>
      <c r="O22" s="11">
        <v>0</v>
      </c>
      <c r="P22" s="11">
        <v>1600842086.99</v>
      </c>
      <c r="Q22" s="11">
        <v>190881.28</v>
      </c>
      <c r="R22" s="11">
        <v>1600842086.99</v>
      </c>
      <c r="S22" s="11">
        <v>0</v>
      </c>
      <c r="T22" s="11">
        <v>1600842086.99</v>
      </c>
      <c r="U22" s="11">
        <v>0</v>
      </c>
      <c r="V22" s="11">
        <v>0</v>
      </c>
    </row>
    <row r="23" spans="1:22" s="12" customFormat="1" ht="12" x14ac:dyDescent="0.2">
      <c r="A23" s="8" t="s">
        <v>59</v>
      </c>
      <c r="B23" s="8" t="s">
        <v>60</v>
      </c>
      <c r="C23" s="9" t="s">
        <v>25</v>
      </c>
      <c r="D23" s="9" t="s">
        <v>26</v>
      </c>
      <c r="E23" s="9">
        <v>20</v>
      </c>
      <c r="F23" s="10" t="s">
        <v>31</v>
      </c>
      <c r="G23" s="11">
        <v>1300000000</v>
      </c>
      <c r="H23" s="11">
        <f t="shared" si="6"/>
        <v>103428399</v>
      </c>
      <c r="I23" s="11"/>
      <c r="J23" s="11">
        <v>1403428399</v>
      </c>
      <c r="K23" s="11">
        <v>1252286630.6800001</v>
      </c>
      <c r="L23" s="11">
        <v>151141768.31999999</v>
      </c>
      <c r="M23" s="11">
        <v>0</v>
      </c>
      <c r="N23" s="11">
        <v>1252286630.6800001</v>
      </c>
      <c r="O23" s="11">
        <v>0</v>
      </c>
      <c r="P23" s="11">
        <v>1251344490.3399999</v>
      </c>
      <c r="Q23" s="11">
        <v>942140.34</v>
      </c>
      <c r="R23" s="11">
        <v>1251344490.3399999</v>
      </c>
      <c r="S23" s="11">
        <v>0</v>
      </c>
      <c r="T23" s="11">
        <v>1251344490.3399999</v>
      </c>
      <c r="U23" s="11">
        <v>0</v>
      </c>
      <c r="V23" s="11">
        <v>0</v>
      </c>
    </row>
    <row r="24" spans="1:22" s="12" customFormat="1" ht="12" x14ac:dyDescent="0.2">
      <c r="A24" s="8" t="s">
        <v>61</v>
      </c>
      <c r="B24" s="8" t="s">
        <v>62</v>
      </c>
      <c r="C24" s="9" t="s">
        <v>25</v>
      </c>
      <c r="D24" s="9" t="s">
        <v>26</v>
      </c>
      <c r="E24" s="9">
        <v>20</v>
      </c>
      <c r="F24" s="10" t="s">
        <v>31</v>
      </c>
      <c r="G24" s="11">
        <v>3100000000</v>
      </c>
      <c r="H24" s="11">
        <f t="shared" si="6"/>
        <v>789155082</v>
      </c>
      <c r="I24" s="11"/>
      <c r="J24" s="11">
        <v>3889155082</v>
      </c>
      <c r="K24" s="11">
        <v>131858973.65000001</v>
      </c>
      <c r="L24" s="11">
        <v>3757296108.3499999</v>
      </c>
      <c r="M24" s="11">
        <v>0</v>
      </c>
      <c r="N24" s="11">
        <v>131858973.65000001</v>
      </c>
      <c r="O24" s="11">
        <v>0</v>
      </c>
      <c r="P24" s="11">
        <v>117543460.54000001</v>
      </c>
      <c r="Q24" s="11">
        <v>14315513.109999999</v>
      </c>
      <c r="R24" s="11">
        <v>117543460.54000001</v>
      </c>
      <c r="S24" s="11">
        <v>0</v>
      </c>
      <c r="T24" s="11">
        <v>117543460.54000001</v>
      </c>
      <c r="U24" s="11">
        <v>0</v>
      </c>
      <c r="V24" s="11">
        <v>0</v>
      </c>
    </row>
    <row r="25" spans="1:22" s="12" customFormat="1" ht="12" x14ac:dyDescent="0.2">
      <c r="A25" s="8" t="s">
        <v>63</v>
      </c>
      <c r="B25" s="8" t="s">
        <v>64</v>
      </c>
      <c r="C25" s="9" t="s">
        <v>25</v>
      </c>
      <c r="D25" s="9" t="s">
        <v>26</v>
      </c>
      <c r="E25" s="9">
        <v>20</v>
      </c>
      <c r="F25" s="10" t="s">
        <v>31</v>
      </c>
      <c r="G25" s="11">
        <v>600000000</v>
      </c>
      <c r="H25" s="11">
        <f t="shared" si="6"/>
        <v>0</v>
      </c>
      <c r="I25" s="11"/>
      <c r="J25" s="11">
        <v>600000000</v>
      </c>
      <c r="K25" s="11">
        <v>523357462.58999997</v>
      </c>
      <c r="L25" s="11">
        <v>76642537.409999996</v>
      </c>
      <c r="M25" s="11">
        <v>0</v>
      </c>
      <c r="N25" s="11">
        <v>523357462.58999997</v>
      </c>
      <c r="O25" s="11">
        <v>0</v>
      </c>
      <c r="P25" s="11">
        <v>522820180.18000001</v>
      </c>
      <c r="Q25" s="11">
        <v>537282.41</v>
      </c>
      <c r="R25" s="11">
        <v>522820180.18000001</v>
      </c>
      <c r="S25" s="11">
        <v>0</v>
      </c>
      <c r="T25" s="11">
        <v>522820180.18000001</v>
      </c>
      <c r="U25" s="11">
        <v>0</v>
      </c>
      <c r="V25" s="11">
        <v>0</v>
      </c>
    </row>
    <row r="26" spans="1:22" s="12" customFormat="1" ht="12" x14ac:dyDescent="0.2">
      <c r="A26" s="8" t="s">
        <v>65</v>
      </c>
      <c r="B26" s="8" t="s">
        <v>66</v>
      </c>
      <c r="C26" s="9" t="s">
        <v>25</v>
      </c>
      <c r="D26" s="9" t="s">
        <v>26</v>
      </c>
      <c r="E26" s="9">
        <v>20</v>
      </c>
      <c r="F26" s="10" t="s">
        <v>31</v>
      </c>
      <c r="G26" s="11">
        <v>38000000</v>
      </c>
      <c r="H26" s="11">
        <f t="shared" si="6"/>
        <v>0</v>
      </c>
      <c r="I26" s="11"/>
      <c r="J26" s="11">
        <v>38000000</v>
      </c>
      <c r="K26" s="11">
        <v>21927107.289999999</v>
      </c>
      <c r="L26" s="11">
        <v>16072892.710000001</v>
      </c>
      <c r="M26" s="11">
        <v>0</v>
      </c>
      <c r="N26" s="11">
        <v>21927107.289999999</v>
      </c>
      <c r="O26" s="11">
        <v>0</v>
      </c>
      <c r="P26" s="11">
        <v>21863072.879999999</v>
      </c>
      <c r="Q26" s="11">
        <v>64034.41</v>
      </c>
      <c r="R26" s="11">
        <v>21863072.879999999</v>
      </c>
      <c r="S26" s="11">
        <v>0</v>
      </c>
      <c r="T26" s="11">
        <v>21863072.879999999</v>
      </c>
      <c r="U26" s="11">
        <v>0</v>
      </c>
      <c r="V26" s="11">
        <v>0</v>
      </c>
    </row>
    <row r="27" spans="1:22" s="12" customFormat="1" ht="24" x14ac:dyDescent="0.2">
      <c r="A27" s="8" t="s">
        <v>67</v>
      </c>
      <c r="B27" s="8" t="s">
        <v>68</v>
      </c>
      <c r="C27" s="9" t="s">
        <v>25</v>
      </c>
      <c r="D27" s="9" t="s">
        <v>26</v>
      </c>
      <c r="E27" s="9">
        <v>20</v>
      </c>
      <c r="F27" s="10" t="s">
        <v>31</v>
      </c>
      <c r="G27" s="11">
        <v>797000000</v>
      </c>
      <c r="H27" s="11">
        <f t="shared" si="6"/>
        <v>219858847</v>
      </c>
      <c r="I27" s="11"/>
      <c r="J27" s="11">
        <v>1016858847</v>
      </c>
      <c r="K27" s="11">
        <v>733241670.97000003</v>
      </c>
      <c r="L27" s="11">
        <v>283617176.02999997</v>
      </c>
      <c r="M27" s="11">
        <v>0</v>
      </c>
      <c r="N27" s="11">
        <v>733241670.97000003</v>
      </c>
      <c r="O27" s="11">
        <v>0</v>
      </c>
      <c r="P27" s="11">
        <v>731824780.17999995</v>
      </c>
      <c r="Q27" s="11">
        <v>1416890.79</v>
      </c>
      <c r="R27" s="11">
        <v>731824780.17999995</v>
      </c>
      <c r="S27" s="11">
        <v>0</v>
      </c>
      <c r="T27" s="11">
        <v>731824780.17999995</v>
      </c>
      <c r="U27" s="11">
        <v>0</v>
      </c>
      <c r="V27" s="11">
        <v>0</v>
      </c>
    </row>
    <row r="28" spans="1:22" s="12" customFormat="1" ht="12" x14ac:dyDescent="0.2">
      <c r="A28" s="8" t="s">
        <v>69</v>
      </c>
      <c r="B28" s="8" t="s">
        <v>70</v>
      </c>
      <c r="C28" s="9" t="s">
        <v>25</v>
      </c>
      <c r="D28" s="9" t="s">
        <v>26</v>
      </c>
      <c r="E28" s="9">
        <v>20</v>
      </c>
      <c r="F28" s="10" t="s">
        <v>31</v>
      </c>
      <c r="G28" s="11">
        <v>80000000</v>
      </c>
      <c r="H28" s="11">
        <f t="shared" si="6"/>
        <v>0</v>
      </c>
      <c r="I28" s="11"/>
      <c r="J28" s="11">
        <v>80000000</v>
      </c>
      <c r="K28" s="11">
        <v>59086503.659999996</v>
      </c>
      <c r="L28" s="11">
        <v>20913496.34</v>
      </c>
      <c r="M28" s="11">
        <v>0</v>
      </c>
      <c r="N28" s="11">
        <v>59086503.659999996</v>
      </c>
      <c r="O28" s="11">
        <v>0</v>
      </c>
      <c r="P28" s="11">
        <v>58979825.950000003</v>
      </c>
      <c r="Q28" s="11">
        <v>106677.71</v>
      </c>
      <c r="R28" s="11">
        <v>58979825.950000003</v>
      </c>
      <c r="S28" s="11">
        <v>0</v>
      </c>
      <c r="T28" s="11">
        <v>58979825.950000003</v>
      </c>
      <c r="U28" s="11">
        <v>0</v>
      </c>
      <c r="V28" s="11">
        <v>0</v>
      </c>
    </row>
    <row r="29" spans="1:22" s="12" customFormat="1" ht="12" x14ac:dyDescent="0.2">
      <c r="A29" s="8" t="s">
        <v>71</v>
      </c>
      <c r="B29" s="8" t="s">
        <v>72</v>
      </c>
      <c r="C29" s="9" t="s">
        <v>25</v>
      </c>
      <c r="D29" s="9" t="s">
        <v>26</v>
      </c>
      <c r="E29" s="9">
        <v>20</v>
      </c>
      <c r="F29" s="10" t="s">
        <v>31</v>
      </c>
      <c r="G29" s="11">
        <v>367000000</v>
      </c>
      <c r="H29" s="11">
        <f t="shared" si="6"/>
        <v>237930847</v>
      </c>
      <c r="I29" s="11"/>
      <c r="J29" s="11">
        <v>604930847</v>
      </c>
      <c r="K29" s="11">
        <v>461264536.41000003</v>
      </c>
      <c r="L29" s="11">
        <v>143666310.59</v>
      </c>
      <c r="M29" s="11">
        <v>0</v>
      </c>
      <c r="N29" s="11">
        <v>461264536.41000003</v>
      </c>
      <c r="O29" s="11">
        <v>0</v>
      </c>
      <c r="P29" s="11">
        <v>460507436.99000001</v>
      </c>
      <c r="Q29" s="11">
        <v>757099.42</v>
      </c>
      <c r="R29" s="11">
        <v>460507436.99000001</v>
      </c>
      <c r="S29" s="11">
        <v>0</v>
      </c>
      <c r="T29" s="11">
        <v>460507436.99000001</v>
      </c>
      <c r="U29" s="11">
        <v>0</v>
      </c>
      <c r="V29" s="11">
        <v>0</v>
      </c>
    </row>
    <row r="30" spans="1:22" s="12" customFormat="1" ht="12" x14ac:dyDescent="0.2">
      <c r="A30" s="8" t="s">
        <v>73</v>
      </c>
      <c r="B30" s="8" t="s">
        <v>74</v>
      </c>
      <c r="C30" s="9" t="s">
        <v>25</v>
      </c>
      <c r="D30" s="9" t="s">
        <v>26</v>
      </c>
      <c r="E30" s="9">
        <v>20</v>
      </c>
      <c r="F30" s="10" t="s">
        <v>31</v>
      </c>
      <c r="G30" s="11">
        <v>350000000</v>
      </c>
      <c r="H30" s="11">
        <f t="shared" si="6"/>
        <v>-18072000</v>
      </c>
      <c r="I30" s="11"/>
      <c r="J30" s="11">
        <v>331928000</v>
      </c>
      <c r="K30" s="11">
        <v>212890630.90000001</v>
      </c>
      <c r="L30" s="11">
        <v>119037369.09999999</v>
      </c>
      <c r="M30" s="11">
        <v>0</v>
      </c>
      <c r="N30" s="11">
        <v>212890630.90000001</v>
      </c>
      <c r="O30" s="11">
        <v>0</v>
      </c>
      <c r="P30" s="11">
        <v>212337517.24000001</v>
      </c>
      <c r="Q30" s="11">
        <v>553113.66</v>
      </c>
      <c r="R30" s="11">
        <v>212337517.24000001</v>
      </c>
      <c r="S30" s="11">
        <v>0</v>
      </c>
      <c r="T30" s="11">
        <v>212337517.24000001</v>
      </c>
      <c r="U30" s="11">
        <v>0</v>
      </c>
      <c r="V30" s="11">
        <v>0</v>
      </c>
    </row>
    <row r="31" spans="1:22" s="12" customFormat="1" ht="24" x14ac:dyDescent="0.2">
      <c r="A31" s="8" t="s">
        <v>75</v>
      </c>
      <c r="B31" s="8" t="s">
        <v>76</v>
      </c>
      <c r="C31" s="9" t="s">
        <v>25</v>
      </c>
      <c r="D31" s="9" t="s">
        <v>26</v>
      </c>
      <c r="E31" s="9">
        <v>20</v>
      </c>
      <c r="F31" s="10" t="s">
        <v>31</v>
      </c>
      <c r="G31" s="11">
        <v>20107500000</v>
      </c>
      <c r="H31" s="11">
        <f t="shared" si="6"/>
        <v>-14509686632</v>
      </c>
      <c r="I31" s="11"/>
      <c r="J31" s="11">
        <v>5597813368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  <c r="P31" s="11">
        <v>0</v>
      </c>
      <c r="Q31" s="11">
        <v>0</v>
      </c>
      <c r="R31" s="11">
        <v>0</v>
      </c>
      <c r="S31" s="11">
        <v>0</v>
      </c>
      <c r="T31" s="11">
        <v>0</v>
      </c>
      <c r="U31" s="11">
        <v>0</v>
      </c>
      <c r="V31" s="11">
        <v>0</v>
      </c>
    </row>
    <row r="32" spans="1:22" s="12" customFormat="1" ht="12" x14ac:dyDescent="0.2">
      <c r="A32" s="8" t="s">
        <v>77</v>
      </c>
      <c r="B32" s="8" t="s">
        <v>78</v>
      </c>
      <c r="C32" s="9" t="s">
        <v>25</v>
      </c>
      <c r="D32" s="9" t="s">
        <v>26</v>
      </c>
      <c r="E32" s="9">
        <v>20</v>
      </c>
      <c r="F32" s="10" t="s">
        <v>31</v>
      </c>
      <c r="G32" s="11">
        <v>7655400000</v>
      </c>
      <c r="H32" s="11">
        <f t="shared" si="6"/>
        <v>0</v>
      </c>
      <c r="I32" s="11">
        <f>+I33</f>
        <v>1065110604</v>
      </c>
      <c r="J32" s="11">
        <v>6590289396</v>
      </c>
      <c r="K32" s="11">
        <v>5747771150</v>
      </c>
      <c r="L32" s="11">
        <v>842518246</v>
      </c>
      <c r="M32" s="11">
        <v>0</v>
      </c>
      <c r="N32" s="11">
        <v>5718697816</v>
      </c>
      <c r="O32" s="11">
        <v>29073334</v>
      </c>
      <c r="P32" s="11">
        <v>4521887097</v>
      </c>
      <c r="Q32" s="11">
        <v>1196810719</v>
      </c>
      <c r="R32" s="11">
        <v>4429517097</v>
      </c>
      <c r="S32" s="11">
        <v>92370000</v>
      </c>
      <c r="T32" s="11">
        <v>4429517097</v>
      </c>
      <c r="U32" s="11">
        <v>0</v>
      </c>
      <c r="V32" s="11">
        <v>0</v>
      </c>
    </row>
    <row r="33" spans="1:22" s="12" customFormat="1" ht="12" x14ac:dyDescent="0.2">
      <c r="A33" s="8" t="s">
        <v>79</v>
      </c>
      <c r="B33" s="8" t="s">
        <v>80</v>
      </c>
      <c r="C33" s="9" t="s">
        <v>25</v>
      </c>
      <c r="D33" s="9" t="s">
        <v>26</v>
      </c>
      <c r="E33" s="9">
        <v>20</v>
      </c>
      <c r="F33" s="10" t="s">
        <v>31</v>
      </c>
      <c r="G33" s="11">
        <v>6800000000</v>
      </c>
      <c r="H33" s="11">
        <f>+J33+I33-G33</f>
        <v>0</v>
      </c>
      <c r="I33" s="11">
        <v>1065110604</v>
      </c>
      <c r="J33" s="11">
        <v>5734889396</v>
      </c>
      <c r="K33" s="11">
        <v>5492582099</v>
      </c>
      <c r="L33" s="11">
        <v>242307297</v>
      </c>
      <c r="M33" s="11">
        <v>0</v>
      </c>
      <c r="N33" s="11">
        <v>5464188765</v>
      </c>
      <c r="O33" s="11">
        <v>28393334</v>
      </c>
      <c r="P33" s="11">
        <v>4300762045</v>
      </c>
      <c r="Q33" s="11">
        <v>1163426720</v>
      </c>
      <c r="R33" s="11">
        <v>4208392045</v>
      </c>
      <c r="S33" s="11">
        <v>92370000</v>
      </c>
      <c r="T33" s="11">
        <v>4208392045</v>
      </c>
      <c r="U33" s="11">
        <v>0</v>
      </c>
      <c r="V33" s="11">
        <v>0</v>
      </c>
    </row>
    <row r="34" spans="1:22" s="12" customFormat="1" ht="12" x14ac:dyDescent="0.2">
      <c r="A34" s="8" t="s">
        <v>81</v>
      </c>
      <c r="B34" s="8" t="s">
        <v>82</v>
      </c>
      <c r="C34" s="9" t="s">
        <v>25</v>
      </c>
      <c r="D34" s="9" t="s">
        <v>26</v>
      </c>
      <c r="E34" s="9">
        <v>20</v>
      </c>
      <c r="F34" s="10" t="s">
        <v>31</v>
      </c>
      <c r="G34" s="11">
        <v>855400000</v>
      </c>
      <c r="H34" s="11">
        <f t="shared" ref="H34:H79" si="7">+J34+I34-G34</f>
        <v>0</v>
      </c>
      <c r="I34" s="11"/>
      <c r="J34" s="11">
        <v>855400000</v>
      </c>
      <c r="K34" s="11">
        <v>255189051</v>
      </c>
      <c r="L34" s="11">
        <v>600210949</v>
      </c>
      <c r="M34" s="11">
        <v>0</v>
      </c>
      <c r="N34" s="11">
        <v>254509051</v>
      </c>
      <c r="O34" s="11">
        <v>680000</v>
      </c>
      <c r="P34" s="11">
        <v>221125052</v>
      </c>
      <c r="Q34" s="11">
        <v>33383999</v>
      </c>
      <c r="R34" s="11">
        <v>221125052</v>
      </c>
      <c r="S34" s="11">
        <v>0</v>
      </c>
      <c r="T34" s="11">
        <v>221125052</v>
      </c>
      <c r="U34" s="11">
        <v>0</v>
      </c>
      <c r="V34" s="11">
        <v>0</v>
      </c>
    </row>
    <row r="35" spans="1:22" s="12" customFormat="1" ht="24" x14ac:dyDescent="0.2">
      <c r="A35" s="8" t="s">
        <v>83</v>
      </c>
      <c r="B35" s="8" t="s">
        <v>84</v>
      </c>
      <c r="C35" s="9" t="s">
        <v>25</v>
      </c>
      <c r="D35" s="9" t="s">
        <v>26</v>
      </c>
      <c r="E35" s="9">
        <v>20</v>
      </c>
      <c r="F35" s="10" t="s">
        <v>31</v>
      </c>
      <c r="G35" s="11">
        <v>15819000000</v>
      </c>
      <c r="H35" s="11">
        <f t="shared" si="7"/>
        <v>3507458784</v>
      </c>
      <c r="I35" s="11"/>
      <c r="J35" s="11">
        <v>19326458784</v>
      </c>
      <c r="K35" s="11">
        <v>16872443587.59</v>
      </c>
      <c r="L35" s="11">
        <v>2454015196.4099998</v>
      </c>
      <c r="M35" s="11">
        <v>0</v>
      </c>
      <c r="N35" s="11">
        <v>16872443587.59</v>
      </c>
      <c r="O35" s="11">
        <v>0</v>
      </c>
      <c r="P35" s="11">
        <v>16848279100.59</v>
      </c>
      <c r="Q35" s="11">
        <v>24164487</v>
      </c>
      <c r="R35" s="11">
        <v>15300784754.59</v>
      </c>
      <c r="S35" s="11">
        <v>1547494346</v>
      </c>
      <c r="T35" s="11">
        <v>15300784754.59</v>
      </c>
      <c r="U35" s="11">
        <v>0</v>
      </c>
      <c r="V35" s="11">
        <v>0</v>
      </c>
    </row>
    <row r="36" spans="1:22" s="12" customFormat="1" ht="12" x14ac:dyDescent="0.2">
      <c r="A36" s="8" t="s">
        <v>85</v>
      </c>
      <c r="B36" s="8" t="s">
        <v>86</v>
      </c>
      <c r="C36" s="9" t="s">
        <v>25</v>
      </c>
      <c r="D36" s="9" t="s">
        <v>26</v>
      </c>
      <c r="E36" s="9">
        <v>20</v>
      </c>
      <c r="F36" s="10" t="s">
        <v>31</v>
      </c>
      <c r="G36" s="11">
        <v>7424000000</v>
      </c>
      <c r="H36" s="11">
        <f t="shared" si="7"/>
        <v>1658630819</v>
      </c>
      <c r="I36" s="11"/>
      <c r="J36" s="11">
        <v>9082630819</v>
      </c>
      <c r="K36" s="11">
        <v>7847112248.5799999</v>
      </c>
      <c r="L36" s="11">
        <v>1235518570.4200001</v>
      </c>
      <c r="M36" s="11">
        <v>0</v>
      </c>
      <c r="N36" s="11">
        <v>7847112248.5799999</v>
      </c>
      <c r="O36" s="11">
        <v>0</v>
      </c>
      <c r="P36" s="11">
        <v>7835315627.6000004</v>
      </c>
      <c r="Q36" s="11">
        <v>11796620.98</v>
      </c>
      <c r="R36" s="11">
        <v>7125899367.6000004</v>
      </c>
      <c r="S36" s="11">
        <v>709416260</v>
      </c>
      <c r="T36" s="11">
        <v>7125899367.6000004</v>
      </c>
      <c r="U36" s="11">
        <v>0</v>
      </c>
      <c r="V36" s="11">
        <v>0</v>
      </c>
    </row>
    <row r="37" spans="1:22" s="12" customFormat="1" ht="12" x14ac:dyDescent="0.2">
      <c r="A37" s="8" t="s">
        <v>87</v>
      </c>
      <c r="B37" s="8" t="s">
        <v>88</v>
      </c>
      <c r="C37" s="9" t="s">
        <v>25</v>
      </c>
      <c r="D37" s="9" t="s">
        <v>26</v>
      </c>
      <c r="E37" s="9">
        <v>20</v>
      </c>
      <c r="F37" s="10" t="s">
        <v>31</v>
      </c>
      <c r="G37" s="11">
        <v>1556000000</v>
      </c>
      <c r="H37" s="11">
        <f t="shared" si="7"/>
        <v>308828671</v>
      </c>
      <c r="I37" s="11"/>
      <c r="J37" s="11">
        <v>1864828671</v>
      </c>
      <c r="K37" s="11">
        <v>1683552022.03</v>
      </c>
      <c r="L37" s="11">
        <v>181276648.97</v>
      </c>
      <c r="M37" s="11">
        <v>0</v>
      </c>
      <c r="N37" s="11">
        <v>1683552022.03</v>
      </c>
      <c r="O37" s="11">
        <v>0</v>
      </c>
      <c r="P37" s="11">
        <v>1681545756.2</v>
      </c>
      <c r="Q37" s="11">
        <v>2006265.83</v>
      </c>
      <c r="R37" s="11">
        <v>1531885196.2</v>
      </c>
      <c r="S37" s="11">
        <v>149660560</v>
      </c>
      <c r="T37" s="11">
        <v>1531885196.2</v>
      </c>
      <c r="U37" s="11">
        <v>0</v>
      </c>
      <c r="V37" s="11">
        <v>0</v>
      </c>
    </row>
    <row r="38" spans="1:22" s="12" customFormat="1" ht="24" x14ac:dyDescent="0.2">
      <c r="A38" s="8" t="s">
        <v>89</v>
      </c>
      <c r="B38" s="8" t="s">
        <v>90</v>
      </c>
      <c r="C38" s="9" t="s">
        <v>25</v>
      </c>
      <c r="D38" s="9" t="s">
        <v>26</v>
      </c>
      <c r="E38" s="9">
        <v>20</v>
      </c>
      <c r="F38" s="10" t="s">
        <v>31</v>
      </c>
      <c r="G38" s="11">
        <v>2747000000</v>
      </c>
      <c r="H38" s="11">
        <f t="shared" si="7"/>
        <v>704826026</v>
      </c>
      <c r="I38" s="11"/>
      <c r="J38" s="11">
        <v>3451826026</v>
      </c>
      <c r="K38" s="11">
        <v>2813791498.8200002</v>
      </c>
      <c r="L38" s="11">
        <v>638034527.17999995</v>
      </c>
      <c r="M38" s="11">
        <v>0</v>
      </c>
      <c r="N38" s="11">
        <v>2813791498.8200002</v>
      </c>
      <c r="O38" s="11">
        <v>0</v>
      </c>
      <c r="P38" s="11">
        <v>2808498287.2399998</v>
      </c>
      <c r="Q38" s="11">
        <v>5293211.58</v>
      </c>
      <c r="R38" s="11">
        <v>2560316387.2399998</v>
      </c>
      <c r="S38" s="11">
        <v>248181900</v>
      </c>
      <c r="T38" s="11">
        <v>2560316387.2399998</v>
      </c>
      <c r="U38" s="11">
        <v>0</v>
      </c>
      <c r="V38" s="11">
        <v>0</v>
      </c>
    </row>
    <row r="39" spans="1:22" s="12" customFormat="1" ht="24" x14ac:dyDescent="0.2">
      <c r="A39" s="8" t="s">
        <v>91</v>
      </c>
      <c r="B39" s="8" t="s">
        <v>92</v>
      </c>
      <c r="C39" s="9" t="s">
        <v>25</v>
      </c>
      <c r="D39" s="9" t="s">
        <v>26</v>
      </c>
      <c r="E39" s="9">
        <v>20</v>
      </c>
      <c r="F39" s="10" t="s">
        <v>31</v>
      </c>
      <c r="G39" s="11">
        <v>3121000000</v>
      </c>
      <c r="H39" s="11">
        <f t="shared" si="7"/>
        <v>644976122</v>
      </c>
      <c r="I39" s="11"/>
      <c r="J39" s="11">
        <v>3765976122</v>
      </c>
      <c r="K39" s="11">
        <v>3349768727.73</v>
      </c>
      <c r="L39" s="11">
        <v>416207394.26999998</v>
      </c>
      <c r="M39" s="11">
        <v>0</v>
      </c>
      <c r="N39" s="11">
        <v>3349768727.73</v>
      </c>
      <c r="O39" s="11">
        <v>0</v>
      </c>
      <c r="P39" s="11">
        <v>3345271584.1599998</v>
      </c>
      <c r="Q39" s="11">
        <v>4497143.57</v>
      </c>
      <c r="R39" s="11">
        <v>3033697784.1599998</v>
      </c>
      <c r="S39" s="11">
        <v>311573800</v>
      </c>
      <c r="T39" s="11">
        <v>3033697784.1599998</v>
      </c>
      <c r="U39" s="11">
        <v>0</v>
      </c>
      <c r="V39" s="11">
        <v>0</v>
      </c>
    </row>
    <row r="40" spans="1:22" s="12" customFormat="1" ht="24" x14ac:dyDescent="0.2">
      <c r="A40" s="8" t="s">
        <v>93</v>
      </c>
      <c r="B40" s="8" t="s">
        <v>94</v>
      </c>
      <c r="C40" s="9" t="s">
        <v>25</v>
      </c>
      <c r="D40" s="9" t="s">
        <v>26</v>
      </c>
      <c r="E40" s="9">
        <v>20</v>
      </c>
      <c r="F40" s="10" t="s">
        <v>31</v>
      </c>
      <c r="G40" s="11">
        <v>6450000000</v>
      </c>
      <c r="H40" s="11">
        <f t="shared" si="7"/>
        <v>1462792185</v>
      </c>
      <c r="I40" s="11"/>
      <c r="J40" s="11">
        <v>7912792185</v>
      </c>
      <c r="K40" s="11">
        <v>6920891368.9700003</v>
      </c>
      <c r="L40" s="11">
        <v>991900816.02999997</v>
      </c>
      <c r="M40" s="11">
        <v>0</v>
      </c>
      <c r="N40" s="11">
        <v>6920891368.9700003</v>
      </c>
      <c r="O40" s="11">
        <v>0</v>
      </c>
      <c r="P40" s="11">
        <v>6911031335.4700003</v>
      </c>
      <c r="Q40" s="11">
        <v>9860033.5</v>
      </c>
      <c r="R40" s="11">
        <v>6260028949.4700003</v>
      </c>
      <c r="S40" s="11">
        <v>651002386</v>
      </c>
      <c r="T40" s="11">
        <v>6260028949.4700003</v>
      </c>
      <c r="U40" s="11">
        <v>0</v>
      </c>
      <c r="V40" s="11">
        <v>0</v>
      </c>
    </row>
    <row r="41" spans="1:22" s="12" customFormat="1" ht="12" x14ac:dyDescent="0.2">
      <c r="A41" s="8" t="s">
        <v>95</v>
      </c>
      <c r="B41" s="8" t="s">
        <v>96</v>
      </c>
      <c r="C41" s="9" t="s">
        <v>25</v>
      </c>
      <c r="D41" s="9" t="s">
        <v>26</v>
      </c>
      <c r="E41" s="9">
        <v>20</v>
      </c>
      <c r="F41" s="10" t="s">
        <v>31</v>
      </c>
      <c r="G41" s="11">
        <v>3500000000</v>
      </c>
      <c r="H41" s="11">
        <f t="shared" si="7"/>
        <v>392881828</v>
      </c>
      <c r="I41" s="11"/>
      <c r="J41" s="11">
        <v>3892881828</v>
      </c>
      <c r="K41" s="11">
        <v>3518489510.1199999</v>
      </c>
      <c r="L41" s="11">
        <v>374392317.88</v>
      </c>
      <c r="M41" s="11">
        <v>0</v>
      </c>
      <c r="N41" s="11">
        <v>3518489510.1199999</v>
      </c>
      <c r="O41" s="11">
        <v>0</v>
      </c>
      <c r="P41" s="11">
        <v>3513325069.1399999</v>
      </c>
      <c r="Q41" s="11">
        <v>5164440.9800000004</v>
      </c>
      <c r="R41" s="11">
        <v>3200711383.1399999</v>
      </c>
      <c r="S41" s="11">
        <v>312613686</v>
      </c>
      <c r="T41" s="11">
        <v>3200711383.1399999</v>
      </c>
      <c r="U41" s="11">
        <v>0</v>
      </c>
      <c r="V41" s="11">
        <v>0</v>
      </c>
    </row>
    <row r="42" spans="1:22" s="12" customFormat="1" ht="24" x14ac:dyDescent="0.2">
      <c r="A42" s="8" t="s">
        <v>97</v>
      </c>
      <c r="B42" s="8" t="s">
        <v>98</v>
      </c>
      <c r="C42" s="9" t="s">
        <v>25</v>
      </c>
      <c r="D42" s="9" t="s">
        <v>26</v>
      </c>
      <c r="E42" s="9">
        <v>20</v>
      </c>
      <c r="F42" s="10" t="s">
        <v>31</v>
      </c>
      <c r="G42" s="11">
        <v>1638000000</v>
      </c>
      <c r="H42" s="11">
        <f t="shared" si="7"/>
        <v>700000000</v>
      </c>
      <c r="I42" s="11"/>
      <c r="J42" s="11">
        <v>2338000000</v>
      </c>
      <c r="K42" s="11">
        <v>1916668417.1500001</v>
      </c>
      <c r="L42" s="11">
        <v>421331582.85000002</v>
      </c>
      <c r="M42" s="11">
        <v>0</v>
      </c>
      <c r="N42" s="11">
        <v>1916668417.1500001</v>
      </c>
      <c r="O42" s="11">
        <v>0</v>
      </c>
      <c r="P42" s="11">
        <v>1913805421.4000001</v>
      </c>
      <c r="Q42" s="11">
        <v>2862995.75</v>
      </c>
      <c r="R42" s="11">
        <v>1721894321.4000001</v>
      </c>
      <c r="S42" s="11">
        <v>191911100</v>
      </c>
      <c r="T42" s="11">
        <v>1721894321.4000001</v>
      </c>
      <c r="U42" s="11">
        <v>0</v>
      </c>
      <c r="V42" s="11">
        <v>0</v>
      </c>
    </row>
    <row r="43" spans="1:22" s="12" customFormat="1" ht="36" x14ac:dyDescent="0.2">
      <c r="A43" s="8" t="s">
        <v>99</v>
      </c>
      <c r="B43" s="8" t="s">
        <v>100</v>
      </c>
      <c r="C43" s="9" t="s">
        <v>25</v>
      </c>
      <c r="D43" s="9" t="s">
        <v>26</v>
      </c>
      <c r="E43" s="9">
        <v>20</v>
      </c>
      <c r="F43" s="10" t="s">
        <v>31</v>
      </c>
      <c r="G43" s="11">
        <v>1312000000</v>
      </c>
      <c r="H43" s="11">
        <f t="shared" si="7"/>
        <v>369910357</v>
      </c>
      <c r="I43" s="11"/>
      <c r="J43" s="11">
        <v>1681910357</v>
      </c>
      <c r="K43" s="11">
        <v>1485733441.7</v>
      </c>
      <c r="L43" s="11">
        <v>196176915.30000001</v>
      </c>
      <c r="M43" s="11">
        <v>0</v>
      </c>
      <c r="N43" s="11">
        <v>1485733441.7</v>
      </c>
      <c r="O43" s="11">
        <v>0</v>
      </c>
      <c r="P43" s="11">
        <v>1483900844.9300001</v>
      </c>
      <c r="Q43" s="11">
        <v>1832596.77</v>
      </c>
      <c r="R43" s="11">
        <v>1337423244.9300001</v>
      </c>
      <c r="S43" s="11">
        <v>146477600</v>
      </c>
      <c r="T43" s="11">
        <v>1337423244.9300001</v>
      </c>
      <c r="U43" s="11">
        <v>0</v>
      </c>
      <c r="V43" s="11">
        <v>0</v>
      </c>
    </row>
    <row r="44" spans="1:22" s="12" customFormat="1" ht="12" x14ac:dyDescent="0.2">
      <c r="A44" s="8" t="s">
        <v>101</v>
      </c>
      <c r="B44" s="8" t="s">
        <v>102</v>
      </c>
      <c r="C44" s="9" t="s">
        <v>25</v>
      </c>
      <c r="D44" s="9" t="s">
        <v>26</v>
      </c>
      <c r="E44" s="9">
        <v>20</v>
      </c>
      <c r="F44" s="10" t="s">
        <v>31</v>
      </c>
      <c r="G44" s="11">
        <v>1167000000</v>
      </c>
      <c r="H44" s="11">
        <f t="shared" si="7"/>
        <v>231621490</v>
      </c>
      <c r="I44" s="11"/>
      <c r="J44" s="11">
        <v>1398621490</v>
      </c>
      <c r="K44" s="11">
        <v>1262664004.02</v>
      </c>
      <c r="L44" s="11">
        <v>135957485.97999999</v>
      </c>
      <c r="M44" s="11">
        <v>0</v>
      </c>
      <c r="N44" s="11">
        <v>1262664004.02</v>
      </c>
      <c r="O44" s="11">
        <v>0</v>
      </c>
      <c r="P44" s="11">
        <v>1261159304.5999999</v>
      </c>
      <c r="Q44" s="11">
        <v>1504699.42</v>
      </c>
      <c r="R44" s="11">
        <v>1148913884.5999999</v>
      </c>
      <c r="S44" s="11">
        <v>112245420</v>
      </c>
      <c r="T44" s="11">
        <v>1148913884.5999999</v>
      </c>
      <c r="U44" s="11">
        <v>0</v>
      </c>
      <c r="V44" s="11">
        <v>0</v>
      </c>
    </row>
    <row r="45" spans="1:22" s="12" customFormat="1" ht="12" x14ac:dyDescent="0.2">
      <c r="A45" s="8" t="s">
        <v>103</v>
      </c>
      <c r="B45" s="8" t="s">
        <v>104</v>
      </c>
      <c r="C45" s="9" t="s">
        <v>25</v>
      </c>
      <c r="D45" s="9" t="s">
        <v>26</v>
      </c>
      <c r="E45" s="9">
        <v>20</v>
      </c>
      <c r="F45" s="10" t="s">
        <v>31</v>
      </c>
      <c r="G45" s="11">
        <v>778000000</v>
      </c>
      <c r="H45" s="11">
        <f t="shared" si="7"/>
        <v>154414290</v>
      </c>
      <c r="I45" s="11"/>
      <c r="J45" s="11">
        <v>932414290</v>
      </c>
      <c r="K45" s="11">
        <v>841775966.01999998</v>
      </c>
      <c r="L45" s="11">
        <v>90638323.980000004</v>
      </c>
      <c r="M45" s="11">
        <v>0</v>
      </c>
      <c r="N45" s="11">
        <v>841775966.01999998</v>
      </c>
      <c r="O45" s="11">
        <v>0</v>
      </c>
      <c r="P45" s="11">
        <v>840772832.91999996</v>
      </c>
      <c r="Q45" s="11">
        <v>1003133.1</v>
      </c>
      <c r="R45" s="11">
        <v>765942552.91999996</v>
      </c>
      <c r="S45" s="11">
        <v>74830280</v>
      </c>
      <c r="T45" s="11">
        <v>765942552.91999996</v>
      </c>
      <c r="U45" s="11">
        <v>0</v>
      </c>
      <c r="V45" s="11">
        <v>0</v>
      </c>
    </row>
    <row r="46" spans="1:22" s="7" customFormat="1" ht="24" x14ac:dyDescent="0.2">
      <c r="A46" s="3" t="s">
        <v>105</v>
      </c>
      <c r="B46" s="3" t="s">
        <v>106</v>
      </c>
      <c r="C46" s="4" t="s">
        <v>25</v>
      </c>
      <c r="D46" s="4" t="s">
        <v>26</v>
      </c>
      <c r="E46" s="4">
        <v>20</v>
      </c>
      <c r="F46" s="5" t="s">
        <v>31</v>
      </c>
      <c r="G46" s="6">
        <v>12438550000</v>
      </c>
      <c r="H46" s="11">
        <f t="shared" si="7"/>
        <v>-50211701.239999771</v>
      </c>
      <c r="I46" s="11">
        <f>+I48</f>
        <v>329000000</v>
      </c>
      <c r="J46" s="6">
        <v>12059338298.76</v>
      </c>
      <c r="K46" s="6">
        <v>11442359077.77</v>
      </c>
      <c r="L46" s="6">
        <v>616979220.99000001</v>
      </c>
      <c r="M46" s="6">
        <v>0</v>
      </c>
      <c r="N46" s="6">
        <v>11118164797.370001</v>
      </c>
      <c r="O46" s="6">
        <v>324194280.39999998</v>
      </c>
      <c r="P46" s="6">
        <v>9382420179.0200005</v>
      </c>
      <c r="Q46" s="6">
        <v>1735744618.3499999</v>
      </c>
      <c r="R46" s="6">
        <v>9305387885.0200005</v>
      </c>
      <c r="S46" s="6">
        <v>77032294</v>
      </c>
      <c r="T46" s="6">
        <v>9305387885.0200005</v>
      </c>
      <c r="U46" s="6">
        <v>0</v>
      </c>
      <c r="V46" s="6">
        <v>43350880.600000001</v>
      </c>
    </row>
    <row r="47" spans="1:22" s="7" customFormat="1" ht="24" x14ac:dyDescent="0.2">
      <c r="A47" s="3" t="s">
        <v>105</v>
      </c>
      <c r="B47" s="3" t="s">
        <v>106</v>
      </c>
      <c r="C47" s="4" t="s">
        <v>25</v>
      </c>
      <c r="D47" s="4" t="s">
        <v>26</v>
      </c>
      <c r="E47" s="4">
        <v>21</v>
      </c>
      <c r="F47" s="5" t="s">
        <v>28</v>
      </c>
      <c r="G47" s="6">
        <v>1998800000</v>
      </c>
      <c r="H47" s="11">
        <f t="shared" si="7"/>
        <v>0</v>
      </c>
      <c r="I47" s="11"/>
      <c r="J47" s="6">
        <v>1998800000</v>
      </c>
      <c r="K47" s="6">
        <v>1897204538</v>
      </c>
      <c r="L47" s="6">
        <v>101595462</v>
      </c>
      <c r="M47" s="6">
        <v>0</v>
      </c>
      <c r="N47" s="6">
        <v>1750503561.8399999</v>
      </c>
      <c r="O47" s="6">
        <v>146700976.16</v>
      </c>
      <c r="P47" s="6">
        <v>1498481778.3</v>
      </c>
      <c r="Q47" s="6">
        <v>252021783.53999999</v>
      </c>
      <c r="R47" s="6">
        <v>1487085559.3</v>
      </c>
      <c r="S47" s="6">
        <v>11396219</v>
      </c>
      <c r="T47" s="6">
        <v>1487085559.3</v>
      </c>
      <c r="U47" s="6">
        <v>0</v>
      </c>
      <c r="V47" s="6">
        <v>5011104</v>
      </c>
    </row>
    <row r="48" spans="1:22" s="12" customFormat="1" ht="12" x14ac:dyDescent="0.2">
      <c r="A48" s="8" t="s">
        <v>107</v>
      </c>
      <c r="B48" s="8" t="s">
        <v>106</v>
      </c>
      <c r="C48" s="9" t="s">
        <v>25</v>
      </c>
      <c r="D48" s="9" t="s">
        <v>26</v>
      </c>
      <c r="E48" s="9">
        <v>20</v>
      </c>
      <c r="F48" s="10" t="s">
        <v>31</v>
      </c>
      <c r="G48" s="11">
        <v>12438550000</v>
      </c>
      <c r="H48" s="11">
        <f t="shared" si="7"/>
        <v>-50211701.239999771</v>
      </c>
      <c r="I48" s="11">
        <f>+I55</f>
        <v>329000000</v>
      </c>
      <c r="J48" s="11">
        <v>12059338298.76</v>
      </c>
      <c r="K48" s="11">
        <v>11442359077.77</v>
      </c>
      <c r="L48" s="11">
        <v>616979220.99000001</v>
      </c>
      <c r="M48" s="11">
        <v>0</v>
      </c>
      <c r="N48" s="11">
        <v>11118164797.370001</v>
      </c>
      <c r="O48" s="11">
        <v>324194280.39999998</v>
      </c>
      <c r="P48" s="11">
        <v>9382420179.0200005</v>
      </c>
      <c r="Q48" s="11">
        <v>1735744618.3499999</v>
      </c>
      <c r="R48" s="11">
        <v>9305387885.0200005</v>
      </c>
      <c r="S48" s="11">
        <v>77032294</v>
      </c>
      <c r="T48" s="11">
        <v>9305387885.0200005</v>
      </c>
      <c r="U48" s="11">
        <v>0</v>
      </c>
      <c r="V48" s="11">
        <v>43350880.600000001</v>
      </c>
    </row>
    <row r="49" spans="1:22" s="12" customFormat="1" ht="24" x14ac:dyDescent="0.2">
      <c r="A49" s="8" t="s">
        <v>107</v>
      </c>
      <c r="B49" s="8" t="s">
        <v>106</v>
      </c>
      <c r="C49" s="9" t="s">
        <v>25</v>
      </c>
      <c r="D49" s="9" t="s">
        <v>26</v>
      </c>
      <c r="E49" s="9">
        <v>21</v>
      </c>
      <c r="F49" s="10" t="s">
        <v>28</v>
      </c>
      <c r="G49" s="11">
        <v>1998800000</v>
      </c>
      <c r="H49" s="11">
        <f t="shared" si="7"/>
        <v>0</v>
      </c>
      <c r="I49" s="11"/>
      <c r="J49" s="11">
        <v>1998800000</v>
      </c>
      <c r="K49" s="11">
        <v>1897204538</v>
      </c>
      <c r="L49" s="11">
        <v>101595462</v>
      </c>
      <c r="M49" s="11">
        <v>0</v>
      </c>
      <c r="N49" s="11">
        <v>1750503561.8399999</v>
      </c>
      <c r="O49" s="11">
        <v>146700976.16</v>
      </c>
      <c r="P49" s="11">
        <v>1498481778.3</v>
      </c>
      <c r="Q49" s="11">
        <v>252021783.53999999</v>
      </c>
      <c r="R49" s="11">
        <v>1487085559.3</v>
      </c>
      <c r="S49" s="11">
        <v>11396219</v>
      </c>
      <c r="T49" s="11">
        <v>1487085559.3</v>
      </c>
      <c r="U49" s="11">
        <v>0</v>
      </c>
      <c r="V49" s="11">
        <v>5011104</v>
      </c>
    </row>
    <row r="50" spans="1:22" s="12" customFormat="1" ht="12" x14ac:dyDescent="0.2">
      <c r="A50" s="8" t="s">
        <v>108</v>
      </c>
      <c r="B50" s="8" t="s">
        <v>109</v>
      </c>
      <c r="C50" s="9" t="s">
        <v>25</v>
      </c>
      <c r="D50" s="9" t="s">
        <v>26</v>
      </c>
      <c r="E50" s="9">
        <v>20</v>
      </c>
      <c r="F50" s="10" t="s">
        <v>31</v>
      </c>
      <c r="G50" s="11">
        <v>196000000</v>
      </c>
      <c r="H50" s="11">
        <f t="shared" si="7"/>
        <v>18000000</v>
      </c>
      <c r="I50" s="11"/>
      <c r="J50" s="11">
        <v>214000000</v>
      </c>
      <c r="K50" s="11">
        <v>203624955.47999999</v>
      </c>
      <c r="L50" s="11">
        <v>10375044.52</v>
      </c>
      <c r="M50" s="11">
        <v>0</v>
      </c>
      <c r="N50" s="11">
        <v>203624955.47999999</v>
      </c>
      <c r="O50" s="11">
        <v>0</v>
      </c>
      <c r="P50" s="11">
        <v>203624955.47999999</v>
      </c>
      <c r="Q50" s="11">
        <v>0</v>
      </c>
      <c r="R50" s="11">
        <v>203624955.47999999</v>
      </c>
      <c r="S50" s="11">
        <v>0</v>
      </c>
      <c r="T50" s="11">
        <v>203624955.47999999</v>
      </c>
      <c r="U50" s="11">
        <v>0</v>
      </c>
      <c r="V50" s="11">
        <v>0</v>
      </c>
    </row>
    <row r="51" spans="1:22" s="12" customFormat="1" ht="12" x14ac:dyDescent="0.2">
      <c r="A51" s="8" t="s">
        <v>110</v>
      </c>
      <c r="B51" s="8" t="s">
        <v>111</v>
      </c>
      <c r="C51" s="9" t="s">
        <v>25</v>
      </c>
      <c r="D51" s="9" t="s">
        <v>26</v>
      </c>
      <c r="E51" s="9">
        <v>20</v>
      </c>
      <c r="F51" s="10" t="s">
        <v>31</v>
      </c>
      <c r="G51" s="11">
        <v>196000000</v>
      </c>
      <c r="H51" s="11">
        <f t="shared" si="7"/>
        <v>18000000</v>
      </c>
      <c r="I51" s="11"/>
      <c r="J51" s="11">
        <v>214000000</v>
      </c>
      <c r="K51" s="11">
        <v>203624955.47999999</v>
      </c>
      <c r="L51" s="11">
        <v>10375044.52</v>
      </c>
      <c r="M51" s="11">
        <v>0</v>
      </c>
      <c r="N51" s="11">
        <v>203624955.47999999</v>
      </c>
      <c r="O51" s="11">
        <v>0</v>
      </c>
      <c r="P51" s="11">
        <v>203624955.47999999</v>
      </c>
      <c r="Q51" s="11">
        <v>0</v>
      </c>
      <c r="R51" s="11">
        <v>203624955.47999999</v>
      </c>
      <c r="S51" s="11">
        <v>0</v>
      </c>
      <c r="T51" s="11">
        <v>203624955.47999999</v>
      </c>
      <c r="U51" s="11">
        <v>0</v>
      </c>
      <c r="V51" s="11">
        <v>0</v>
      </c>
    </row>
    <row r="52" spans="1:22" s="12" customFormat="1" ht="12" x14ac:dyDescent="0.2">
      <c r="A52" s="8" t="s">
        <v>112</v>
      </c>
      <c r="B52" s="8" t="s">
        <v>113</v>
      </c>
      <c r="C52" s="9" t="s">
        <v>25</v>
      </c>
      <c r="D52" s="9" t="s">
        <v>26</v>
      </c>
      <c r="E52" s="9">
        <v>20</v>
      </c>
      <c r="F52" s="10" t="s">
        <v>31</v>
      </c>
      <c r="G52" s="11">
        <v>1500000</v>
      </c>
      <c r="H52" s="11">
        <f t="shared" si="7"/>
        <v>0</v>
      </c>
      <c r="I52" s="11"/>
      <c r="J52" s="11">
        <v>1500000</v>
      </c>
      <c r="K52" s="11">
        <v>1494213.04</v>
      </c>
      <c r="L52" s="11">
        <v>5786.96</v>
      </c>
      <c r="M52" s="11">
        <v>0</v>
      </c>
      <c r="N52" s="11">
        <v>1494213.04</v>
      </c>
      <c r="O52" s="11">
        <v>0</v>
      </c>
      <c r="P52" s="11">
        <v>1494213.04</v>
      </c>
      <c r="Q52" s="11">
        <v>0</v>
      </c>
      <c r="R52" s="11">
        <v>1494213.04</v>
      </c>
      <c r="S52" s="11">
        <v>0</v>
      </c>
      <c r="T52" s="11">
        <v>1494213.04</v>
      </c>
      <c r="U52" s="11">
        <v>0</v>
      </c>
      <c r="V52" s="11">
        <v>0</v>
      </c>
    </row>
    <row r="53" spans="1:22" s="12" customFormat="1" ht="12" x14ac:dyDescent="0.2">
      <c r="A53" s="8" t="s">
        <v>114</v>
      </c>
      <c r="B53" s="8" t="s">
        <v>115</v>
      </c>
      <c r="C53" s="9" t="s">
        <v>25</v>
      </c>
      <c r="D53" s="9" t="s">
        <v>26</v>
      </c>
      <c r="E53" s="9">
        <v>20</v>
      </c>
      <c r="F53" s="10" t="s">
        <v>31</v>
      </c>
      <c r="G53" s="11">
        <v>174500000</v>
      </c>
      <c r="H53" s="11">
        <f t="shared" si="7"/>
        <v>36573747</v>
      </c>
      <c r="I53" s="11"/>
      <c r="J53" s="11">
        <v>211073747</v>
      </c>
      <c r="K53" s="11">
        <v>200705543.22</v>
      </c>
      <c r="L53" s="11">
        <v>10368203.779999999</v>
      </c>
      <c r="M53" s="11">
        <v>0</v>
      </c>
      <c r="N53" s="11">
        <v>200705543.22</v>
      </c>
      <c r="O53" s="11">
        <v>0</v>
      </c>
      <c r="P53" s="11">
        <v>200705543.22</v>
      </c>
      <c r="Q53" s="11">
        <v>0</v>
      </c>
      <c r="R53" s="11">
        <v>200705543.22</v>
      </c>
      <c r="S53" s="11">
        <v>0</v>
      </c>
      <c r="T53" s="11">
        <v>200705543.22</v>
      </c>
      <c r="U53" s="11">
        <v>0</v>
      </c>
      <c r="V53" s="11">
        <v>0</v>
      </c>
    </row>
    <row r="54" spans="1:22" s="12" customFormat="1" ht="24" x14ac:dyDescent="0.2">
      <c r="A54" s="8" t="s">
        <v>116</v>
      </c>
      <c r="B54" s="8" t="s">
        <v>117</v>
      </c>
      <c r="C54" s="9" t="s">
        <v>25</v>
      </c>
      <c r="D54" s="9" t="s">
        <v>26</v>
      </c>
      <c r="E54" s="9">
        <v>20</v>
      </c>
      <c r="F54" s="10" t="s">
        <v>31</v>
      </c>
      <c r="G54" s="11">
        <v>20000000</v>
      </c>
      <c r="H54" s="11">
        <f t="shared" si="7"/>
        <v>-18573747</v>
      </c>
      <c r="I54" s="11"/>
      <c r="J54" s="11">
        <v>1426253</v>
      </c>
      <c r="K54" s="11">
        <v>1425199.22</v>
      </c>
      <c r="L54" s="11">
        <v>1053.78</v>
      </c>
      <c r="M54" s="11">
        <v>0</v>
      </c>
      <c r="N54" s="11">
        <v>1425199.22</v>
      </c>
      <c r="O54" s="11">
        <v>0</v>
      </c>
      <c r="P54" s="11">
        <v>1425199.22</v>
      </c>
      <c r="Q54" s="11">
        <v>0</v>
      </c>
      <c r="R54" s="11">
        <v>1425199.22</v>
      </c>
      <c r="S54" s="11">
        <v>0</v>
      </c>
      <c r="T54" s="11">
        <v>1425199.22</v>
      </c>
      <c r="U54" s="11">
        <v>0</v>
      </c>
      <c r="V54" s="11">
        <v>0</v>
      </c>
    </row>
    <row r="55" spans="1:22" s="12" customFormat="1" ht="12" x14ac:dyDescent="0.2">
      <c r="A55" s="8" t="s">
        <v>118</v>
      </c>
      <c r="B55" s="8" t="s">
        <v>119</v>
      </c>
      <c r="C55" s="9" t="s">
        <v>25</v>
      </c>
      <c r="D55" s="9" t="s">
        <v>26</v>
      </c>
      <c r="E55" s="9">
        <v>20</v>
      </c>
      <c r="F55" s="10" t="s">
        <v>31</v>
      </c>
      <c r="G55" s="11">
        <v>12242550000</v>
      </c>
      <c r="H55" s="11">
        <f t="shared" si="7"/>
        <v>-68211701.239999771</v>
      </c>
      <c r="I55" s="11">
        <f>+I101+I108</f>
        <v>329000000</v>
      </c>
      <c r="J55" s="11">
        <v>11845338298.76</v>
      </c>
      <c r="K55" s="11">
        <v>11238734122.290001</v>
      </c>
      <c r="L55" s="11">
        <v>606604176.47000003</v>
      </c>
      <c r="M55" s="11">
        <v>0</v>
      </c>
      <c r="N55" s="11">
        <v>10914539841.889999</v>
      </c>
      <c r="O55" s="11">
        <v>324194280.39999998</v>
      </c>
      <c r="P55" s="11">
        <v>9178795223.5400009</v>
      </c>
      <c r="Q55" s="11">
        <v>1735744618.3499999</v>
      </c>
      <c r="R55" s="11">
        <v>9101762929.5400009</v>
      </c>
      <c r="S55" s="11">
        <v>77032294</v>
      </c>
      <c r="T55" s="11">
        <v>9101762929.5400009</v>
      </c>
      <c r="U55" s="11">
        <v>0</v>
      </c>
      <c r="V55" s="11">
        <v>43350880.600000001</v>
      </c>
    </row>
    <row r="56" spans="1:22" s="12" customFormat="1" ht="24" x14ac:dyDescent="0.2">
      <c r="A56" s="8" t="s">
        <v>118</v>
      </c>
      <c r="B56" s="8" t="s">
        <v>119</v>
      </c>
      <c r="C56" s="9" t="s">
        <v>25</v>
      </c>
      <c r="D56" s="9" t="s">
        <v>26</v>
      </c>
      <c r="E56" s="9">
        <v>21</v>
      </c>
      <c r="F56" s="10" t="s">
        <v>28</v>
      </c>
      <c r="G56" s="11">
        <v>1998800000</v>
      </c>
      <c r="H56" s="11">
        <f t="shared" si="7"/>
        <v>0</v>
      </c>
      <c r="I56" s="11"/>
      <c r="J56" s="11">
        <v>1998800000</v>
      </c>
      <c r="K56" s="11">
        <v>1897204538</v>
      </c>
      <c r="L56" s="11">
        <v>101595462</v>
      </c>
      <c r="M56" s="11">
        <v>0</v>
      </c>
      <c r="N56" s="11">
        <v>1750503561.8399999</v>
      </c>
      <c r="O56" s="11">
        <v>146700976.16</v>
      </c>
      <c r="P56" s="11">
        <v>1498481778.3</v>
      </c>
      <c r="Q56" s="11">
        <v>252021783.53999999</v>
      </c>
      <c r="R56" s="11">
        <v>1487085559.3</v>
      </c>
      <c r="S56" s="11">
        <v>11396219</v>
      </c>
      <c r="T56" s="11">
        <v>1487085559.3</v>
      </c>
      <c r="U56" s="11">
        <v>0</v>
      </c>
      <c r="V56" s="11">
        <v>5011104</v>
      </c>
    </row>
    <row r="57" spans="1:22" s="12" customFormat="1" ht="12" x14ac:dyDescent="0.2">
      <c r="A57" s="8" t="s">
        <v>120</v>
      </c>
      <c r="B57" s="8" t="s">
        <v>121</v>
      </c>
      <c r="C57" s="9" t="s">
        <v>25</v>
      </c>
      <c r="D57" s="9" t="s">
        <v>26</v>
      </c>
      <c r="E57" s="9">
        <v>20</v>
      </c>
      <c r="F57" s="10" t="s">
        <v>31</v>
      </c>
      <c r="G57" s="11">
        <v>112000000</v>
      </c>
      <c r="H57" s="11">
        <f t="shared" si="7"/>
        <v>-706801</v>
      </c>
      <c r="I57" s="11"/>
      <c r="J57" s="11">
        <v>111293199</v>
      </c>
      <c r="K57" s="11">
        <v>79035624</v>
      </c>
      <c r="L57" s="11">
        <v>32257575</v>
      </c>
      <c r="M57" s="11">
        <v>0</v>
      </c>
      <c r="N57" s="11">
        <v>46999527</v>
      </c>
      <c r="O57" s="11">
        <v>32036097</v>
      </c>
      <c r="P57" s="11">
        <v>46999527</v>
      </c>
      <c r="Q57" s="11">
        <v>0</v>
      </c>
      <c r="R57" s="11">
        <v>46999527</v>
      </c>
      <c r="S57" s="11">
        <v>0</v>
      </c>
      <c r="T57" s="11">
        <v>46999527</v>
      </c>
      <c r="U57" s="11">
        <v>0</v>
      </c>
      <c r="V57" s="11">
        <v>0</v>
      </c>
    </row>
    <row r="58" spans="1:22" s="12" customFormat="1" ht="12" x14ac:dyDescent="0.2">
      <c r="A58" s="8" t="s">
        <v>122</v>
      </c>
      <c r="B58" s="8" t="s">
        <v>123</v>
      </c>
      <c r="C58" s="9" t="s">
        <v>25</v>
      </c>
      <c r="D58" s="9" t="s">
        <v>26</v>
      </c>
      <c r="E58" s="9">
        <v>20</v>
      </c>
      <c r="F58" s="10" t="s">
        <v>31</v>
      </c>
      <c r="G58" s="11">
        <v>5000000</v>
      </c>
      <c r="H58" s="11">
        <f t="shared" si="7"/>
        <v>0</v>
      </c>
      <c r="I58" s="11"/>
      <c r="J58" s="11">
        <v>5000000</v>
      </c>
      <c r="K58" s="11">
        <v>2430200</v>
      </c>
      <c r="L58" s="11">
        <v>2569800</v>
      </c>
      <c r="M58" s="11">
        <v>0</v>
      </c>
      <c r="N58" s="11">
        <v>2430200</v>
      </c>
      <c r="O58" s="11">
        <v>0</v>
      </c>
      <c r="P58" s="11">
        <v>2430200</v>
      </c>
      <c r="Q58" s="11">
        <v>0</v>
      </c>
      <c r="R58" s="11">
        <v>2430200</v>
      </c>
      <c r="S58" s="11">
        <v>0</v>
      </c>
      <c r="T58" s="11">
        <v>2430200</v>
      </c>
      <c r="U58" s="11">
        <v>0</v>
      </c>
      <c r="V58" s="11">
        <v>0</v>
      </c>
    </row>
    <row r="59" spans="1:22" s="12" customFormat="1" ht="12" x14ac:dyDescent="0.2">
      <c r="A59" s="8" t="s">
        <v>124</v>
      </c>
      <c r="B59" s="8" t="s">
        <v>125</v>
      </c>
      <c r="C59" s="9" t="s">
        <v>25</v>
      </c>
      <c r="D59" s="9" t="s">
        <v>26</v>
      </c>
      <c r="E59" s="9">
        <v>20</v>
      </c>
      <c r="F59" s="10" t="s">
        <v>31</v>
      </c>
      <c r="G59" s="11">
        <v>15000000</v>
      </c>
      <c r="H59" s="11">
        <f t="shared" si="7"/>
        <v>23080399</v>
      </c>
      <c r="I59" s="11"/>
      <c r="J59" s="11">
        <v>38080399</v>
      </c>
      <c r="K59" s="11">
        <v>23497597</v>
      </c>
      <c r="L59" s="11">
        <v>14582802</v>
      </c>
      <c r="M59" s="11">
        <v>0</v>
      </c>
      <c r="N59" s="11">
        <v>0</v>
      </c>
      <c r="O59" s="11">
        <v>23497597</v>
      </c>
      <c r="P59" s="11">
        <v>0</v>
      </c>
      <c r="Q59" s="11">
        <v>0</v>
      </c>
      <c r="R59" s="11">
        <v>0</v>
      </c>
      <c r="S59" s="11">
        <v>0</v>
      </c>
      <c r="T59" s="11">
        <v>0</v>
      </c>
      <c r="U59" s="11">
        <v>0</v>
      </c>
      <c r="V59" s="11">
        <v>0</v>
      </c>
    </row>
    <row r="60" spans="1:22" s="12" customFormat="1" ht="12" x14ac:dyDescent="0.2">
      <c r="A60" s="8" t="s">
        <v>126</v>
      </c>
      <c r="B60" s="8" t="s">
        <v>127</v>
      </c>
      <c r="C60" s="9" t="s">
        <v>25</v>
      </c>
      <c r="D60" s="9" t="s">
        <v>26</v>
      </c>
      <c r="E60" s="9">
        <v>20</v>
      </c>
      <c r="F60" s="10" t="s">
        <v>31</v>
      </c>
      <c r="G60" s="11">
        <v>5000000</v>
      </c>
      <c r="H60" s="11">
        <f t="shared" si="7"/>
        <v>20080000</v>
      </c>
      <c r="I60" s="11"/>
      <c r="J60" s="11">
        <v>25080000</v>
      </c>
      <c r="K60" s="11">
        <v>24000000</v>
      </c>
      <c r="L60" s="11">
        <v>1080000</v>
      </c>
      <c r="M60" s="11">
        <v>0</v>
      </c>
      <c r="N60" s="11">
        <v>20908500</v>
      </c>
      <c r="O60" s="11">
        <v>3091500</v>
      </c>
      <c r="P60" s="11">
        <v>20908500</v>
      </c>
      <c r="Q60" s="11">
        <v>0</v>
      </c>
      <c r="R60" s="11">
        <v>20908500</v>
      </c>
      <c r="S60" s="11">
        <v>0</v>
      </c>
      <c r="T60" s="11">
        <v>20908500</v>
      </c>
      <c r="U60" s="11">
        <v>0</v>
      </c>
      <c r="V60" s="11">
        <v>0</v>
      </c>
    </row>
    <row r="61" spans="1:22" s="12" customFormat="1" ht="12" x14ac:dyDescent="0.2">
      <c r="A61" s="8" t="s">
        <v>128</v>
      </c>
      <c r="B61" s="8" t="s">
        <v>129</v>
      </c>
      <c r="C61" s="9" t="s">
        <v>25</v>
      </c>
      <c r="D61" s="9" t="s">
        <v>26</v>
      </c>
      <c r="E61" s="9">
        <v>20</v>
      </c>
      <c r="F61" s="10" t="s">
        <v>31</v>
      </c>
      <c r="G61" s="11">
        <v>2000000</v>
      </c>
      <c r="H61" s="11">
        <f t="shared" si="7"/>
        <v>-1907600</v>
      </c>
      <c r="I61" s="11"/>
      <c r="J61" s="11">
        <v>92400</v>
      </c>
      <c r="K61" s="11">
        <v>0</v>
      </c>
      <c r="L61" s="11">
        <v>92400</v>
      </c>
      <c r="M61" s="11">
        <v>0</v>
      </c>
      <c r="N61" s="11">
        <v>0</v>
      </c>
      <c r="O61" s="11">
        <v>0</v>
      </c>
      <c r="P61" s="11">
        <v>0</v>
      </c>
      <c r="Q61" s="11">
        <v>0</v>
      </c>
      <c r="R61" s="11">
        <v>0</v>
      </c>
      <c r="S61" s="11">
        <v>0</v>
      </c>
      <c r="T61" s="11">
        <v>0</v>
      </c>
      <c r="U61" s="11">
        <v>0</v>
      </c>
      <c r="V61" s="11">
        <v>0</v>
      </c>
    </row>
    <row r="62" spans="1:22" s="12" customFormat="1" ht="12" x14ac:dyDescent="0.2">
      <c r="A62" s="8" t="s">
        <v>130</v>
      </c>
      <c r="B62" s="8" t="s">
        <v>131</v>
      </c>
      <c r="C62" s="9" t="s">
        <v>25</v>
      </c>
      <c r="D62" s="9" t="s">
        <v>26</v>
      </c>
      <c r="E62" s="9">
        <v>20</v>
      </c>
      <c r="F62" s="10" t="s">
        <v>31</v>
      </c>
      <c r="G62" s="11">
        <v>5000000</v>
      </c>
      <c r="H62" s="11">
        <f t="shared" si="7"/>
        <v>-4919600</v>
      </c>
      <c r="I62" s="11"/>
      <c r="J62" s="11">
        <v>80400</v>
      </c>
      <c r="K62" s="11">
        <v>0</v>
      </c>
      <c r="L62" s="11">
        <v>80400</v>
      </c>
      <c r="M62" s="11">
        <v>0</v>
      </c>
      <c r="N62" s="11">
        <v>0</v>
      </c>
      <c r="O62" s="11">
        <v>0</v>
      </c>
      <c r="P62" s="11">
        <v>0</v>
      </c>
      <c r="Q62" s="11">
        <v>0</v>
      </c>
      <c r="R62" s="11">
        <v>0</v>
      </c>
      <c r="S62" s="11">
        <v>0</v>
      </c>
      <c r="T62" s="11">
        <v>0</v>
      </c>
      <c r="U62" s="11">
        <v>0</v>
      </c>
      <c r="V62" s="11">
        <v>0</v>
      </c>
    </row>
    <row r="63" spans="1:22" s="12" customFormat="1" ht="12" x14ac:dyDescent="0.2">
      <c r="A63" s="8" t="s">
        <v>132</v>
      </c>
      <c r="B63" s="8" t="s">
        <v>133</v>
      </c>
      <c r="C63" s="9" t="s">
        <v>25</v>
      </c>
      <c r="D63" s="9" t="s">
        <v>26</v>
      </c>
      <c r="E63" s="9">
        <v>20</v>
      </c>
      <c r="F63" s="10" t="s">
        <v>31</v>
      </c>
      <c r="G63" s="11">
        <v>20000000</v>
      </c>
      <c r="H63" s="11">
        <f t="shared" si="7"/>
        <v>-19964000</v>
      </c>
      <c r="I63" s="11"/>
      <c r="J63" s="11">
        <v>36000</v>
      </c>
      <c r="K63" s="11">
        <v>0</v>
      </c>
      <c r="L63" s="11">
        <v>36000</v>
      </c>
      <c r="M63" s="11">
        <v>0</v>
      </c>
      <c r="N63" s="11">
        <v>0</v>
      </c>
      <c r="O63" s="11">
        <v>0</v>
      </c>
      <c r="P63" s="11">
        <v>0</v>
      </c>
      <c r="Q63" s="11">
        <v>0</v>
      </c>
      <c r="R63" s="11">
        <v>0</v>
      </c>
      <c r="S63" s="11">
        <v>0</v>
      </c>
      <c r="T63" s="11">
        <v>0</v>
      </c>
      <c r="U63" s="11">
        <v>0</v>
      </c>
      <c r="V63" s="11">
        <v>0</v>
      </c>
    </row>
    <row r="64" spans="1:22" s="12" customFormat="1" ht="12" x14ac:dyDescent="0.2">
      <c r="A64" s="8" t="s">
        <v>134</v>
      </c>
      <c r="B64" s="8" t="s">
        <v>135</v>
      </c>
      <c r="C64" s="9" t="s">
        <v>25</v>
      </c>
      <c r="D64" s="9" t="s">
        <v>26</v>
      </c>
      <c r="E64" s="9">
        <v>20</v>
      </c>
      <c r="F64" s="10" t="s">
        <v>31</v>
      </c>
      <c r="G64" s="11">
        <v>50000000</v>
      </c>
      <c r="H64" s="11">
        <f t="shared" si="7"/>
        <v>-8040000</v>
      </c>
      <c r="I64" s="11"/>
      <c r="J64" s="11">
        <v>41960000</v>
      </c>
      <c r="K64" s="11">
        <v>29107827</v>
      </c>
      <c r="L64" s="11">
        <v>12852173</v>
      </c>
      <c r="M64" s="11">
        <v>0</v>
      </c>
      <c r="N64" s="11">
        <v>23660827</v>
      </c>
      <c r="O64" s="11">
        <v>5447000</v>
      </c>
      <c r="P64" s="11">
        <v>23660827</v>
      </c>
      <c r="Q64" s="11">
        <v>0</v>
      </c>
      <c r="R64" s="11">
        <v>23660827</v>
      </c>
      <c r="S64" s="11">
        <v>0</v>
      </c>
      <c r="T64" s="11">
        <v>23660827</v>
      </c>
      <c r="U64" s="11">
        <v>0</v>
      </c>
      <c r="V64" s="11">
        <v>0</v>
      </c>
    </row>
    <row r="65" spans="1:22" s="12" customFormat="1" ht="12" x14ac:dyDescent="0.2">
      <c r="A65" s="8" t="s">
        <v>136</v>
      </c>
      <c r="B65" s="8" t="s">
        <v>137</v>
      </c>
      <c r="C65" s="9" t="s">
        <v>25</v>
      </c>
      <c r="D65" s="9" t="s">
        <v>26</v>
      </c>
      <c r="E65" s="9">
        <v>20</v>
      </c>
      <c r="F65" s="10" t="s">
        <v>31</v>
      </c>
      <c r="G65" s="11">
        <v>10000000</v>
      </c>
      <c r="H65" s="11">
        <f t="shared" si="7"/>
        <v>-9036000</v>
      </c>
      <c r="I65" s="11"/>
      <c r="J65" s="11">
        <v>964000</v>
      </c>
      <c r="K65" s="11">
        <v>0</v>
      </c>
      <c r="L65" s="11">
        <v>964000</v>
      </c>
      <c r="M65" s="11">
        <v>0</v>
      </c>
      <c r="N65" s="11">
        <v>0</v>
      </c>
      <c r="O65" s="11">
        <v>0</v>
      </c>
      <c r="P65" s="11">
        <v>0</v>
      </c>
      <c r="Q65" s="11">
        <v>0</v>
      </c>
      <c r="R65" s="11">
        <v>0</v>
      </c>
      <c r="S65" s="11">
        <v>0</v>
      </c>
      <c r="T65" s="11">
        <v>0</v>
      </c>
      <c r="U65" s="11">
        <v>0</v>
      </c>
      <c r="V65" s="11">
        <v>0</v>
      </c>
    </row>
    <row r="66" spans="1:22" s="12" customFormat="1" ht="12" x14ac:dyDescent="0.2">
      <c r="A66" s="8" t="s">
        <v>138</v>
      </c>
      <c r="B66" s="8" t="s">
        <v>139</v>
      </c>
      <c r="C66" s="9" t="s">
        <v>25</v>
      </c>
      <c r="D66" s="9" t="s">
        <v>26</v>
      </c>
      <c r="E66" s="9">
        <v>20</v>
      </c>
      <c r="F66" s="10" t="s">
        <v>31</v>
      </c>
      <c r="G66" s="11">
        <v>60000000</v>
      </c>
      <c r="H66" s="11">
        <f t="shared" si="7"/>
        <v>-57992000</v>
      </c>
      <c r="I66" s="11"/>
      <c r="J66" s="11">
        <v>2008000</v>
      </c>
      <c r="K66" s="11">
        <v>0</v>
      </c>
      <c r="L66" s="11">
        <v>2008000</v>
      </c>
      <c r="M66" s="11">
        <v>0</v>
      </c>
      <c r="N66" s="11">
        <v>0</v>
      </c>
      <c r="O66" s="11">
        <v>0</v>
      </c>
      <c r="P66" s="11">
        <v>0</v>
      </c>
      <c r="Q66" s="11">
        <v>0</v>
      </c>
      <c r="R66" s="11">
        <v>0</v>
      </c>
      <c r="S66" s="11">
        <v>0</v>
      </c>
      <c r="T66" s="11">
        <v>0</v>
      </c>
      <c r="U66" s="11">
        <v>0</v>
      </c>
      <c r="V66" s="11">
        <v>0</v>
      </c>
    </row>
    <row r="67" spans="1:22" s="12" customFormat="1" ht="12" x14ac:dyDescent="0.2">
      <c r="A67" s="8" t="s">
        <v>140</v>
      </c>
      <c r="B67" s="8" t="s">
        <v>141</v>
      </c>
      <c r="C67" s="9" t="s">
        <v>25</v>
      </c>
      <c r="D67" s="9" t="s">
        <v>26</v>
      </c>
      <c r="E67" s="9">
        <v>20</v>
      </c>
      <c r="F67" s="10" t="s">
        <v>31</v>
      </c>
      <c r="G67" s="11">
        <v>10000000</v>
      </c>
      <c r="H67" s="11">
        <f t="shared" si="7"/>
        <v>-8032000</v>
      </c>
      <c r="I67" s="11"/>
      <c r="J67" s="11">
        <v>1968000</v>
      </c>
      <c r="K67" s="11">
        <v>0</v>
      </c>
      <c r="L67" s="11">
        <v>1968000</v>
      </c>
      <c r="M67" s="11">
        <v>0</v>
      </c>
      <c r="N67" s="11">
        <v>0</v>
      </c>
      <c r="O67" s="11">
        <v>0</v>
      </c>
      <c r="P67" s="11">
        <v>0</v>
      </c>
      <c r="Q67" s="11">
        <v>0</v>
      </c>
      <c r="R67" s="11">
        <v>0</v>
      </c>
      <c r="S67" s="11">
        <v>0</v>
      </c>
      <c r="T67" s="11">
        <v>0</v>
      </c>
      <c r="U67" s="11">
        <v>0</v>
      </c>
      <c r="V67" s="11">
        <v>0</v>
      </c>
    </row>
    <row r="68" spans="1:22" s="12" customFormat="1" ht="12" x14ac:dyDescent="0.2">
      <c r="A68" s="8" t="s">
        <v>142</v>
      </c>
      <c r="B68" s="8" t="s">
        <v>143</v>
      </c>
      <c r="C68" s="9" t="s">
        <v>25</v>
      </c>
      <c r="D68" s="9" t="s">
        <v>26</v>
      </c>
      <c r="E68" s="9">
        <v>20</v>
      </c>
      <c r="F68" s="10" t="s">
        <v>31</v>
      </c>
      <c r="G68" s="11">
        <v>50000000</v>
      </c>
      <c r="H68" s="11">
        <f t="shared" si="7"/>
        <v>-49960000</v>
      </c>
      <c r="I68" s="11"/>
      <c r="J68" s="11">
        <v>40000</v>
      </c>
      <c r="K68" s="11">
        <v>0</v>
      </c>
      <c r="L68" s="11">
        <v>40000</v>
      </c>
      <c r="M68" s="11">
        <v>0</v>
      </c>
      <c r="N68" s="11">
        <v>0</v>
      </c>
      <c r="O68" s="11">
        <v>0</v>
      </c>
      <c r="P68" s="11">
        <v>0</v>
      </c>
      <c r="Q68" s="11">
        <v>0</v>
      </c>
      <c r="R68" s="11">
        <v>0</v>
      </c>
      <c r="S68" s="11">
        <v>0</v>
      </c>
      <c r="T68" s="11">
        <v>0</v>
      </c>
      <c r="U68" s="11">
        <v>0</v>
      </c>
      <c r="V68" s="11">
        <v>0</v>
      </c>
    </row>
    <row r="69" spans="1:22" s="12" customFormat="1" ht="12" x14ac:dyDescent="0.2">
      <c r="A69" s="8" t="s">
        <v>144</v>
      </c>
      <c r="B69" s="8" t="s">
        <v>145</v>
      </c>
      <c r="C69" s="9" t="s">
        <v>25</v>
      </c>
      <c r="D69" s="9" t="s">
        <v>26</v>
      </c>
      <c r="E69" s="9">
        <v>20</v>
      </c>
      <c r="F69" s="10" t="s">
        <v>31</v>
      </c>
      <c r="G69" s="11">
        <v>752000000</v>
      </c>
      <c r="H69" s="11">
        <f t="shared" si="7"/>
        <v>-21252000</v>
      </c>
      <c r="I69" s="11"/>
      <c r="J69" s="11">
        <v>730748000</v>
      </c>
      <c r="K69" s="11">
        <v>678496172.62</v>
      </c>
      <c r="L69" s="11">
        <v>52251827.380000003</v>
      </c>
      <c r="M69" s="11">
        <v>0</v>
      </c>
      <c r="N69" s="11">
        <v>609966867.01999998</v>
      </c>
      <c r="O69" s="11">
        <v>68529305.599999994</v>
      </c>
      <c r="P69" s="11">
        <v>464575063.70999998</v>
      </c>
      <c r="Q69" s="11">
        <v>145391803.31</v>
      </c>
      <c r="R69" s="11">
        <v>462987868.70999998</v>
      </c>
      <c r="S69" s="11">
        <v>1587195</v>
      </c>
      <c r="T69" s="11">
        <v>462987868.70999998</v>
      </c>
      <c r="U69" s="11">
        <v>0</v>
      </c>
      <c r="V69" s="11">
        <v>0</v>
      </c>
    </row>
    <row r="70" spans="1:22" s="12" customFormat="1" ht="12" x14ac:dyDescent="0.2">
      <c r="A70" s="8" t="s">
        <v>146</v>
      </c>
      <c r="B70" s="8" t="s">
        <v>147</v>
      </c>
      <c r="C70" s="9" t="s">
        <v>25</v>
      </c>
      <c r="D70" s="9" t="s">
        <v>26</v>
      </c>
      <c r="E70" s="9">
        <v>20</v>
      </c>
      <c r="F70" s="10" t="s">
        <v>31</v>
      </c>
      <c r="G70" s="11">
        <v>60000000</v>
      </c>
      <c r="H70" s="11">
        <f t="shared" si="7"/>
        <v>-7000000</v>
      </c>
      <c r="I70" s="11"/>
      <c r="J70" s="11">
        <v>53000000</v>
      </c>
      <c r="K70" s="11">
        <v>51365660</v>
      </c>
      <c r="L70" s="11">
        <v>1634340</v>
      </c>
      <c r="M70" s="11">
        <v>0</v>
      </c>
      <c r="N70" s="11">
        <v>50165660</v>
      </c>
      <c r="O70" s="11">
        <v>1200000</v>
      </c>
      <c r="P70" s="11">
        <v>35056777</v>
      </c>
      <c r="Q70" s="11">
        <v>15108883</v>
      </c>
      <c r="R70" s="11">
        <v>33469582</v>
      </c>
      <c r="S70" s="11">
        <v>1587195</v>
      </c>
      <c r="T70" s="11">
        <v>33469582</v>
      </c>
      <c r="U70" s="11">
        <v>0</v>
      </c>
      <c r="V70" s="11">
        <v>0</v>
      </c>
    </row>
    <row r="71" spans="1:22" s="12" customFormat="1" ht="12" x14ac:dyDescent="0.2">
      <c r="A71" s="8" t="s">
        <v>148</v>
      </c>
      <c r="B71" s="8" t="s">
        <v>149</v>
      </c>
      <c r="C71" s="9" t="s">
        <v>25</v>
      </c>
      <c r="D71" s="9" t="s">
        <v>26</v>
      </c>
      <c r="E71" s="9">
        <v>20</v>
      </c>
      <c r="F71" s="10" t="s">
        <v>31</v>
      </c>
      <c r="G71" s="11">
        <v>200000000</v>
      </c>
      <c r="H71" s="11">
        <f t="shared" si="7"/>
        <v>-10000000</v>
      </c>
      <c r="I71" s="11"/>
      <c r="J71" s="11">
        <v>190000000</v>
      </c>
      <c r="K71" s="11">
        <v>175168371</v>
      </c>
      <c r="L71" s="11">
        <v>14831629</v>
      </c>
      <c r="M71" s="11">
        <v>0</v>
      </c>
      <c r="N71" s="11">
        <v>146571184</v>
      </c>
      <c r="O71" s="11">
        <v>28597187</v>
      </c>
      <c r="P71" s="11">
        <v>106168377</v>
      </c>
      <c r="Q71" s="11">
        <v>40402807</v>
      </c>
      <c r="R71" s="11">
        <v>106168377</v>
      </c>
      <c r="S71" s="11">
        <v>0</v>
      </c>
      <c r="T71" s="11">
        <v>106168377</v>
      </c>
      <c r="U71" s="11">
        <v>0</v>
      </c>
      <c r="V71" s="11">
        <v>0</v>
      </c>
    </row>
    <row r="72" spans="1:22" s="12" customFormat="1" ht="12" x14ac:dyDescent="0.2">
      <c r="A72" s="8" t="s">
        <v>150</v>
      </c>
      <c r="B72" s="8" t="s">
        <v>151</v>
      </c>
      <c r="C72" s="9" t="s">
        <v>25</v>
      </c>
      <c r="D72" s="9" t="s">
        <v>26</v>
      </c>
      <c r="E72" s="9">
        <v>20</v>
      </c>
      <c r="F72" s="10" t="s">
        <v>31</v>
      </c>
      <c r="G72" s="11">
        <v>5000000</v>
      </c>
      <c r="H72" s="11">
        <f t="shared" si="7"/>
        <v>0</v>
      </c>
      <c r="I72" s="11"/>
      <c r="J72" s="11">
        <v>5000000</v>
      </c>
      <c r="K72" s="11">
        <v>0</v>
      </c>
      <c r="L72" s="11">
        <v>5000000</v>
      </c>
      <c r="M72" s="11">
        <v>0</v>
      </c>
      <c r="N72" s="11">
        <v>0</v>
      </c>
      <c r="O72" s="11">
        <v>0</v>
      </c>
      <c r="P72" s="11">
        <v>0</v>
      </c>
      <c r="Q72" s="11">
        <v>0</v>
      </c>
      <c r="R72" s="11">
        <v>0</v>
      </c>
      <c r="S72" s="11">
        <v>0</v>
      </c>
      <c r="T72" s="11">
        <v>0</v>
      </c>
      <c r="U72" s="11">
        <v>0</v>
      </c>
      <c r="V72" s="11">
        <v>0</v>
      </c>
    </row>
    <row r="73" spans="1:22" s="12" customFormat="1" ht="24" x14ac:dyDescent="0.2">
      <c r="A73" s="8" t="s">
        <v>152</v>
      </c>
      <c r="B73" s="8" t="s">
        <v>153</v>
      </c>
      <c r="C73" s="9" t="s">
        <v>25</v>
      </c>
      <c r="D73" s="9" t="s">
        <v>26</v>
      </c>
      <c r="E73" s="9">
        <v>20</v>
      </c>
      <c r="F73" s="10" t="s">
        <v>31</v>
      </c>
      <c r="G73" s="11">
        <v>350000000</v>
      </c>
      <c r="H73" s="11">
        <f t="shared" si="7"/>
        <v>75851200</v>
      </c>
      <c r="I73" s="11"/>
      <c r="J73" s="11">
        <v>425851200</v>
      </c>
      <c r="K73" s="11">
        <v>412987896.74000001</v>
      </c>
      <c r="L73" s="11">
        <v>12863303.26</v>
      </c>
      <c r="M73" s="11">
        <v>0</v>
      </c>
      <c r="N73" s="11">
        <v>374255778.13999999</v>
      </c>
      <c r="O73" s="11">
        <v>38732118.600000001</v>
      </c>
      <c r="P73" s="11">
        <v>293992994.82999998</v>
      </c>
      <c r="Q73" s="11">
        <v>80262783.310000002</v>
      </c>
      <c r="R73" s="11">
        <v>293992994.82999998</v>
      </c>
      <c r="S73" s="11">
        <v>0</v>
      </c>
      <c r="T73" s="11">
        <v>293992994.82999998</v>
      </c>
      <c r="U73" s="11">
        <v>0</v>
      </c>
      <c r="V73" s="11">
        <v>0</v>
      </c>
    </row>
    <row r="74" spans="1:22" s="12" customFormat="1" ht="12" x14ac:dyDescent="0.2">
      <c r="A74" s="8" t="s">
        <v>154</v>
      </c>
      <c r="B74" s="8" t="s">
        <v>155</v>
      </c>
      <c r="C74" s="9" t="s">
        <v>25</v>
      </c>
      <c r="D74" s="9" t="s">
        <v>26</v>
      </c>
      <c r="E74" s="9">
        <v>20</v>
      </c>
      <c r="F74" s="10" t="s">
        <v>31</v>
      </c>
      <c r="G74" s="11">
        <v>25000000</v>
      </c>
      <c r="H74" s="11">
        <f t="shared" si="7"/>
        <v>-23076000</v>
      </c>
      <c r="I74" s="11"/>
      <c r="J74" s="11">
        <v>1924000</v>
      </c>
      <c r="K74" s="11">
        <v>982815.6</v>
      </c>
      <c r="L74" s="11">
        <v>941184.4</v>
      </c>
      <c r="M74" s="11">
        <v>0</v>
      </c>
      <c r="N74" s="11">
        <v>982815.6</v>
      </c>
      <c r="O74" s="11">
        <v>0</v>
      </c>
      <c r="P74" s="11">
        <v>982815.6</v>
      </c>
      <c r="Q74" s="11">
        <v>0</v>
      </c>
      <c r="R74" s="11">
        <v>982815.6</v>
      </c>
      <c r="S74" s="11">
        <v>0</v>
      </c>
      <c r="T74" s="11">
        <v>982815.6</v>
      </c>
      <c r="U74" s="11">
        <v>0</v>
      </c>
      <c r="V74" s="11">
        <v>0</v>
      </c>
    </row>
    <row r="75" spans="1:22" s="12" customFormat="1" ht="24" x14ac:dyDescent="0.2">
      <c r="A75" s="8" t="s">
        <v>156</v>
      </c>
      <c r="B75" s="8" t="s">
        <v>157</v>
      </c>
      <c r="C75" s="9" t="s">
        <v>25</v>
      </c>
      <c r="D75" s="9" t="s">
        <v>26</v>
      </c>
      <c r="E75" s="9">
        <v>20</v>
      </c>
      <c r="F75" s="10" t="s">
        <v>31</v>
      </c>
      <c r="G75" s="11">
        <v>20000000</v>
      </c>
      <c r="H75" s="11">
        <f t="shared" si="7"/>
        <v>0</v>
      </c>
      <c r="I75" s="11"/>
      <c r="J75" s="11">
        <v>20000000</v>
      </c>
      <c r="K75" s="11">
        <v>12704294.439999999</v>
      </c>
      <c r="L75" s="11">
        <v>7295705.5599999996</v>
      </c>
      <c r="M75" s="11">
        <v>0</v>
      </c>
      <c r="N75" s="11">
        <v>12704294.439999999</v>
      </c>
      <c r="O75" s="11">
        <v>0</v>
      </c>
      <c r="P75" s="11">
        <v>12704294.439999999</v>
      </c>
      <c r="Q75" s="11">
        <v>0</v>
      </c>
      <c r="R75" s="11">
        <v>12704294.439999999</v>
      </c>
      <c r="S75" s="11">
        <v>0</v>
      </c>
      <c r="T75" s="11">
        <v>12704294.439999999</v>
      </c>
      <c r="U75" s="11">
        <v>0</v>
      </c>
      <c r="V75" s="11">
        <v>0</v>
      </c>
    </row>
    <row r="76" spans="1:22" s="12" customFormat="1" ht="12" x14ac:dyDescent="0.2">
      <c r="A76" s="8" t="s">
        <v>158</v>
      </c>
      <c r="B76" s="8" t="s">
        <v>159</v>
      </c>
      <c r="C76" s="9" t="s">
        <v>25</v>
      </c>
      <c r="D76" s="9" t="s">
        <v>26</v>
      </c>
      <c r="E76" s="9">
        <v>20</v>
      </c>
      <c r="F76" s="10" t="s">
        <v>31</v>
      </c>
      <c r="G76" s="11">
        <v>50000000</v>
      </c>
      <c r="H76" s="11">
        <f t="shared" si="7"/>
        <v>-25100000</v>
      </c>
      <c r="I76" s="11"/>
      <c r="J76" s="11">
        <v>24900000</v>
      </c>
      <c r="K76" s="11">
        <v>20225760</v>
      </c>
      <c r="L76" s="11">
        <v>4674240</v>
      </c>
      <c r="M76" s="11">
        <v>0</v>
      </c>
      <c r="N76" s="11">
        <v>20225760</v>
      </c>
      <c r="O76" s="11">
        <v>0</v>
      </c>
      <c r="P76" s="11">
        <v>10608430</v>
      </c>
      <c r="Q76" s="11">
        <v>9617330</v>
      </c>
      <c r="R76" s="11">
        <v>10608430</v>
      </c>
      <c r="S76" s="11">
        <v>0</v>
      </c>
      <c r="T76" s="11">
        <v>10608430</v>
      </c>
      <c r="U76" s="11">
        <v>0</v>
      </c>
      <c r="V76" s="11">
        <v>0</v>
      </c>
    </row>
    <row r="77" spans="1:22" s="12" customFormat="1" ht="12" x14ac:dyDescent="0.2">
      <c r="A77" s="8" t="s">
        <v>160</v>
      </c>
      <c r="B77" s="8" t="s">
        <v>161</v>
      </c>
      <c r="C77" s="9" t="s">
        <v>25</v>
      </c>
      <c r="D77" s="9" t="s">
        <v>26</v>
      </c>
      <c r="E77" s="9">
        <v>20</v>
      </c>
      <c r="F77" s="10" t="s">
        <v>31</v>
      </c>
      <c r="G77" s="11">
        <v>2000000</v>
      </c>
      <c r="H77" s="11">
        <f t="shared" si="7"/>
        <v>-1807200</v>
      </c>
      <c r="I77" s="11"/>
      <c r="J77" s="11">
        <v>192800</v>
      </c>
      <c r="K77" s="11">
        <v>0</v>
      </c>
      <c r="L77" s="11">
        <v>192800</v>
      </c>
      <c r="M77" s="11">
        <v>0</v>
      </c>
      <c r="N77" s="11">
        <v>0</v>
      </c>
      <c r="O77" s="11">
        <v>0</v>
      </c>
      <c r="P77" s="11">
        <v>0</v>
      </c>
      <c r="Q77" s="11">
        <v>0</v>
      </c>
      <c r="R77" s="11">
        <v>0</v>
      </c>
      <c r="S77" s="11">
        <v>0</v>
      </c>
      <c r="T77" s="11">
        <v>0</v>
      </c>
      <c r="U77" s="11">
        <v>0</v>
      </c>
      <c r="V77" s="11">
        <v>0</v>
      </c>
    </row>
    <row r="78" spans="1:22" s="12" customFormat="1" ht="12" x14ac:dyDescent="0.2">
      <c r="A78" s="8" t="s">
        <v>162</v>
      </c>
      <c r="B78" s="8" t="s">
        <v>163</v>
      </c>
      <c r="C78" s="9" t="s">
        <v>25</v>
      </c>
      <c r="D78" s="9" t="s">
        <v>26</v>
      </c>
      <c r="E78" s="9">
        <v>20</v>
      </c>
      <c r="F78" s="10" t="s">
        <v>31</v>
      </c>
      <c r="G78" s="11">
        <v>40000000</v>
      </c>
      <c r="H78" s="11">
        <f t="shared" si="7"/>
        <v>-30120000</v>
      </c>
      <c r="I78" s="11"/>
      <c r="J78" s="11">
        <v>9880000</v>
      </c>
      <c r="K78" s="11">
        <v>5061374.84</v>
      </c>
      <c r="L78" s="11">
        <v>4818625.16</v>
      </c>
      <c r="M78" s="11">
        <v>0</v>
      </c>
      <c r="N78" s="11">
        <v>5061374.84</v>
      </c>
      <c r="O78" s="11">
        <v>0</v>
      </c>
      <c r="P78" s="11">
        <v>5061374.84</v>
      </c>
      <c r="Q78" s="11">
        <v>0</v>
      </c>
      <c r="R78" s="11">
        <v>5061374.84</v>
      </c>
      <c r="S78" s="11">
        <v>0</v>
      </c>
      <c r="T78" s="11">
        <v>5061374.84</v>
      </c>
      <c r="U78" s="11">
        <v>0</v>
      </c>
      <c r="V78" s="11">
        <v>0</v>
      </c>
    </row>
    <row r="79" spans="1:22" s="12" customFormat="1" ht="12" x14ac:dyDescent="0.2">
      <c r="A79" s="8" t="s">
        <v>164</v>
      </c>
      <c r="B79" s="8" t="s">
        <v>165</v>
      </c>
      <c r="C79" s="9" t="s">
        <v>25</v>
      </c>
      <c r="D79" s="9" t="s">
        <v>26</v>
      </c>
      <c r="E79" s="9">
        <v>20</v>
      </c>
      <c r="F79" s="10" t="s">
        <v>31</v>
      </c>
      <c r="G79" s="11">
        <v>4075000000</v>
      </c>
      <c r="H79" s="11">
        <f t="shared" si="7"/>
        <v>18940000</v>
      </c>
      <c r="I79" s="11"/>
      <c r="J79" s="11">
        <v>4093940000</v>
      </c>
      <c r="K79" s="11">
        <v>3996967929.6599998</v>
      </c>
      <c r="L79" s="11">
        <v>96972070.340000004</v>
      </c>
      <c r="M79" s="11">
        <v>0</v>
      </c>
      <c r="N79" s="11">
        <v>3917590080.8600001</v>
      </c>
      <c r="O79" s="11">
        <v>79377848.799999997</v>
      </c>
      <c r="P79" s="11">
        <v>2837630144.23</v>
      </c>
      <c r="Q79" s="11">
        <v>1079959936.6300001</v>
      </c>
      <c r="R79" s="11">
        <v>2829663245.73</v>
      </c>
      <c r="S79" s="11">
        <v>7966898.5</v>
      </c>
      <c r="T79" s="11">
        <v>2829663245.73</v>
      </c>
      <c r="U79" s="11">
        <v>0</v>
      </c>
      <c r="V79" s="11">
        <v>0</v>
      </c>
    </row>
    <row r="80" spans="1:22" s="12" customFormat="1" ht="12" x14ac:dyDescent="0.2">
      <c r="A80" s="8" t="s">
        <v>164</v>
      </c>
      <c r="B80" s="8" t="s">
        <v>165</v>
      </c>
      <c r="C80" s="9" t="s">
        <v>25</v>
      </c>
      <c r="D80" s="9" t="s">
        <v>26</v>
      </c>
      <c r="E80" s="9">
        <v>21</v>
      </c>
      <c r="F80" s="10" t="s">
        <v>31</v>
      </c>
      <c r="G80" s="11"/>
      <c r="H80" s="11">
        <f>+J80+I80-G80</f>
        <v>127508000</v>
      </c>
      <c r="I80" s="11"/>
      <c r="J80" s="11">
        <v>127508000</v>
      </c>
      <c r="K80" s="11">
        <v>116069526</v>
      </c>
      <c r="L80" s="11">
        <v>11438474</v>
      </c>
      <c r="M80" s="11">
        <v>0</v>
      </c>
      <c r="N80" s="11">
        <v>112770596.84</v>
      </c>
      <c r="O80" s="11">
        <v>3298929.16</v>
      </c>
      <c r="P80" s="11">
        <v>89392241</v>
      </c>
      <c r="Q80" s="11">
        <v>23378355.84</v>
      </c>
      <c r="R80" s="11">
        <v>89392241</v>
      </c>
      <c r="S80" s="11">
        <v>0</v>
      </c>
      <c r="T80" s="11">
        <v>89392241</v>
      </c>
      <c r="U80" s="11">
        <v>0</v>
      </c>
      <c r="V80" s="11">
        <v>0</v>
      </c>
    </row>
    <row r="81" spans="1:22" s="12" customFormat="1" ht="12" x14ac:dyDescent="0.2">
      <c r="A81" s="8" t="s">
        <v>166</v>
      </c>
      <c r="B81" s="8" t="s">
        <v>167</v>
      </c>
      <c r="C81" s="9" t="s">
        <v>25</v>
      </c>
      <c r="D81" s="9" t="s">
        <v>26</v>
      </c>
      <c r="E81" s="9">
        <v>20</v>
      </c>
      <c r="F81" s="10" t="s">
        <v>31</v>
      </c>
      <c r="G81" s="11">
        <v>120000000</v>
      </c>
      <c r="H81" s="11">
        <f>+J81+I81-G81</f>
        <v>428888000</v>
      </c>
      <c r="I81" s="11"/>
      <c r="J81" s="11">
        <v>548888000</v>
      </c>
      <c r="K81" s="11">
        <v>543819974.75999999</v>
      </c>
      <c r="L81" s="11">
        <v>5068025.24</v>
      </c>
      <c r="M81" s="11">
        <v>0</v>
      </c>
      <c r="N81" s="11">
        <v>543819974.75999999</v>
      </c>
      <c r="O81" s="11">
        <v>0</v>
      </c>
      <c r="P81" s="11">
        <v>167510006.16</v>
      </c>
      <c r="Q81" s="11">
        <v>376309968.60000002</v>
      </c>
      <c r="R81" s="11">
        <v>167510006.16</v>
      </c>
      <c r="S81" s="11">
        <v>0</v>
      </c>
      <c r="T81" s="11">
        <v>167510006.16</v>
      </c>
      <c r="U81" s="11">
        <v>0</v>
      </c>
      <c r="V81" s="11">
        <v>0</v>
      </c>
    </row>
    <row r="82" spans="1:22" s="12" customFormat="1" ht="24" x14ac:dyDescent="0.2">
      <c r="A82" s="8" t="s">
        <v>168</v>
      </c>
      <c r="B82" s="8" t="s">
        <v>169</v>
      </c>
      <c r="C82" s="9" t="s">
        <v>25</v>
      </c>
      <c r="D82" s="9" t="s">
        <v>26</v>
      </c>
      <c r="E82" s="9">
        <v>20</v>
      </c>
      <c r="F82" s="10" t="s">
        <v>31</v>
      </c>
      <c r="G82" s="11">
        <v>35000000</v>
      </c>
      <c r="H82" s="11">
        <f t="shared" ref="H82:H83" si="8">+J82+I82-G82</f>
        <v>24116000</v>
      </c>
      <c r="I82" s="11"/>
      <c r="J82" s="11">
        <v>59116000</v>
      </c>
      <c r="K82" s="11">
        <v>57609723.909999996</v>
      </c>
      <c r="L82" s="11">
        <v>1506276.09</v>
      </c>
      <c r="M82" s="11">
        <v>0</v>
      </c>
      <c r="N82" s="11">
        <v>57609723.909999996</v>
      </c>
      <c r="O82" s="11">
        <v>0</v>
      </c>
      <c r="P82" s="11">
        <v>16259017.91</v>
      </c>
      <c r="Q82" s="11">
        <v>41350706</v>
      </c>
      <c r="R82" s="11">
        <v>16259017.91</v>
      </c>
      <c r="S82" s="11">
        <v>0</v>
      </c>
      <c r="T82" s="11">
        <v>16259017.91</v>
      </c>
      <c r="U82" s="11">
        <v>0</v>
      </c>
      <c r="V82" s="11">
        <v>0</v>
      </c>
    </row>
    <row r="83" spans="1:22" s="12" customFormat="1" ht="24" x14ac:dyDescent="0.2">
      <c r="A83" s="8" t="s">
        <v>170</v>
      </c>
      <c r="B83" s="8" t="s">
        <v>171</v>
      </c>
      <c r="C83" s="9" t="s">
        <v>25</v>
      </c>
      <c r="D83" s="9" t="s">
        <v>26</v>
      </c>
      <c r="E83" s="9">
        <v>20</v>
      </c>
      <c r="F83" s="10" t="s">
        <v>31</v>
      </c>
      <c r="G83" s="11">
        <v>250000000</v>
      </c>
      <c r="H83" s="11">
        <f t="shared" si="8"/>
        <v>119476000</v>
      </c>
      <c r="I83" s="11"/>
      <c r="J83" s="11">
        <v>369476000</v>
      </c>
      <c r="K83" s="11">
        <v>346462800</v>
      </c>
      <c r="L83" s="11">
        <v>23013200</v>
      </c>
      <c r="M83" s="11">
        <v>0</v>
      </c>
      <c r="N83" s="11">
        <v>346462800</v>
      </c>
      <c r="O83" s="11">
        <v>0</v>
      </c>
      <c r="P83" s="11">
        <v>251555100</v>
      </c>
      <c r="Q83" s="11">
        <v>94907700</v>
      </c>
      <c r="R83" s="11">
        <v>251555100</v>
      </c>
      <c r="S83" s="11">
        <v>0</v>
      </c>
      <c r="T83" s="11">
        <v>251555100</v>
      </c>
      <c r="U83" s="11">
        <v>0</v>
      </c>
      <c r="V83" s="11">
        <v>0</v>
      </c>
    </row>
    <row r="84" spans="1:22" s="12" customFormat="1" ht="24" x14ac:dyDescent="0.2">
      <c r="A84" s="8" t="s">
        <v>170</v>
      </c>
      <c r="B84" s="8" t="s">
        <v>171</v>
      </c>
      <c r="C84" s="9" t="s">
        <v>25</v>
      </c>
      <c r="D84" s="9" t="s">
        <v>26</v>
      </c>
      <c r="E84" s="9">
        <v>21</v>
      </c>
      <c r="F84" s="10" t="s">
        <v>31</v>
      </c>
      <c r="G84" s="11"/>
      <c r="H84" s="11">
        <f>+J84+I84-G84</f>
        <v>100400000</v>
      </c>
      <c r="I84" s="11"/>
      <c r="J84" s="11">
        <v>100400000</v>
      </c>
      <c r="K84" s="11">
        <v>89381384</v>
      </c>
      <c r="L84" s="11">
        <v>11018616</v>
      </c>
      <c r="M84" s="11">
        <v>0</v>
      </c>
      <c r="N84" s="11">
        <v>89381384</v>
      </c>
      <c r="O84" s="11">
        <v>0</v>
      </c>
      <c r="P84" s="11">
        <v>89381384</v>
      </c>
      <c r="Q84" s="11">
        <v>0</v>
      </c>
      <c r="R84" s="11">
        <v>89381384</v>
      </c>
      <c r="S84" s="11">
        <v>0</v>
      </c>
      <c r="T84" s="11">
        <v>89381384</v>
      </c>
      <c r="U84" s="11">
        <v>0</v>
      </c>
      <c r="V84" s="11">
        <v>0</v>
      </c>
    </row>
    <row r="85" spans="1:22" s="12" customFormat="1" ht="24" x14ac:dyDescent="0.2">
      <c r="A85" s="8" t="s">
        <v>172</v>
      </c>
      <c r="B85" s="8" t="s">
        <v>173</v>
      </c>
      <c r="C85" s="9" t="s">
        <v>25</v>
      </c>
      <c r="D85" s="9" t="s">
        <v>26</v>
      </c>
      <c r="E85" s="9">
        <v>20</v>
      </c>
      <c r="F85" s="10" t="s">
        <v>31</v>
      </c>
      <c r="G85" s="11">
        <v>70000000</v>
      </c>
      <c r="H85" s="11">
        <f>+J85+I85-G85</f>
        <v>-14040000</v>
      </c>
      <c r="I85" s="11"/>
      <c r="J85" s="11">
        <v>55960000</v>
      </c>
      <c r="K85" s="11">
        <v>55399713.18</v>
      </c>
      <c r="L85" s="11">
        <v>560286.81999999995</v>
      </c>
      <c r="M85" s="11">
        <v>0</v>
      </c>
      <c r="N85" s="11">
        <v>55399713.18</v>
      </c>
      <c r="O85" s="11">
        <v>0</v>
      </c>
      <c r="P85" s="11">
        <v>39389560.18</v>
      </c>
      <c r="Q85" s="11">
        <v>16010153</v>
      </c>
      <c r="R85" s="11">
        <v>37309320.18</v>
      </c>
      <c r="S85" s="11">
        <v>2080240</v>
      </c>
      <c r="T85" s="11">
        <v>37309320.18</v>
      </c>
      <c r="U85" s="11">
        <v>0</v>
      </c>
      <c r="V85" s="11">
        <v>0</v>
      </c>
    </row>
    <row r="86" spans="1:22" s="12" customFormat="1" ht="12" x14ac:dyDescent="0.2">
      <c r="A86" s="8" t="s">
        <v>174</v>
      </c>
      <c r="B86" s="8" t="s">
        <v>175</v>
      </c>
      <c r="C86" s="9" t="s">
        <v>25</v>
      </c>
      <c r="D86" s="9" t="s">
        <v>26</v>
      </c>
      <c r="E86" s="9">
        <v>20</v>
      </c>
      <c r="F86" s="10" t="s">
        <v>31</v>
      </c>
      <c r="G86" s="11">
        <v>1800000000</v>
      </c>
      <c r="H86" s="11">
        <f t="shared" ref="H86" si="9">+J86+I86-G86</f>
        <v>-502000000</v>
      </c>
      <c r="I86" s="11"/>
      <c r="J86" s="11">
        <v>1298000000</v>
      </c>
      <c r="K86" s="11">
        <v>1294456752.6300001</v>
      </c>
      <c r="L86" s="11">
        <v>3543247.37</v>
      </c>
      <c r="M86" s="11">
        <v>0</v>
      </c>
      <c r="N86" s="11">
        <v>1289253785.8299999</v>
      </c>
      <c r="O86" s="11">
        <v>5202966.8</v>
      </c>
      <c r="P86" s="11">
        <v>1055468329.89</v>
      </c>
      <c r="Q86" s="11">
        <v>233785455.94</v>
      </c>
      <c r="R86" s="11">
        <v>1049581671.39</v>
      </c>
      <c r="S86" s="11">
        <v>5886658.5</v>
      </c>
      <c r="T86" s="11">
        <v>1049581671.39</v>
      </c>
      <c r="U86" s="11">
        <v>0</v>
      </c>
      <c r="V86" s="11">
        <v>0</v>
      </c>
    </row>
    <row r="87" spans="1:22" s="12" customFormat="1" ht="12" x14ac:dyDescent="0.2">
      <c r="A87" s="8" t="s">
        <v>174</v>
      </c>
      <c r="B87" s="8" t="s">
        <v>175</v>
      </c>
      <c r="C87" s="9" t="s">
        <v>25</v>
      </c>
      <c r="D87" s="9" t="s">
        <v>26</v>
      </c>
      <c r="E87" s="9">
        <v>21</v>
      </c>
      <c r="F87" s="10" t="s">
        <v>31</v>
      </c>
      <c r="G87" s="11"/>
      <c r="H87" s="11">
        <f>+J87+I87-G87</f>
        <v>27108000</v>
      </c>
      <c r="I87" s="11"/>
      <c r="J87" s="11">
        <v>27108000</v>
      </c>
      <c r="K87" s="11">
        <v>26688142</v>
      </c>
      <c r="L87" s="11">
        <v>419858</v>
      </c>
      <c r="M87" s="11">
        <v>0</v>
      </c>
      <c r="N87" s="11">
        <v>23389212.84</v>
      </c>
      <c r="O87" s="11">
        <v>3298929.16</v>
      </c>
      <c r="P87" s="11">
        <v>10857</v>
      </c>
      <c r="Q87" s="11">
        <v>23378355.84</v>
      </c>
      <c r="R87" s="11">
        <v>10857</v>
      </c>
      <c r="S87" s="11">
        <v>0</v>
      </c>
      <c r="T87" s="11">
        <v>10857</v>
      </c>
      <c r="U87" s="11">
        <v>0</v>
      </c>
      <c r="V87" s="11">
        <v>0</v>
      </c>
    </row>
    <row r="88" spans="1:22" s="12" customFormat="1" ht="12" x14ac:dyDescent="0.2">
      <c r="A88" s="8" t="s">
        <v>176</v>
      </c>
      <c r="B88" s="8" t="s">
        <v>177</v>
      </c>
      <c r="C88" s="9" t="s">
        <v>25</v>
      </c>
      <c r="D88" s="9" t="s">
        <v>26</v>
      </c>
      <c r="E88" s="9">
        <v>20</v>
      </c>
      <c r="F88" s="10" t="s">
        <v>31</v>
      </c>
      <c r="G88" s="11">
        <v>1800000000</v>
      </c>
      <c r="H88" s="11">
        <f>+J88+I88-G88</f>
        <v>-37500000</v>
      </c>
      <c r="I88" s="11"/>
      <c r="J88" s="11">
        <v>1762500000</v>
      </c>
      <c r="K88" s="11">
        <v>1699218965.1800001</v>
      </c>
      <c r="L88" s="11">
        <v>63281034.82</v>
      </c>
      <c r="M88" s="11">
        <v>0</v>
      </c>
      <c r="N88" s="11">
        <v>1625044083.1800001</v>
      </c>
      <c r="O88" s="11">
        <v>74174882</v>
      </c>
      <c r="P88" s="11">
        <v>1307448130.0899999</v>
      </c>
      <c r="Q88" s="11">
        <v>317595953.08999997</v>
      </c>
      <c r="R88" s="11">
        <v>1307448130.0899999</v>
      </c>
      <c r="S88" s="11">
        <v>0</v>
      </c>
      <c r="T88" s="11">
        <v>1307448130.0899999</v>
      </c>
      <c r="U88" s="11">
        <v>0</v>
      </c>
      <c r="V88" s="11">
        <v>0</v>
      </c>
    </row>
    <row r="89" spans="1:22" s="12" customFormat="1" ht="12" x14ac:dyDescent="0.2">
      <c r="A89" s="8" t="s">
        <v>178</v>
      </c>
      <c r="B89" s="8" t="s">
        <v>179</v>
      </c>
      <c r="C89" s="9" t="s">
        <v>25</v>
      </c>
      <c r="D89" s="9" t="s">
        <v>26</v>
      </c>
      <c r="E89" s="9">
        <v>20</v>
      </c>
      <c r="F89" s="10" t="s">
        <v>31</v>
      </c>
      <c r="G89" s="11">
        <v>1266200000</v>
      </c>
      <c r="H89" s="11">
        <f t="shared" ref="H89:H100" si="10">+J89+I89-G89</f>
        <v>-54036000</v>
      </c>
      <c r="I89" s="11"/>
      <c r="J89" s="11">
        <v>1212164000</v>
      </c>
      <c r="K89" s="11">
        <v>1197704681.99</v>
      </c>
      <c r="L89" s="11">
        <v>14459318.01</v>
      </c>
      <c r="M89" s="11">
        <v>0</v>
      </c>
      <c r="N89" s="11">
        <v>1197704681.99</v>
      </c>
      <c r="O89" s="11">
        <v>0</v>
      </c>
      <c r="P89" s="11">
        <v>1136536142.98</v>
      </c>
      <c r="Q89" s="11">
        <v>61168539.009999998</v>
      </c>
      <c r="R89" s="11">
        <v>1136536142.98</v>
      </c>
      <c r="S89" s="11">
        <v>0</v>
      </c>
      <c r="T89" s="11">
        <v>1136536142.98</v>
      </c>
      <c r="U89" s="11">
        <v>0</v>
      </c>
      <c r="V89" s="11">
        <v>0</v>
      </c>
    </row>
    <row r="90" spans="1:22" s="12" customFormat="1" ht="24" x14ac:dyDescent="0.2">
      <c r="A90" s="8" t="s">
        <v>178</v>
      </c>
      <c r="B90" s="8" t="s">
        <v>179</v>
      </c>
      <c r="C90" s="9" t="s">
        <v>25</v>
      </c>
      <c r="D90" s="9" t="s">
        <v>26</v>
      </c>
      <c r="E90" s="9">
        <v>21</v>
      </c>
      <c r="F90" s="10" t="s">
        <v>28</v>
      </c>
      <c r="G90" s="11">
        <v>998800000</v>
      </c>
      <c r="H90" s="11">
        <f t="shared" si="10"/>
        <v>-127508000</v>
      </c>
      <c r="I90" s="11"/>
      <c r="J90" s="11">
        <v>871292000</v>
      </c>
      <c r="K90" s="11">
        <v>860132723</v>
      </c>
      <c r="L90" s="11">
        <v>11159277</v>
      </c>
      <c r="M90" s="11">
        <v>0</v>
      </c>
      <c r="N90" s="11">
        <v>716981944</v>
      </c>
      <c r="O90" s="11">
        <v>143150779</v>
      </c>
      <c r="P90" s="11">
        <v>542390828.29999995</v>
      </c>
      <c r="Q90" s="11">
        <v>174591115.69999999</v>
      </c>
      <c r="R90" s="11">
        <v>542390828.29999995</v>
      </c>
      <c r="S90" s="11">
        <v>0</v>
      </c>
      <c r="T90" s="11">
        <v>542390828.29999995</v>
      </c>
      <c r="U90" s="11">
        <v>0</v>
      </c>
      <c r="V90" s="11">
        <v>0</v>
      </c>
    </row>
    <row r="91" spans="1:22" s="12" customFormat="1" ht="12" x14ac:dyDescent="0.2">
      <c r="A91" s="8" t="s">
        <v>180</v>
      </c>
      <c r="B91" s="8" t="s">
        <v>181</v>
      </c>
      <c r="C91" s="9" t="s">
        <v>25</v>
      </c>
      <c r="D91" s="9" t="s">
        <v>26</v>
      </c>
      <c r="E91" s="9">
        <v>20</v>
      </c>
      <c r="F91" s="10" t="s">
        <v>31</v>
      </c>
      <c r="G91" s="11">
        <v>400000000</v>
      </c>
      <c r="H91" s="11">
        <f t="shared" si="10"/>
        <v>22088000</v>
      </c>
      <c r="I91" s="11"/>
      <c r="J91" s="11">
        <v>422088000</v>
      </c>
      <c r="K91" s="11">
        <v>414972910.80000001</v>
      </c>
      <c r="L91" s="11">
        <v>7115089.2000000002</v>
      </c>
      <c r="M91" s="11">
        <v>0</v>
      </c>
      <c r="N91" s="11">
        <v>414972910.80000001</v>
      </c>
      <c r="O91" s="11">
        <v>0</v>
      </c>
      <c r="P91" s="11">
        <v>355363478.80000001</v>
      </c>
      <c r="Q91" s="11">
        <v>59609432</v>
      </c>
      <c r="R91" s="11">
        <v>355363478.80000001</v>
      </c>
      <c r="S91" s="11">
        <v>0</v>
      </c>
      <c r="T91" s="11">
        <v>355363478.80000001</v>
      </c>
      <c r="U91" s="11">
        <v>0</v>
      </c>
      <c r="V91" s="11">
        <v>0</v>
      </c>
    </row>
    <row r="92" spans="1:22" s="12" customFormat="1" ht="12" x14ac:dyDescent="0.2">
      <c r="A92" s="8" t="s">
        <v>182</v>
      </c>
      <c r="B92" s="8" t="s">
        <v>183</v>
      </c>
      <c r="C92" s="9" t="s">
        <v>25</v>
      </c>
      <c r="D92" s="9" t="s">
        <v>26</v>
      </c>
      <c r="E92" s="9">
        <v>20</v>
      </c>
      <c r="F92" s="10" t="s">
        <v>31</v>
      </c>
      <c r="G92" s="11">
        <v>50000000</v>
      </c>
      <c r="H92" s="11">
        <f t="shared" si="10"/>
        <v>-21084000</v>
      </c>
      <c r="I92" s="11"/>
      <c r="J92" s="11">
        <v>28916000</v>
      </c>
      <c r="K92" s="11">
        <v>27346875</v>
      </c>
      <c r="L92" s="11">
        <v>1569125</v>
      </c>
      <c r="M92" s="11">
        <v>0</v>
      </c>
      <c r="N92" s="11">
        <v>27346875</v>
      </c>
      <c r="O92" s="11">
        <v>0</v>
      </c>
      <c r="P92" s="11">
        <v>25788750</v>
      </c>
      <c r="Q92" s="11">
        <v>1558125</v>
      </c>
      <c r="R92" s="11">
        <v>25788750</v>
      </c>
      <c r="S92" s="11">
        <v>0</v>
      </c>
      <c r="T92" s="11">
        <v>25788750</v>
      </c>
      <c r="U92" s="11">
        <v>0</v>
      </c>
      <c r="V92" s="11">
        <v>0</v>
      </c>
    </row>
    <row r="93" spans="1:22" s="12" customFormat="1" ht="24" x14ac:dyDescent="0.2">
      <c r="A93" s="8" t="s">
        <v>184</v>
      </c>
      <c r="B93" s="8" t="s">
        <v>185</v>
      </c>
      <c r="C93" s="9" t="s">
        <v>25</v>
      </c>
      <c r="D93" s="9" t="s">
        <v>26</v>
      </c>
      <c r="E93" s="9">
        <v>20</v>
      </c>
      <c r="F93" s="10" t="s">
        <v>31</v>
      </c>
      <c r="G93" s="11">
        <v>801200000</v>
      </c>
      <c r="H93" s="11">
        <f t="shared" si="10"/>
        <v>-55040000</v>
      </c>
      <c r="I93" s="11"/>
      <c r="J93" s="11">
        <v>746160000</v>
      </c>
      <c r="K93" s="11">
        <v>745787611</v>
      </c>
      <c r="L93" s="11">
        <v>372389</v>
      </c>
      <c r="M93" s="11">
        <v>0</v>
      </c>
      <c r="N93" s="11">
        <v>745787611</v>
      </c>
      <c r="O93" s="11">
        <v>0</v>
      </c>
      <c r="P93" s="11">
        <v>745786628.99000001</v>
      </c>
      <c r="Q93" s="11">
        <v>982.01</v>
      </c>
      <c r="R93" s="11">
        <v>745786628.99000001</v>
      </c>
      <c r="S93" s="11">
        <v>0</v>
      </c>
      <c r="T93" s="11">
        <v>745786628.99000001</v>
      </c>
      <c r="U93" s="11">
        <v>0</v>
      </c>
      <c r="V93" s="11">
        <v>0</v>
      </c>
    </row>
    <row r="94" spans="1:22" s="12" customFormat="1" ht="24" x14ac:dyDescent="0.2">
      <c r="A94" s="8" t="s">
        <v>184</v>
      </c>
      <c r="B94" s="8" t="s">
        <v>185</v>
      </c>
      <c r="C94" s="9" t="s">
        <v>25</v>
      </c>
      <c r="D94" s="9" t="s">
        <v>26</v>
      </c>
      <c r="E94" s="9">
        <v>21</v>
      </c>
      <c r="F94" s="10" t="s">
        <v>28</v>
      </c>
      <c r="G94" s="11">
        <v>998800000</v>
      </c>
      <c r="H94" s="11">
        <f t="shared" si="10"/>
        <v>-127508000</v>
      </c>
      <c r="I94" s="11"/>
      <c r="J94" s="11">
        <v>871292000</v>
      </c>
      <c r="K94" s="11">
        <v>860132723</v>
      </c>
      <c r="L94" s="11">
        <v>11159277</v>
      </c>
      <c r="M94" s="11">
        <v>0</v>
      </c>
      <c r="N94" s="11">
        <v>716981944</v>
      </c>
      <c r="O94" s="11">
        <v>143150779</v>
      </c>
      <c r="P94" s="11">
        <v>542390828.29999995</v>
      </c>
      <c r="Q94" s="11">
        <v>174591115.69999999</v>
      </c>
      <c r="R94" s="11">
        <v>542390828.29999995</v>
      </c>
      <c r="S94" s="11">
        <v>0</v>
      </c>
      <c r="T94" s="11">
        <v>542390828.29999995</v>
      </c>
      <c r="U94" s="11">
        <v>0</v>
      </c>
      <c r="V94" s="11">
        <v>0</v>
      </c>
    </row>
    <row r="95" spans="1:22" s="12" customFormat="1" ht="12" x14ac:dyDescent="0.2">
      <c r="A95" s="8" t="s">
        <v>186</v>
      </c>
      <c r="B95" s="8" t="s">
        <v>187</v>
      </c>
      <c r="C95" s="9" t="s">
        <v>25</v>
      </c>
      <c r="D95" s="9" t="s">
        <v>26</v>
      </c>
      <c r="E95" s="9">
        <v>20</v>
      </c>
      <c r="F95" s="10" t="s">
        <v>31</v>
      </c>
      <c r="G95" s="11">
        <v>15000000</v>
      </c>
      <c r="H95" s="11">
        <f t="shared" si="10"/>
        <v>0</v>
      </c>
      <c r="I95" s="11"/>
      <c r="J95" s="11">
        <v>15000000</v>
      </c>
      <c r="K95" s="11">
        <v>9597285.1899999995</v>
      </c>
      <c r="L95" s="11">
        <v>5402714.8099999996</v>
      </c>
      <c r="M95" s="11">
        <v>0</v>
      </c>
      <c r="N95" s="11">
        <v>9597285.1899999995</v>
      </c>
      <c r="O95" s="11">
        <v>0</v>
      </c>
      <c r="P95" s="11">
        <v>9597285.1899999995</v>
      </c>
      <c r="Q95" s="11">
        <v>0</v>
      </c>
      <c r="R95" s="11">
        <v>9597285.1899999995</v>
      </c>
      <c r="S95" s="11">
        <v>0</v>
      </c>
      <c r="T95" s="11">
        <v>9597285.1899999995</v>
      </c>
      <c r="U95" s="11">
        <v>0</v>
      </c>
      <c r="V95" s="11">
        <v>0</v>
      </c>
    </row>
    <row r="96" spans="1:22" s="12" customFormat="1" ht="12" x14ac:dyDescent="0.2">
      <c r="A96" s="8" t="s">
        <v>188</v>
      </c>
      <c r="B96" s="8" t="s">
        <v>189</v>
      </c>
      <c r="C96" s="9" t="s">
        <v>25</v>
      </c>
      <c r="D96" s="9" t="s">
        <v>26</v>
      </c>
      <c r="E96" s="9">
        <v>20</v>
      </c>
      <c r="F96" s="10" t="s">
        <v>31</v>
      </c>
      <c r="G96" s="11">
        <v>85000000</v>
      </c>
      <c r="H96" s="11">
        <f t="shared" si="10"/>
        <v>14820000</v>
      </c>
      <c r="I96" s="11"/>
      <c r="J96" s="11">
        <v>99820000</v>
      </c>
      <c r="K96" s="11">
        <v>77795935.879999995</v>
      </c>
      <c r="L96" s="11">
        <v>22024064.120000001</v>
      </c>
      <c r="M96" s="11">
        <v>0</v>
      </c>
      <c r="N96" s="11">
        <v>71795935.879999995</v>
      </c>
      <c r="O96" s="11">
        <v>6000000</v>
      </c>
      <c r="P96" s="11">
        <v>54298535.880000003</v>
      </c>
      <c r="Q96" s="11">
        <v>17497400</v>
      </c>
      <c r="R96" s="11">
        <v>54298535.880000003</v>
      </c>
      <c r="S96" s="11">
        <v>0</v>
      </c>
      <c r="T96" s="11">
        <v>54298535.880000003</v>
      </c>
      <c r="U96" s="11">
        <v>0</v>
      </c>
      <c r="V96" s="11">
        <v>0</v>
      </c>
    </row>
    <row r="97" spans="1:22" s="12" customFormat="1" ht="12" x14ac:dyDescent="0.2">
      <c r="A97" s="8" t="s">
        <v>190</v>
      </c>
      <c r="B97" s="8" t="s">
        <v>191</v>
      </c>
      <c r="C97" s="9" t="s">
        <v>25</v>
      </c>
      <c r="D97" s="9" t="s">
        <v>26</v>
      </c>
      <c r="E97" s="9">
        <v>20</v>
      </c>
      <c r="F97" s="10" t="s">
        <v>31</v>
      </c>
      <c r="G97" s="11">
        <v>5000000</v>
      </c>
      <c r="H97" s="11">
        <f t="shared" si="10"/>
        <v>0</v>
      </c>
      <c r="I97" s="11"/>
      <c r="J97" s="11">
        <v>5000000</v>
      </c>
      <c r="K97" s="11">
        <v>3000000</v>
      </c>
      <c r="L97" s="11">
        <v>2000000</v>
      </c>
      <c r="M97" s="11">
        <v>0</v>
      </c>
      <c r="N97" s="11">
        <v>0</v>
      </c>
      <c r="O97" s="11">
        <v>3000000</v>
      </c>
      <c r="P97" s="11">
        <v>0</v>
      </c>
      <c r="Q97" s="11">
        <v>0</v>
      </c>
      <c r="R97" s="11">
        <v>0</v>
      </c>
      <c r="S97" s="11">
        <v>0</v>
      </c>
      <c r="T97" s="11">
        <v>0</v>
      </c>
      <c r="U97" s="11">
        <v>0</v>
      </c>
      <c r="V97" s="11">
        <v>0</v>
      </c>
    </row>
    <row r="98" spans="1:22" s="12" customFormat="1" ht="24" x14ac:dyDescent="0.2">
      <c r="A98" s="8" t="s">
        <v>192</v>
      </c>
      <c r="B98" s="8" t="s">
        <v>193</v>
      </c>
      <c r="C98" s="9" t="s">
        <v>25</v>
      </c>
      <c r="D98" s="9" t="s">
        <v>26</v>
      </c>
      <c r="E98" s="9">
        <v>20</v>
      </c>
      <c r="F98" s="10" t="s">
        <v>31</v>
      </c>
      <c r="G98" s="11">
        <v>5000000</v>
      </c>
      <c r="H98" s="11">
        <f t="shared" si="10"/>
        <v>0</v>
      </c>
      <c r="I98" s="11"/>
      <c r="J98" s="11">
        <v>5000000</v>
      </c>
      <c r="K98" s="11">
        <v>3000000</v>
      </c>
      <c r="L98" s="11">
        <v>2000000</v>
      </c>
      <c r="M98" s="11">
        <v>0</v>
      </c>
      <c r="N98" s="11">
        <v>0</v>
      </c>
      <c r="O98" s="11">
        <v>3000000</v>
      </c>
      <c r="P98" s="11">
        <v>0</v>
      </c>
      <c r="Q98" s="11">
        <v>0</v>
      </c>
      <c r="R98" s="11">
        <v>0</v>
      </c>
      <c r="S98" s="11">
        <v>0</v>
      </c>
      <c r="T98" s="11">
        <v>0</v>
      </c>
      <c r="U98" s="11">
        <v>0</v>
      </c>
      <c r="V98" s="11">
        <v>0</v>
      </c>
    </row>
    <row r="99" spans="1:22" s="12" customFormat="1" ht="12" x14ac:dyDescent="0.2">
      <c r="A99" s="8" t="s">
        <v>194</v>
      </c>
      <c r="B99" s="8" t="s">
        <v>195</v>
      </c>
      <c r="C99" s="9" t="s">
        <v>25</v>
      </c>
      <c r="D99" s="9" t="s">
        <v>26</v>
      </c>
      <c r="E99" s="9">
        <v>20</v>
      </c>
      <c r="F99" s="10" t="s">
        <v>31</v>
      </c>
      <c r="G99" s="11">
        <v>40000000</v>
      </c>
      <c r="H99" s="11">
        <f t="shared" si="10"/>
        <v>9800000</v>
      </c>
      <c r="I99" s="11"/>
      <c r="J99" s="11">
        <v>49800000</v>
      </c>
      <c r="K99" s="11">
        <v>38918000</v>
      </c>
      <c r="L99" s="11">
        <v>10882000</v>
      </c>
      <c r="M99" s="11">
        <v>0</v>
      </c>
      <c r="N99" s="11">
        <v>38918000</v>
      </c>
      <c r="O99" s="11">
        <v>0</v>
      </c>
      <c r="P99" s="11">
        <v>38918000</v>
      </c>
      <c r="Q99" s="11">
        <v>0</v>
      </c>
      <c r="R99" s="11">
        <v>38918000</v>
      </c>
      <c r="S99" s="11">
        <v>0</v>
      </c>
      <c r="T99" s="11">
        <v>38918000</v>
      </c>
      <c r="U99" s="11">
        <v>0</v>
      </c>
      <c r="V99" s="11">
        <v>0</v>
      </c>
    </row>
    <row r="100" spans="1:22" s="12" customFormat="1" ht="24" x14ac:dyDescent="0.2">
      <c r="A100" s="8" t="s">
        <v>196</v>
      </c>
      <c r="B100" s="8" t="s">
        <v>197</v>
      </c>
      <c r="C100" s="9" t="s">
        <v>25</v>
      </c>
      <c r="D100" s="9" t="s">
        <v>26</v>
      </c>
      <c r="E100" s="9">
        <v>20</v>
      </c>
      <c r="F100" s="10" t="s">
        <v>31</v>
      </c>
      <c r="G100" s="11">
        <v>35000000</v>
      </c>
      <c r="H100" s="11">
        <f t="shared" si="10"/>
        <v>5020000</v>
      </c>
      <c r="I100" s="11"/>
      <c r="J100" s="11">
        <v>40020000</v>
      </c>
      <c r="K100" s="11">
        <v>32877935.879999999</v>
      </c>
      <c r="L100" s="11">
        <v>7142064.1200000001</v>
      </c>
      <c r="M100" s="11">
        <v>0</v>
      </c>
      <c r="N100" s="11">
        <v>32877935.879999999</v>
      </c>
      <c r="O100" s="11">
        <v>0</v>
      </c>
      <c r="P100" s="11">
        <v>15380535.880000001</v>
      </c>
      <c r="Q100" s="11">
        <v>17497400</v>
      </c>
      <c r="R100" s="11">
        <v>15380535.880000001</v>
      </c>
      <c r="S100" s="11">
        <v>0</v>
      </c>
      <c r="T100" s="11">
        <v>15380535.880000001</v>
      </c>
      <c r="U100" s="11">
        <v>0</v>
      </c>
      <c r="V100" s="11">
        <v>0</v>
      </c>
    </row>
    <row r="101" spans="1:22" s="12" customFormat="1" ht="12" x14ac:dyDescent="0.2">
      <c r="A101" s="8" t="s">
        <v>198</v>
      </c>
      <c r="B101" s="8" t="s">
        <v>199</v>
      </c>
      <c r="C101" s="9" t="s">
        <v>25</v>
      </c>
      <c r="D101" s="9" t="s">
        <v>26</v>
      </c>
      <c r="E101" s="9">
        <v>20</v>
      </c>
      <c r="F101" s="10" t="s">
        <v>31</v>
      </c>
      <c r="G101" s="11">
        <v>1089000000</v>
      </c>
      <c r="H101" s="11">
        <f>+J101+I101-G101</f>
        <v>160320000</v>
      </c>
      <c r="I101" s="11">
        <f>+I102</f>
        <v>88320715.930000007</v>
      </c>
      <c r="J101" s="11">
        <v>1160999284.0699999</v>
      </c>
      <c r="K101" s="11">
        <v>915787039.98000002</v>
      </c>
      <c r="L101" s="11">
        <v>245212244.09</v>
      </c>
      <c r="M101" s="11">
        <v>0</v>
      </c>
      <c r="N101" s="11">
        <v>842937039.98000002</v>
      </c>
      <c r="O101" s="11">
        <v>72850000</v>
      </c>
      <c r="P101" s="11">
        <v>841515183.98000002</v>
      </c>
      <c r="Q101" s="11">
        <v>1421856</v>
      </c>
      <c r="R101" s="11">
        <v>841515183.98000002</v>
      </c>
      <c r="S101" s="11">
        <v>0</v>
      </c>
      <c r="T101" s="11">
        <v>841515183.98000002</v>
      </c>
      <c r="U101" s="11">
        <v>0</v>
      </c>
      <c r="V101" s="11">
        <v>684801</v>
      </c>
    </row>
    <row r="102" spans="1:22" s="12" customFormat="1" ht="12" x14ac:dyDescent="0.2">
      <c r="A102" s="8" t="s">
        <v>200</v>
      </c>
      <c r="B102" s="8" t="s">
        <v>201</v>
      </c>
      <c r="C102" s="9" t="s">
        <v>25</v>
      </c>
      <c r="D102" s="9" t="s">
        <v>26</v>
      </c>
      <c r="E102" s="9">
        <v>20</v>
      </c>
      <c r="F102" s="10" t="s">
        <v>31</v>
      </c>
      <c r="G102" s="11">
        <v>350000000</v>
      </c>
      <c r="H102" s="11">
        <f>+J102+I102-G102</f>
        <v>-50200000</v>
      </c>
      <c r="I102" s="11">
        <f>299800000-211479284.07</f>
        <v>88320715.930000007</v>
      </c>
      <c r="J102" s="11">
        <v>211479284.06999999</v>
      </c>
      <c r="K102" s="11">
        <v>131862603.02</v>
      </c>
      <c r="L102" s="11">
        <v>79616681.049999997</v>
      </c>
      <c r="M102" s="11">
        <v>0</v>
      </c>
      <c r="N102" s="11">
        <v>95812603.019999996</v>
      </c>
      <c r="O102" s="11">
        <v>36050000</v>
      </c>
      <c r="P102" s="11">
        <v>95768785.019999996</v>
      </c>
      <c r="Q102" s="11">
        <v>43818</v>
      </c>
      <c r="R102" s="11">
        <v>95768785.019999996</v>
      </c>
      <c r="S102" s="11">
        <v>0</v>
      </c>
      <c r="T102" s="11">
        <v>95768785.019999996</v>
      </c>
      <c r="U102" s="11">
        <v>0</v>
      </c>
      <c r="V102" s="11">
        <v>529320</v>
      </c>
    </row>
    <row r="103" spans="1:22" s="12" customFormat="1" ht="12" x14ac:dyDescent="0.2">
      <c r="A103" s="8" t="s">
        <v>202</v>
      </c>
      <c r="B103" s="8" t="s">
        <v>203</v>
      </c>
      <c r="C103" s="9" t="s">
        <v>25</v>
      </c>
      <c r="D103" s="9" t="s">
        <v>26</v>
      </c>
      <c r="E103" s="9">
        <v>20</v>
      </c>
      <c r="F103" s="10" t="s">
        <v>31</v>
      </c>
      <c r="G103" s="11">
        <v>350000000</v>
      </c>
      <c r="H103" s="11">
        <f t="shared" ref="H103:H135" si="11">+J103+I103-G103</f>
        <v>220560000</v>
      </c>
      <c r="I103" s="11"/>
      <c r="J103" s="11">
        <v>570560000</v>
      </c>
      <c r="K103" s="11">
        <v>472009203.37</v>
      </c>
      <c r="L103" s="11">
        <v>98550796.629999995</v>
      </c>
      <c r="M103" s="11">
        <v>0</v>
      </c>
      <c r="N103" s="11">
        <v>472009203.37</v>
      </c>
      <c r="O103" s="11">
        <v>0</v>
      </c>
      <c r="P103" s="11">
        <v>470765060.37</v>
      </c>
      <c r="Q103" s="11">
        <v>1244143</v>
      </c>
      <c r="R103" s="11">
        <v>470765060.37</v>
      </c>
      <c r="S103" s="11">
        <v>0</v>
      </c>
      <c r="T103" s="11">
        <v>470765060.37</v>
      </c>
      <c r="U103" s="11">
        <v>0</v>
      </c>
      <c r="V103" s="11">
        <v>120094</v>
      </c>
    </row>
    <row r="104" spans="1:22" s="12" customFormat="1" ht="12" x14ac:dyDescent="0.2">
      <c r="A104" s="8" t="s">
        <v>204</v>
      </c>
      <c r="B104" s="8" t="s">
        <v>205</v>
      </c>
      <c r="C104" s="9" t="s">
        <v>25</v>
      </c>
      <c r="D104" s="9" t="s">
        <v>26</v>
      </c>
      <c r="E104" s="9">
        <v>20</v>
      </c>
      <c r="F104" s="10" t="s">
        <v>31</v>
      </c>
      <c r="G104" s="11">
        <v>15000000</v>
      </c>
      <c r="H104" s="11">
        <f t="shared" si="11"/>
        <v>-10040000</v>
      </c>
      <c r="I104" s="11"/>
      <c r="J104" s="11">
        <v>4960000</v>
      </c>
      <c r="K104" s="11">
        <v>434911.84</v>
      </c>
      <c r="L104" s="11">
        <v>4525088.16</v>
      </c>
      <c r="M104" s="11">
        <v>0</v>
      </c>
      <c r="N104" s="11">
        <v>434911.84</v>
      </c>
      <c r="O104" s="11">
        <v>0</v>
      </c>
      <c r="P104" s="11">
        <v>429523.84</v>
      </c>
      <c r="Q104" s="11">
        <v>5388</v>
      </c>
      <c r="R104" s="11">
        <v>429523.84</v>
      </c>
      <c r="S104" s="11">
        <v>0</v>
      </c>
      <c r="T104" s="11">
        <v>429523.84</v>
      </c>
      <c r="U104" s="11">
        <v>0</v>
      </c>
      <c r="V104" s="11">
        <v>0</v>
      </c>
    </row>
    <row r="105" spans="1:22" s="12" customFormat="1" ht="12" x14ac:dyDescent="0.2">
      <c r="A105" s="8" t="s">
        <v>206</v>
      </c>
      <c r="B105" s="8" t="s">
        <v>207</v>
      </c>
      <c r="C105" s="9" t="s">
        <v>25</v>
      </c>
      <c r="D105" s="9" t="s">
        <v>26</v>
      </c>
      <c r="E105" s="9">
        <v>20</v>
      </c>
      <c r="F105" s="10" t="s">
        <v>31</v>
      </c>
      <c r="G105" s="11">
        <v>18000000</v>
      </c>
      <c r="H105" s="11">
        <f t="shared" si="11"/>
        <v>0</v>
      </c>
      <c r="I105" s="11"/>
      <c r="J105" s="11">
        <v>18000000</v>
      </c>
      <c r="K105" s="11">
        <v>14474393.199999999</v>
      </c>
      <c r="L105" s="11">
        <v>3525606.8</v>
      </c>
      <c r="M105" s="11">
        <v>0</v>
      </c>
      <c r="N105" s="11">
        <v>14474393.199999999</v>
      </c>
      <c r="O105" s="11">
        <v>0</v>
      </c>
      <c r="P105" s="11">
        <v>14474393.199999999</v>
      </c>
      <c r="Q105" s="11">
        <v>0</v>
      </c>
      <c r="R105" s="11">
        <v>14474393.199999999</v>
      </c>
      <c r="S105" s="11">
        <v>0</v>
      </c>
      <c r="T105" s="11">
        <v>14474393.199999999</v>
      </c>
      <c r="U105" s="11">
        <v>0</v>
      </c>
      <c r="V105" s="11">
        <v>0</v>
      </c>
    </row>
    <row r="106" spans="1:22" s="12" customFormat="1" ht="12" x14ac:dyDescent="0.2">
      <c r="A106" s="8" t="s">
        <v>208</v>
      </c>
      <c r="B106" s="8" t="s">
        <v>209</v>
      </c>
      <c r="C106" s="9" t="s">
        <v>25</v>
      </c>
      <c r="D106" s="9" t="s">
        <v>26</v>
      </c>
      <c r="E106" s="9">
        <v>20</v>
      </c>
      <c r="F106" s="10" t="s">
        <v>31</v>
      </c>
      <c r="G106" s="11">
        <v>350000000</v>
      </c>
      <c r="H106" s="11">
        <f t="shared" si="11"/>
        <v>0</v>
      </c>
      <c r="I106" s="11"/>
      <c r="J106" s="11">
        <v>350000000</v>
      </c>
      <c r="K106" s="11">
        <v>293935547.25</v>
      </c>
      <c r="L106" s="11">
        <v>56064452.75</v>
      </c>
      <c r="M106" s="11">
        <v>0</v>
      </c>
      <c r="N106" s="11">
        <v>257135547.25</v>
      </c>
      <c r="O106" s="11">
        <v>36800000</v>
      </c>
      <c r="P106" s="11">
        <v>257010376.25</v>
      </c>
      <c r="Q106" s="11">
        <v>125171</v>
      </c>
      <c r="R106" s="11">
        <v>257010376.25</v>
      </c>
      <c r="S106" s="11">
        <v>0</v>
      </c>
      <c r="T106" s="11">
        <v>257010376.25</v>
      </c>
      <c r="U106" s="11">
        <v>0</v>
      </c>
      <c r="V106" s="11">
        <v>35387</v>
      </c>
    </row>
    <row r="107" spans="1:22" s="12" customFormat="1" ht="12" x14ac:dyDescent="0.2">
      <c r="A107" s="8" t="s">
        <v>210</v>
      </c>
      <c r="B107" s="8" t="s">
        <v>211</v>
      </c>
      <c r="C107" s="9" t="s">
        <v>25</v>
      </c>
      <c r="D107" s="9" t="s">
        <v>26</v>
      </c>
      <c r="E107" s="9">
        <v>20</v>
      </c>
      <c r="F107" s="10" t="s">
        <v>31</v>
      </c>
      <c r="G107" s="11">
        <v>6000000</v>
      </c>
      <c r="H107" s="11">
        <f t="shared" si="11"/>
        <v>0</v>
      </c>
      <c r="I107" s="11"/>
      <c r="J107" s="11">
        <v>6000000</v>
      </c>
      <c r="K107" s="11">
        <v>3070381.3</v>
      </c>
      <c r="L107" s="11">
        <v>2929618.7</v>
      </c>
      <c r="M107" s="11">
        <v>0</v>
      </c>
      <c r="N107" s="11">
        <v>3070381.3</v>
      </c>
      <c r="O107" s="11">
        <v>0</v>
      </c>
      <c r="P107" s="11">
        <v>3067045.3</v>
      </c>
      <c r="Q107" s="11">
        <v>3336</v>
      </c>
      <c r="R107" s="11">
        <v>3067045.3</v>
      </c>
      <c r="S107" s="11">
        <v>0</v>
      </c>
      <c r="T107" s="11">
        <v>3067045.3</v>
      </c>
      <c r="U107" s="11">
        <v>0</v>
      </c>
      <c r="V107" s="11">
        <v>0</v>
      </c>
    </row>
    <row r="108" spans="1:22" s="12" customFormat="1" ht="12" x14ac:dyDescent="0.2">
      <c r="A108" s="8" t="s">
        <v>212</v>
      </c>
      <c r="B108" s="8" t="s">
        <v>213</v>
      </c>
      <c r="C108" s="9" t="s">
        <v>25</v>
      </c>
      <c r="D108" s="9" t="s">
        <v>26</v>
      </c>
      <c r="E108" s="9">
        <v>20</v>
      </c>
      <c r="F108" s="10" t="s">
        <v>31</v>
      </c>
      <c r="G108" s="11">
        <v>700000000</v>
      </c>
      <c r="H108" s="11">
        <f t="shared" si="11"/>
        <v>-123947700.24000001</v>
      </c>
      <c r="I108" s="11">
        <f>+I109</f>
        <v>240679284.06999999</v>
      </c>
      <c r="J108" s="11">
        <v>335373015.69</v>
      </c>
      <c r="K108" s="11">
        <v>328314710.77999997</v>
      </c>
      <c r="L108" s="11">
        <v>7058304.9100000001</v>
      </c>
      <c r="M108" s="11">
        <v>0</v>
      </c>
      <c r="N108" s="11">
        <v>328314710.77999997</v>
      </c>
      <c r="O108" s="11">
        <v>0</v>
      </c>
      <c r="P108" s="11">
        <v>318314713.77999997</v>
      </c>
      <c r="Q108" s="11">
        <v>9999997</v>
      </c>
      <c r="R108" s="11">
        <v>318314713.77999997</v>
      </c>
      <c r="S108" s="11">
        <v>0</v>
      </c>
      <c r="T108" s="11">
        <v>318314713.77999997</v>
      </c>
      <c r="U108" s="11">
        <v>0</v>
      </c>
      <c r="V108" s="11">
        <v>0</v>
      </c>
    </row>
    <row r="109" spans="1:22" s="12" customFormat="1" ht="12" x14ac:dyDescent="0.2">
      <c r="A109" s="8" t="s">
        <v>214</v>
      </c>
      <c r="B109" s="8" t="s">
        <v>215</v>
      </c>
      <c r="C109" s="9" t="s">
        <v>25</v>
      </c>
      <c r="D109" s="9" t="s">
        <v>26</v>
      </c>
      <c r="E109" s="9">
        <v>20</v>
      </c>
      <c r="F109" s="10" t="s">
        <v>31</v>
      </c>
      <c r="G109" s="11">
        <v>700000000</v>
      </c>
      <c r="H109" s="11">
        <f t="shared" si="11"/>
        <v>-123947700.24000001</v>
      </c>
      <c r="I109" s="11">
        <f>572552298.76-331873014.69</f>
        <v>240679284.06999999</v>
      </c>
      <c r="J109" s="11">
        <v>335373015.69</v>
      </c>
      <c r="K109" s="11">
        <v>328314710.77999997</v>
      </c>
      <c r="L109" s="11">
        <v>7058304.9100000001</v>
      </c>
      <c r="M109" s="11">
        <v>0</v>
      </c>
      <c r="N109" s="11">
        <v>328314710.77999997</v>
      </c>
      <c r="O109" s="11">
        <v>0</v>
      </c>
      <c r="P109" s="11">
        <v>318314713.77999997</v>
      </c>
      <c r="Q109" s="11">
        <v>9999997</v>
      </c>
      <c r="R109" s="11">
        <v>318314713.77999997</v>
      </c>
      <c r="S109" s="11">
        <v>0</v>
      </c>
      <c r="T109" s="11">
        <v>318314713.77999997</v>
      </c>
      <c r="U109" s="11">
        <v>0</v>
      </c>
      <c r="V109" s="11">
        <v>0</v>
      </c>
    </row>
    <row r="110" spans="1:22" s="12" customFormat="1" ht="12" x14ac:dyDescent="0.2">
      <c r="A110" s="8" t="s">
        <v>216</v>
      </c>
      <c r="B110" s="8" t="s">
        <v>217</v>
      </c>
      <c r="C110" s="9" t="s">
        <v>25</v>
      </c>
      <c r="D110" s="9" t="s">
        <v>26</v>
      </c>
      <c r="E110" s="9">
        <v>20</v>
      </c>
      <c r="F110" s="10" t="s">
        <v>31</v>
      </c>
      <c r="G110" s="11">
        <v>526000000</v>
      </c>
      <c r="H110" s="11">
        <f t="shared" si="11"/>
        <v>-36144000</v>
      </c>
      <c r="I110" s="11"/>
      <c r="J110" s="11">
        <v>489856000</v>
      </c>
      <c r="K110" s="11">
        <v>487439879</v>
      </c>
      <c r="L110" s="11">
        <v>2416121</v>
      </c>
      <c r="M110" s="11">
        <v>0</v>
      </c>
      <c r="N110" s="11">
        <v>437739638</v>
      </c>
      <c r="O110" s="11">
        <v>49700241</v>
      </c>
      <c r="P110" s="11">
        <v>436901068</v>
      </c>
      <c r="Q110" s="11">
        <v>838570</v>
      </c>
      <c r="R110" s="11">
        <v>432074216</v>
      </c>
      <c r="S110" s="11">
        <v>4826852</v>
      </c>
      <c r="T110" s="11">
        <v>432074216</v>
      </c>
      <c r="U110" s="11">
        <v>0</v>
      </c>
      <c r="V110" s="11">
        <v>0</v>
      </c>
    </row>
    <row r="111" spans="1:22" s="12" customFormat="1" ht="12" x14ac:dyDescent="0.2">
      <c r="A111" s="8" t="s">
        <v>218</v>
      </c>
      <c r="B111" s="8" t="s">
        <v>219</v>
      </c>
      <c r="C111" s="9" t="s">
        <v>25</v>
      </c>
      <c r="D111" s="9" t="s">
        <v>26</v>
      </c>
      <c r="E111" s="9">
        <v>20</v>
      </c>
      <c r="F111" s="10" t="s">
        <v>31</v>
      </c>
      <c r="G111" s="11">
        <v>5000000</v>
      </c>
      <c r="H111" s="11">
        <f t="shared" si="11"/>
        <v>-4002000</v>
      </c>
      <c r="I111" s="11"/>
      <c r="J111" s="11">
        <v>998000</v>
      </c>
      <c r="K111" s="11">
        <v>0</v>
      </c>
      <c r="L111" s="11">
        <v>998000</v>
      </c>
      <c r="M111" s="11">
        <v>0</v>
      </c>
      <c r="N111" s="11">
        <v>0</v>
      </c>
      <c r="O111" s="11">
        <v>0</v>
      </c>
      <c r="P111" s="11">
        <v>0</v>
      </c>
      <c r="Q111" s="11">
        <v>0</v>
      </c>
      <c r="R111" s="11">
        <v>0</v>
      </c>
      <c r="S111" s="11">
        <v>0</v>
      </c>
      <c r="T111" s="11">
        <v>0</v>
      </c>
      <c r="U111" s="11">
        <v>0</v>
      </c>
      <c r="V111" s="11">
        <v>0</v>
      </c>
    </row>
    <row r="112" spans="1:22" s="12" customFormat="1" ht="12" x14ac:dyDescent="0.2">
      <c r="A112" s="8" t="s">
        <v>220</v>
      </c>
      <c r="B112" s="8" t="s">
        <v>221</v>
      </c>
      <c r="C112" s="9" t="s">
        <v>25</v>
      </c>
      <c r="D112" s="9" t="s">
        <v>26</v>
      </c>
      <c r="E112" s="9">
        <v>20</v>
      </c>
      <c r="F112" s="10" t="s">
        <v>31</v>
      </c>
      <c r="G112" s="11">
        <v>521000000</v>
      </c>
      <c r="H112" s="11">
        <f t="shared" si="11"/>
        <v>-32142000</v>
      </c>
      <c r="I112" s="11"/>
      <c r="J112" s="11">
        <v>488858000</v>
      </c>
      <c r="K112" s="11">
        <v>487439879</v>
      </c>
      <c r="L112" s="11">
        <v>1418121</v>
      </c>
      <c r="M112" s="11">
        <v>0</v>
      </c>
      <c r="N112" s="11">
        <v>437739638</v>
      </c>
      <c r="O112" s="11">
        <v>49700241</v>
      </c>
      <c r="P112" s="11">
        <v>436901068</v>
      </c>
      <c r="Q112" s="11">
        <v>838570</v>
      </c>
      <c r="R112" s="11">
        <v>432074216</v>
      </c>
      <c r="S112" s="11">
        <v>4826852</v>
      </c>
      <c r="T112" s="11">
        <v>432074216</v>
      </c>
      <c r="U112" s="11">
        <v>0</v>
      </c>
      <c r="V112" s="11">
        <v>0</v>
      </c>
    </row>
    <row r="113" spans="1:22" s="12" customFormat="1" ht="12" x14ac:dyDescent="0.2">
      <c r="A113" s="8" t="s">
        <v>222</v>
      </c>
      <c r="B113" s="8" t="s">
        <v>223</v>
      </c>
      <c r="C113" s="9" t="s">
        <v>25</v>
      </c>
      <c r="D113" s="9" t="s">
        <v>26</v>
      </c>
      <c r="E113" s="9">
        <v>20</v>
      </c>
      <c r="F113" s="10" t="s">
        <v>31</v>
      </c>
      <c r="G113" s="11">
        <v>3260000000</v>
      </c>
      <c r="H113" s="11">
        <f t="shared" si="11"/>
        <v>0</v>
      </c>
      <c r="I113" s="11"/>
      <c r="J113" s="11">
        <v>3260000000</v>
      </c>
      <c r="K113" s="11">
        <v>3197907974.1799998</v>
      </c>
      <c r="L113" s="11">
        <v>62092025.82</v>
      </c>
      <c r="M113" s="11">
        <v>0</v>
      </c>
      <c r="N113" s="11">
        <v>3196073286.1799998</v>
      </c>
      <c r="O113" s="11">
        <v>1834688</v>
      </c>
      <c r="P113" s="11">
        <v>2963026374.2199998</v>
      </c>
      <c r="Q113" s="11">
        <v>233046911.96000001</v>
      </c>
      <c r="R113" s="11">
        <v>2900375025.7199998</v>
      </c>
      <c r="S113" s="11">
        <v>62651348.5</v>
      </c>
      <c r="T113" s="11">
        <v>2900375025.7199998</v>
      </c>
      <c r="U113" s="11">
        <v>0</v>
      </c>
      <c r="V113" s="11">
        <v>42666079.600000001</v>
      </c>
    </row>
    <row r="114" spans="1:22" s="12" customFormat="1" ht="24" x14ac:dyDescent="0.2">
      <c r="A114" s="8" t="s">
        <v>222</v>
      </c>
      <c r="B114" s="8" t="s">
        <v>223</v>
      </c>
      <c r="C114" s="9" t="s">
        <v>25</v>
      </c>
      <c r="D114" s="9" t="s">
        <v>26</v>
      </c>
      <c r="E114" s="9">
        <v>21</v>
      </c>
      <c r="F114" s="10" t="s">
        <v>28</v>
      </c>
      <c r="G114" s="11">
        <v>1000000000</v>
      </c>
      <c r="H114" s="11">
        <f t="shared" si="11"/>
        <v>0</v>
      </c>
      <c r="I114" s="11"/>
      <c r="J114" s="11">
        <v>1000000000</v>
      </c>
      <c r="K114" s="11">
        <v>921002289</v>
      </c>
      <c r="L114" s="11">
        <v>78997711</v>
      </c>
      <c r="M114" s="11">
        <v>0</v>
      </c>
      <c r="N114" s="11">
        <v>920751021</v>
      </c>
      <c r="O114" s="11">
        <v>251268</v>
      </c>
      <c r="P114" s="11">
        <v>866698709</v>
      </c>
      <c r="Q114" s="11">
        <v>54052312</v>
      </c>
      <c r="R114" s="11">
        <v>855302490</v>
      </c>
      <c r="S114" s="11">
        <v>11396219</v>
      </c>
      <c r="T114" s="11">
        <v>855302490</v>
      </c>
      <c r="U114" s="11">
        <v>0</v>
      </c>
      <c r="V114" s="11">
        <v>5011104</v>
      </c>
    </row>
    <row r="115" spans="1:22" s="12" customFormat="1" ht="12" x14ac:dyDescent="0.2">
      <c r="A115" s="8" t="s">
        <v>224</v>
      </c>
      <c r="B115" s="8" t="s">
        <v>225</v>
      </c>
      <c r="C115" s="9" t="s">
        <v>25</v>
      </c>
      <c r="D115" s="9" t="s">
        <v>26</v>
      </c>
      <c r="E115" s="9">
        <v>20</v>
      </c>
      <c r="F115" s="10" t="s">
        <v>31</v>
      </c>
      <c r="G115" s="11">
        <v>60000000</v>
      </c>
      <c r="H115" s="11">
        <f t="shared" si="11"/>
        <v>0</v>
      </c>
      <c r="I115" s="11"/>
      <c r="J115" s="11">
        <v>60000000</v>
      </c>
      <c r="K115" s="11">
        <v>18578854</v>
      </c>
      <c r="L115" s="11">
        <v>41421146</v>
      </c>
      <c r="M115" s="11">
        <v>0</v>
      </c>
      <c r="N115" s="11">
        <v>18578854</v>
      </c>
      <c r="O115" s="11">
        <v>0</v>
      </c>
      <c r="P115" s="11">
        <v>0</v>
      </c>
      <c r="Q115" s="11">
        <v>18578854</v>
      </c>
      <c r="R115" s="11">
        <v>0</v>
      </c>
      <c r="S115" s="11">
        <v>0</v>
      </c>
      <c r="T115" s="11">
        <v>0</v>
      </c>
      <c r="U115" s="11">
        <v>0</v>
      </c>
      <c r="V115" s="11">
        <v>0</v>
      </c>
    </row>
    <row r="116" spans="1:22" s="12" customFormat="1" ht="12" x14ac:dyDescent="0.2">
      <c r="A116" s="8" t="s">
        <v>226</v>
      </c>
      <c r="B116" s="8" t="s">
        <v>227</v>
      </c>
      <c r="C116" s="9" t="s">
        <v>25</v>
      </c>
      <c r="D116" s="9" t="s">
        <v>26</v>
      </c>
      <c r="E116" s="9">
        <v>20</v>
      </c>
      <c r="F116" s="10" t="s">
        <v>31</v>
      </c>
      <c r="G116" s="11">
        <v>3200000000</v>
      </c>
      <c r="H116" s="11">
        <f t="shared" si="11"/>
        <v>0</v>
      </c>
      <c r="I116" s="11"/>
      <c r="J116" s="11">
        <v>3200000000</v>
      </c>
      <c r="K116" s="11">
        <v>3179329120.1799998</v>
      </c>
      <c r="L116" s="11">
        <v>20670879.82</v>
      </c>
      <c r="M116" s="11">
        <v>0</v>
      </c>
      <c r="N116" s="11">
        <v>3177494432.1799998</v>
      </c>
      <c r="O116" s="11">
        <v>1834688</v>
      </c>
      <c r="P116" s="11">
        <v>2963026374.2199998</v>
      </c>
      <c r="Q116" s="11">
        <v>214468057.96000001</v>
      </c>
      <c r="R116" s="11">
        <v>2900375025.7199998</v>
      </c>
      <c r="S116" s="11">
        <v>62651348.5</v>
      </c>
      <c r="T116" s="11">
        <v>2900375025.7199998</v>
      </c>
      <c r="U116" s="11">
        <v>0</v>
      </c>
      <c r="V116" s="11">
        <v>42666079.600000001</v>
      </c>
    </row>
    <row r="117" spans="1:22" s="12" customFormat="1" ht="24" x14ac:dyDescent="0.2">
      <c r="A117" s="8" t="s">
        <v>226</v>
      </c>
      <c r="B117" s="8" t="s">
        <v>227</v>
      </c>
      <c r="C117" s="9" t="s">
        <v>25</v>
      </c>
      <c r="D117" s="9" t="s">
        <v>26</v>
      </c>
      <c r="E117" s="9">
        <v>21</v>
      </c>
      <c r="F117" s="10" t="s">
        <v>28</v>
      </c>
      <c r="G117" s="11">
        <v>1000000000</v>
      </c>
      <c r="H117" s="11">
        <f t="shared" si="11"/>
        <v>0</v>
      </c>
      <c r="I117" s="11"/>
      <c r="J117" s="11">
        <v>1000000000</v>
      </c>
      <c r="K117" s="11">
        <v>921002289</v>
      </c>
      <c r="L117" s="11">
        <v>78997711</v>
      </c>
      <c r="M117" s="11">
        <v>0</v>
      </c>
      <c r="N117" s="11">
        <v>920751021</v>
      </c>
      <c r="O117" s="11">
        <v>251268</v>
      </c>
      <c r="P117" s="11">
        <v>866698709</v>
      </c>
      <c r="Q117" s="11">
        <v>54052312</v>
      </c>
      <c r="R117" s="11">
        <v>855302490</v>
      </c>
      <c r="S117" s="11">
        <v>11396219</v>
      </c>
      <c r="T117" s="11">
        <v>855302490</v>
      </c>
      <c r="U117" s="11">
        <v>0</v>
      </c>
      <c r="V117" s="11">
        <v>5011104</v>
      </c>
    </row>
    <row r="118" spans="1:22" s="12" customFormat="1" ht="12" x14ac:dyDescent="0.2">
      <c r="A118" s="8" t="s">
        <v>228</v>
      </c>
      <c r="B118" s="8" t="s">
        <v>229</v>
      </c>
      <c r="C118" s="9" t="s">
        <v>25</v>
      </c>
      <c r="D118" s="9" t="s">
        <v>26</v>
      </c>
      <c r="E118" s="9">
        <v>20</v>
      </c>
      <c r="F118" s="10" t="s">
        <v>31</v>
      </c>
      <c r="G118" s="11">
        <v>1000000</v>
      </c>
      <c r="H118" s="11">
        <f t="shared" si="11"/>
        <v>-900000</v>
      </c>
      <c r="I118" s="11"/>
      <c r="J118" s="11">
        <v>100000</v>
      </c>
      <c r="K118" s="11">
        <v>70280</v>
      </c>
      <c r="L118" s="11">
        <v>29720</v>
      </c>
      <c r="M118" s="11">
        <v>0</v>
      </c>
      <c r="N118" s="11">
        <v>70280</v>
      </c>
      <c r="O118" s="11">
        <v>0</v>
      </c>
      <c r="P118" s="11">
        <v>70280</v>
      </c>
      <c r="Q118" s="11">
        <v>0</v>
      </c>
      <c r="R118" s="11">
        <v>70280</v>
      </c>
      <c r="S118" s="11">
        <v>0</v>
      </c>
      <c r="T118" s="11">
        <v>70280</v>
      </c>
      <c r="U118" s="11">
        <v>0</v>
      </c>
      <c r="V118" s="11">
        <v>0</v>
      </c>
    </row>
    <row r="119" spans="1:22" s="12" customFormat="1" ht="12" x14ac:dyDescent="0.2">
      <c r="A119" s="8" t="s">
        <v>230</v>
      </c>
      <c r="B119" s="8" t="s">
        <v>231</v>
      </c>
      <c r="C119" s="9" t="s">
        <v>25</v>
      </c>
      <c r="D119" s="9" t="s">
        <v>26</v>
      </c>
      <c r="E119" s="9">
        <v>20</v>
      </c>
      <c r="F119" s="10" t="s">
        <v>31</v>
      </c>
      <c r="G119" s="11">
        <v>1000000</v>
      </c>
      <c r="H119" s="11">
        <f t="shared" si="11"/>
        <v>-900000</v>
      </c>
      <c r="I119" s="11"/>
      <c r="J119" s="11">
        <v>100000</v>
      </c>
      <c r="K119" s="11">
        <v>70280</v>
      </c>
      <c r="L119" s="11">
        <v>29720</v>
      </c>
      <c r="M119" s="11">
        <v>0</v>
      </c>
      <c r="N119" s="11">
        <v>70280</v>
      </c>
      <c r="O119" s="11">
        <v>0</v>
      </c>
      <c r="P119" s="11">
        <v>70280</v>
      </c>
      <c r="Q119" s="11">
        <v>0</v>
      </c>
      <c r="R119" s="11">
        <v>70280</v>
      </c>
      <c r="S119" s="11">
        <v>0</v>
      </c>
      <c r="T119" s="11">
        <v>70280</v>
      </c>
      <c r="U119" s="11">
        <v>0</v>
      </c>
      <c r="V119" s="11">
        <v>0</v>
      </c>
    </row>
    <row r="120" spans="1:22" s="12" customFormat="1" ht="24" x14ac:dyDescent="0.2">
      <c r="A120" s="8" t="s">
        <v>232</v>
      </c>
      <c r="B120" s="8" t="s">
        <v>233</v>
      </c>
      <c r="C120" s="9" t="s">
        <v>25</v>
      </c>
      <c r="D120" s="9" t="s">
        <v>26</v>
      </c>
      <c r="E120" s="9">
        <v>20</v>
      </c>
      <c r="F120" s="10" t="s">
        <v>31</v>
      </c>
      <c r="G120" s="11">
        <v>304850000</v>
      </c>
      <c r="H120" s="11">
        <f t="shared" si="11"/>
        <v>10000000</v>
      </c>
      <c r="I120" s="11"/>
      <c r="J120" s="11">
        <v>314850000</v>
      </c>
      <c r="K120" s="11">
        <v>259434070</v>
      </c>
      <c r="L120" s="11">
        <v>55415930</v>
      </c>
      <c r="M120" s="11">
        <v>0</v>
      </c>
      <c r="N120" s="11">
        <v>249434070</v>
      </c>
      <c r="O120" s="11">
        <v>10000000</v>
      </c>
      <c r="P120" s="11">
        <v>67427481</v>
      </c>
      <c r="Q120" s="11">
        <v>182006589</v>
      </c>
      <c r="R120" s="11">
        <v>67427481</v>
      </c>
      <c r="S120" s="11">
        <v>0</v>
      </c>
      <c r="T120" s="11">
        <v>67427481</v>
      </c>
      <c r="U120" s="11">
        <v>0</v>
      </c>
      <c r="V120" s="11">
        <v>0</v>
      </c>
    </row>
    <row r="121" spans="1:22" s="12" customFormat="1" ht="12" x14ac:dyDescent="0.2">
      <c r="A121" s="8" t="s">
        <v>234</v>
      </c>
      <c r="B121" s="8" t="s">
        <v>235</v>
      </c>
      <c r="C121" s="9" t="s">
        <v>25</v>
      </c>
      <c r="D121" s="9" t="s">
        <v>26</v>
      </c>
      <c r="E121" s="9">
        <v>20</v>
      </c>
      <c r="F121" s="10" t="s">
        <v>31</v>
      </c>
      <c r="G121" s="11">
        <v>193850000</v>
      </c>
      <c r="H121" s="11">
        <f t="shared" si="11"/>
        <v>10000000</v>
      </c>
      <c r="I121" s="11"/>
      <c r="J121" s="11">
        <v>203850000</v>
      </c>
      <c r="K121" s="11">
        <v>203070000</v>
      </c>
      <c r="L121" s="11">
        <v>780000</v>
      </c>
      <c r="M121" s="11">
        <v>0</v>
      </c>
      <c r="N121" s="11">
        <v>193070000</v>
      </c>
      <c r="O121" s="11">
        <v>10000000</v>
      </c>
      <c r="P121" s="11">
        <v>31138411</v>
      </c>
      <c r="Q121" s="11">
        <v>161931589</v>
      </c>
      <c r="R121" s="11">
        <v>31138411</v>
      </c>
      <c r="S121" s="11">
        <v>0</v>
      </c>
      <c r="T121" s="11">
        <v>31138411</v>
      </c>
      <c r="U121" s="11">
        <v>0</v>
      </c>
      <c r="V121" s="11">
        <v>0</v>
      </c>
    </row>
    <row r="122" spans="1:22" s="12" customFormat="1" ht="12" x14ac:dyDescent="0.2">
      <c r="A122" s="8" t="s">
        <v>236</v>
      </c>
      <c r="B122" s="8" t="s">
        <v>237</v>
      </c>
      <c r="C122" s="9" t="s">
        <v>25</v>
      </c>
      <c r="D122" s="9" t="s">
        <v>26</v>
      </c>
      <c r="E122" s="9">
        <v>20</v>
      </c>
      <c r="F122" s="10" t="s">
        <v>31</v>
      </c>
      <c r="G122" s="11">
        <v>80000000</v>
      </c>
      <c r="H122" s="11">
        <f t="shared" si="11"/>
        <v>0</v>
      </c>
      <c r="I122" s="11"/>
      <c r="J122" s="11">
        <v>80000000</v>
      </c>
      <c r="K122" s="11">
        <v>56364070</v>
      </c>
      <c r="L122" s="11">
        <v>23635930</v>
      </c>
      <c r="M122" s="11">
        <v>0</v>
      </c>
      <c r="N122" s="11">
        <v>56364070</v>
      </c>
      <c r="O122" s="11">
        <v>0</v>
      </c>
      <c r="P122" s="11">
        <v>36289070</v>
      </c>
      <c r="Q122" s="11">
        <v>20075000</v>
      </c>
      <c r="R122" s="11">
        <v>36289070</v>
      </c>
      <c r="S122" s="11">
        <v>0</v>
      </c>
      <c r="T122" s="11">
        <v>36289070</v>
      </c>
      <c r="U122" s="11">
        <v>0</v>
      </c>
      <c r="V122" s="11">
        <v>0</v>
      </c>
    </row>
    <row r="123" spans="1:22" s="12" customFormat="1" ht="12" x14ac:dyDescent="0.2">
      <c r="A123" s="8" t="s">
        <v>238</v>
      </c>
      <c r="B123" s="8" t="s">
        <v>239</v>
      </c>
      <c r="C123" s="9" t="s">
        <v>25</v>
      </c>
      <c r="D123" s="9" t="s">
        <v>26</v>
      </c>
      <c r="E123" s="9">
        <v>20</v>
      </c>
      <c r="F123" s="10" t="s">
        <v>31</v>
      </c>
      <c r="G123" s="11">
        <v>30000000</v>
      </c>
      <c r="H123" s="11">
        <f t="shared" si="11"/>
        <v>0</v>
      </c>
      <c r="I123" s="11"/>
      <c r="J123" s="11">
        <v>30000000</v>
      </c>
      <c r="K123" s="11">
        <v>0</v>
      </c>
      <c r="L123" s="11">
        <v>30000000</v>
      </c>
      <c r="M123" s="11">
        <v>0</v>
      </c>
      <c r="N123" s="11">
        <v>0</v>
      </c>
      <c r="O123" s="11">
        <v>0</v>
      </c>
      <c r="P123" s="11">
        <v>0</v>
      </c>
      <c r="Q123" s="11">
        <v>0</v>
      </c>
      <c r="R123" s="11">
        <v>0</v>
      </c>
      <c r="S123" s="11">
        <v>0</v>
      </c>
      <c r="T123" s="11">
        <v>0</v>
      </c>
      <c r="U123" s="11">
        <v>0</v>
      </c>
      <c r="V123" s="11">
        <v>0</v>
      </c>
    </row>
    <row r="124" spans="1:22" s="12" customFormat="1" ht="24" x14ac:dyDescent="0.2">
      <c r="A124" s="8" t="s">
        <v>240</v>
      </c>
      <c r="B124" s="8" t="s">
        <v>241</v>
      </c>
      <c r="C124" s="9" t="s">
        <v>25</v>
      </c>
      <c r="D124" s="9" t="s">
        <v>26</v>
      </c>
      <c r="E124" s="9">
        <v>20</v>
      </c>
      <c r="F124" s="10" t="s">
        <v>31</v>
      </c>
      <c r="G124" s="11">
        <v>1000000</v>
      </c>
      <c r="H124" s="11">
        <f t="shared" si="11"/>
        <v>0</v>
      </c>
      <c r="I124" s="11"/>
      <c r="J124" s="11">
        <v>1000000</v>
      </c>
      <c r="K124" s="11">
        <v>0</v>
      </c>
      <c r="L124" s="11">
        <v>1000000</v>
      </c>
      <c r="M124" s="11">
        <v>0</v>
      </c>
      <c r="N124" s="11">
        <v>0</v>
      </c>
      <c r="O124" s="11">
        <v>0</v>
      </c>
      <c r="P124" s="11">
        <v>0</v>
      </c>
      <c r="Q124" s="11">
        <v>0</v>
      </c>
      <c r="R124" s="11">
        <v>0</v>
      </c>
      <c r="S124" s="11">
        <v>0</v>
      </c>
      <c r="T124" s="11">
        <v>0</v>
      </c>
      <c r="U124" s="11">
        <v>0</v>
      </c>
      <c r="V124" s="11">
        <v>0</v>
      </c>
    </row>
    <row r="125" spans="1:22" s="12" customFormat="1" ht="12" x14ac:dyDescent="0.2">
      <c r="A125" s="8" t="s">
        <v>242</v>
      </c>
      <c r="B125" s="8" t="s">
        <v>243</v>
      </c>
      <c r="C125" s="9" t="s">
        <v>25</v>
      </c>
      <c r="D125" s="9" t="s">
        <v>26</v>
      </c>
      <c r="E125" s="9">
        <v>20</v>
      </c>
      <c r="F125" s="10" t="s">
        <v>31</v>
      </c>
      <c r="G125" s="11">
        <v>1500000</v>
      </c>
      <c r="H125" s="11">
        <f t="shared" si="11"/>
        <v>900000</v>
      </c>
      <c r="I125" s="11"/>
      <c r="J125" s="11">
        <v>2400000</v>
      </c>
      <c r="K125" s="11">
        <v>1482947.2</v>
      </c>
      <c r="L125" s="11">
        <v>917052.8</v>
      </c>
      <c r="M125" s="11">
        <v>0</v>
      </c>
      <c r="N125" s="11">
        <v>1482947.2</v>
      </c>
      <c r="O125" s="11">
        <v>0</v>
      </c>
      <c r="P125" s="11">
        <v>1447065.76</v>
      </c>
      <c r="Q125" s="11">
        <v>35881.440000000002</v>
      </c>
      <c r="R125" s="11">
        <v>1447065.76</v>
      </c>
      <c r="S125" s="11">
        <v>0</v>
      </c>
      <c r="T125" s="11">
        <v>1447065.76</v>
      </c>
      <c r="U125" s="11">
        <v>0</v>
      </c>
      <c r="V125" s="11">
        <v>0</v>
      </c>
    </row>
    <row r="126" spans="1:22" s="12" customFormat="1" ht="12" x14ac:dyDescent="0.2">
      <c r="A126" s="8" t="s">
        <v>244</v>
      </c>
      <c r="B126" s="8" t="s">
        <v>245</v>
      </c>
      <c r="C126" s="9" t="s">
        <v>25</v>
      </c>
      <c r="D126" s="9" t="s">
        <v>26</v>
      </c>
      <c r="E126" s="9">
        <v>20</v>
      </c>
      <c r="F126" s="10" t="s">
        <v>31</v>
      </c>
      <c r="G126" s="11">
        <v>1500000</v>
      </c>
      <c r="H126" s="11">
        <f t="shared" si="11"/>
        <v>900000</v>
      </c>
      <c r="I126" s="11"/>
      <c r="J126" s="11">
        <v>2400000</v>
      </c>
      <c r="K126" s="11">
        <v>1482947.2</v>
      </c>
      <c r="L126" s="11">
        <v>917052.8</v>
      </c>
      <c r="M126" s="11">
        <v>0</v>
      </c>
      <c r="N126" s="11">
        <v>1482947.2</v>
      </c>
      <c r="O126" s="11">
        <v>0</v>
      </c>
      <c r="P126" s="11">
        <v>1447065.76</v>
      </c>
      <c r="Q126" s="11">
        <v>35881.440000000002</v>
      </c>
      <c r="R126" s="11">
        <v>1447065.76</v>
      </c>
      <c r="S126" s="11">
        <v>0</v>
      </c>
      <c r="T126" s="11">
        <v>1447065.76</v>
      </c>
      <c r="U126" s="11">
        <v>0</v>
      </c>
      <c r="V126" s="11">
        <v>0</v>
      </c>
    </row>
    <row r="127" spans="1:22" s="12" customFormat="1" ht="24" x14ac:dyDescent="0.2">
      <c r="A127" s="8" t="s">
        <v>246</v>
      </c>
      <c r="B127" s="8" t="s">
        <v>247</v>
      </c>
      <c r="C127" s="9" t="s">
        <v>25</v>
      </c>
      <c r="D127" s="9" t="s">
        <v>26</v>
      </c>
      <c r="E127" s="9">
        <v>20</v>
      </c>
      <c r="F127" s="10" t="s">
        <v>31</v>
      </c>
      <c r="G127" s="11">
        <v>10000000</v>
      </c>
      <c r="H127" s="11">
        <f t="shared" si="11"/>
        <v>21786800</v>
      </c>
      <c r="I127" s="11"/>
      <c r="J127" s="11">
        <v>31786800</v>
      </c>
      <c r="K127" s="11">
        <v>18296877</v>
      </c>
      <c r="L127" s="11">
        <v>13489923</v>
      </c>
      <c r="M127" s="11">
        <v>0</v>
      </c>
      <c r="N127" s="11">
        <v>14430777</v>
      </c>
      <c r="O127" s="11">
        <v>3866100</v>
      </c>
      <c r="P127" s="11">
        <v>10053643</v>
      </c>
      <c r="Q127" s="11">
        <v>4377134</v>
      </c>
      <c r="R127" s="11">
        <v>10053643</v>
      </c>
      <c r="S127" s="11">
        <v>0</v>
      </c>
      <c r="T127" s="11">
        <v>10053643</v>
      </c>
      <c r="U127" s="11">
        <v>0</v>
      </c>
      <c r="V127" s="11">
        <v>0</v>
      </c>
    </row>
    <row r="128" spans="1:22" s="12" customFormat="1" ht="24" x14ac:dyDescent="0.2">
      <c r="A128" s="8" t="s">
        <v>248</v>
      </c>
      <c r="B128" s="8" t="s">
        <v>247</v>
      </c>
      <c r="C128" s="9" t="s">
        <v>25</v>
      </c>
      <c r="D128" s="9" t="s">
        <v>26</v>
      </c>
      <c r="E128" s="9">
        <v>20</v>
      </c>
      <c r="F128" s="10" t="s">
        <v>31</v>
      </c>
      <c r="G128" s="11">
        <v>10000000</v>
      </c>
      <c r="H128" s="11">
        <f t="shared" si="11"/>
        <v>21786800</v>
      </c>
      <c r="I128" s="11"/>
      <c r="J128" s="11">
        <v>31786800</v>
      </c>
      <c r="K128" s="11">
        <v>18296877</v>
      </c>
      <c r="L128" s="11">
        <v>13489923</v>
      </c>
      <c r="M128" s="11">
        <v>0</v>
      </c>
      <c r="N128" s="11">
        <v>14430777</v>
      </c>
      <c r="O128" s="11">
        <v>3866100</v>
      </c>
      <c r="P128" s="11">
        <v>10053643</v>
      </c>
      <c r="Q128" s="11">
        <v>4377134</v>
      </c>
      <c r="R128" s="11">
        <v>10053643</v>
      </c>
      <c r="S128" s="11">
        <v>0</v>
      </c>
      <c r="T128" s="11">
        <v>10053643</v>
      </c>
      <c r="U128" s="11">
        <v>0</v>
      </c>
      <c r="V128" s="11">
        <v>0</v>
      </c>
    </row>
    <row r="129" spans="1:22" s="7" customFormat="1" ht="24" x14ac:dyDescent="0.2">
      <c r="A129" s="3" t="s">
        <v>249</v>
      </c>
      <c r="B129" s="3" t="s">
        <v>250</v>
      </c>
      <c r="C129" s="4" t="s">
        <v>25</v>
      </c>
      <c r="D129" s="4" t="s">
        <v>26</v>
      </c>
      <c r="E129" s="4">
        <v>20</v>
      </c>
      <c r="F129" s="5" t="s">
        <v>31</v>
      </c>
      <c r="G129" s="6">
        <v>316000000</v>
      </c>
      <c r="H129" s="11">
        <f t="shared" si="11"/>
        <v>50211701.24000001</v>
      </c>
      <c r="I129" s="6"/>
      <c r="J129" s="6">
        <v>366211701.24000001</v>
      </c>
      <c r="K129" s="6">
        <v>334847454.80000001</v>
      </c>
      <c r="L129" s="6">
        <v>31364246.440000001</v>
      </c>
      <c r="M129" s="6">
        <v>0</v>
      </c>
      <c r="N129" s="6">
        <v>334847454.80000001</v>
      </c>
      <c r="O129" s="6">
        <v>0</v>
      </c>
      <c r="P129" s="6">
        <v>334847454.80000001</v>
      </c>
      <c r="Q129" s="6">
        <v>0</v>
      </c>
      <c r="R129" s="6">
        <v>334847454.80000001</v>
      </c>
      <c r="S129" s="6">
        <v>0</v>
      </c>
      <c r="T129" s="6">
        <v>334847454.80000001</v>
      </c>
      <c r="U129" s="6">
        <v>0</v>
      </c>
      <c r="V129" s="6">
        <v>0</v>
      </c>
    </row>
    <row r="130" spans="1:22" s="12" customFormat="1" ht="12" x14ac:dyDescent="0.2">
      <c r="A130" s="8" t="s">
        <v>251</v>
      </c>
      <c r="B130" s="8" t="s">
        <v>252</v>
      </c>
      <c r="C130" s="9" t="s">
        <v>25</v>
      </c>
      <c r="D130" s="9" t="s">
        <v>26</v>
      </c>
      <c r="E130" s="9">
        <v>20</v>
      </c>
      <c r="F130" s="10" t="s">
        <v>31</v>
      </c>
      <c r="G130" s="11">
        <v>255000000</v>
      </c>
      <c r="H130" s="11">
        <f t="shared" si="11"/>
        <v>-69788298.75999999</v>
      </c>
      <c r="I130" s="11"/>
      <c r="J130" s="11">
        <v>185211701.24000001</v>
      </c>
      <c r="K130" s="11">
        <v>185211701.24000001</v>
      </c>
      <c r="L130" s="11">
        <v>0</v>
      </c>
      <c r="M130" s="11">
        <v>0</v>
      </c>
      <c r="N130" s="11">
        <v>185211701.24000001</v>
      </c>
      <c r="O130" s="11">
        <v>0</v>
      </c>
      <c r="P130" s="11">
        <v>185211701.24000001</v>
      </c>
      <c r="Q130" s="11">
        <v>0</v>
      </c>
      <c r="R130" s="11">
        <v>185211701.24000001</v>
      </c>
      <c r="S130" s="11">
        <v>0</v>
      </c>
      <c r="T130" s="11">
        <v>185211701.24000001</v>
      </c>
      <c r="U130" s="11">
        <v>0</v>
      </c>
      <c r="V130" s="11">
        <v>0</v>
      </c>
    </row>
    <row r="131" spans="1:22" s="12" customFormat="1" ht="12" x14ac:dyDescent="0.2">
      <c r="A131" s="8" t="s">
        <v>253</v>
      </c>
      <c r="B131" s="8" t="s">
        <v>254</v>
      </c>
      <c r="C131" s="9" t="s">
        <v>25</v>
      </c>
      <c r="D131" s="9" t="s">
        <v>26</v>
      </c>
      <c r="E131" s="9">
        <v>20</v>
      </c>
      <c r="F131" s="10" t="s">
        <v>31</v>
      </c>
      <c r="G131" s="11">
        <v>255000000</v>
      </c>
      <c r="H131" s="11">
        <f t="shared" si="11"/>
        <v>-69788298.75999999</v>
      </c>
      <c r="I131" s="11"/>
      <c r="J131" s="11">
        <v>185211701.24000001</v>
      </c>
      <c r="K131" s="11">
        <v>185211701.24000001</v>
      </c>
      <c r="L131" s="11">
        <v>0</v>
      </c>
      <c r="M131" s="11">
        <v>0</v>
      </c>
      <c r="N131" s="11">
        <v>185211701.24000001</v>
      </c>
      <c r="O131" s="11">
        <v>0</v>
      </c>
      <c r="P131" s="11">
        <v>185211701.24000001</v>
      </c>
      <c r="Q131" s="11">
        <v>0</v>
      </c>
      <c r="R131" s="11">
        <v>185211701.24000001</v>
      </c>
      <c r="S131" s="11">
        <v>0</v>
      </c>
      <c r="T131" s="11">
        <v>185211701.24000001</v>
      </c>
      <c r="U131" s="11">
        <v>0</v>
      </c>
      <c r="V131" s="11">
        <v>0</v>
      </c>
    </row>
    <row r="132" spans="1:22" s="12" customFormat="1" ht="12" x14ac:dyDescent="0.2">
      <c r="A132" s="8" t="s">
        <v>255</v>
      </c>
      <c r="B132" s="8" t="s">
        <v>256</v>
      </c>
      <c r="C132" s="9" t="s">
        <v>25</v>
      </c>
      <c r="D132" s="9" t="s">
        <v>26</v>
      </c>
      <c r="E132" s="9">
        <v>20</v>
      </c>
      <c r="F132" s="10" t="s">
        <v>31</v>
      </c>
      <c r="G132" s="11">
        <v>255000000</v>
      </c>
      <c r="H132" s="11">
        <f t="shared" si="11"/>
        <v>-69788298.75999999</v>
      </c>
      <c r="I132" s="11"/>
      <c r="J132" s="11">
        <v>185211701.24000001</v>
      </c>
      <c r="K132" s="11">
        <v>185211701.24000001</v>
      </c>
      <c r="L132" s="11">
        <v>0</v>
      </c>
      <c r="M132" s="11">
        <v>0</v>
      </c>
      <c r="N132" s="11">
        <v>185211701.24000001</v>
      </c>
      <c r="O132" s="11">
        <v>0</v>
      </c>
      <c r="P132" s="11">
        <v>185211701.24000001</v>
      </c>
      <c r="Q132" s="11">
        <v>0</v>
      </c>
      <c r="R132" s="11">
        <v>185211701.24000001</v>
      </c>
      <c r="S132" s="11">
        <v>0</v>
      </c>
      <c r="T132" s="11">
        <v>185211701.24000001</v>
      </c>
      <c r="U132" s="11">
        <v>0</v>
      </c>
      <c r="V132" s="11">
        <v>0</v>
      </c>
    </row>
    <row r="133" spans="1:22" s="12" customFormat="1" ht="12" x14ac:dyDescent="0.2">
      <c r="A133" s="8" t="s">
        <v>257</v>
      </c>
      <c r="B133" s="8" t="s">
        <v>258</v>
      </c>
      <c r="C133" s="9" t="s">
        <v>25</v>
      </c>
      <c r="D133" s="9" t="s">
        <v>26</v>
      </c>
      <c r="E133" s="9">
        <v>20</v>
      </c>
      <c r="F133" s="10" t="s">
        <v>31</v>
      </c>
      <c r="G133" s="11">
        <v>61000000</v>
      </c>
      <c r="H133" s="11">
        <f t="shared" si="11"/>
        <v>120000000</v>
      </c>
      <c r="I133" s="11"/>
      <c r="J133" s="11">
        <v>181000000</v>
      </c>
      <c r="K133" s="11">
        <v>149635753.56</v>
      </c>
      <c r="L133" s="11">
        <v>31364246.440000001</v>
      </c>
      <c r="M133" s="11">
        <v>0</v>
      </c>
      <c r="N133" s="11">
        <v>149635753.56</v>
      </c>
      <c r="O133" s="11">
        <v>0</v>
      </c>
      <c r="P133" s="11">
        <v>149635753.56</v>
      </c>
      <c r="Q133" s="11">
        <v>0</v>
      </c>
      <c r="R133" s="11">
        <v>149635753.56</v>
      </c>
      <c r="S133" s="11">
        <v>0</v>
      </c>
      <c r="T133" s="11">
        <v>149635753.56</v>
      </c>
      <c r="U133" s="11">
        <v>0</v>
      </c>
      <c r="V133" s="11">
        <v>0</v>
      </c>
    </row>
    <row r="134" spans="1:22" s="12" customFormat="1" ht="12" x14ac:dyDescent="0.2">
      <c r="A134" s="8" t="s">
        <v>259</v>
      </c>
      <c r="B134" s="8" t="s">
        <v>260</v>
      </c>
      <c r="C134" s="9" t="s">
        <v>25</v>
      </c>
      <c r="D134" s="9" t="s">
        <v>26</v>
      </c>
      <c r="E134" s="9">
        <v>20</v>
      </c>
      <c r="F134" s="10" t="s">
        <v>31</v>
      </c>
      <c r="G134" s="11">
        <v>61000000</v>
      </c>
      <c r="H134" s="11">
        <f t="shared" si="11"/>
        <v>120000000</v>
      </c>
      <c r="I134" s="11"/>
      <c r="J134" s="11">
        <v>181000000</v>
      </c>
      <c r="K134" s="11">
        <v>149635753.56</v>
      </c>
      <c r="L134" s="11">
        <v>31364246.440000001</v>
      </c>
      <c r="M134" s="11">
        <v>0</v>
      </c>
      <c r="N134" s="11">
        <v>149635753.56</v>
      </c>
      <c r="O134" s="11">
        <v>0</v>
      </c>
      <c r="P134" s="11">
        <v>149635753.56</v>
      </c>
      <c r="Q134" s="11">
        <v>0</v>
      </c>
      <c r="R134" s="11">
        <v>149635753.56</v>
      </c>
      <c r="S134" s="11">
        <v>0</v>
      </c>
      <c r="T134" s="11">
        <v>149635753.56</v>
      </c>
      <c r="U134" s="11">
        <v>0</v>
      </c>
      <c r="V134" s="11">
        <v>0</v>
      </c>
    </row>
    <row r="135" spans="1:22" s="12" customFormat="1" ht="12" x14ac:dyDescent="0.2">
      <c r="A135" s="8" t="s">
        <v>261</v>
      </c>
      <c r="B135" s="8" t="s">
        <v>260</v>
      </c>
      <c r="C135" s="9" t="s">
        <v>25</v>
      </c>
      <c r="D135" s="9" t="s">
        <v>26</v>
      </c>
      <c r="E135" s="9">
        <v>20</v>
      </c>
      <c r="F135" s="10" t="s">
        <v>31</v>
      </c>
      <c r="G135" s="11">
        <v>61000000</v>
      </c>
      <c r="H135" s="11">
        <f t="shared" si="11"/>
        <v>120000000</v>
      </c>
      <c r="I135" s="11"/>
      <c r="J135" s="11">
        <v>181000000</v>
      </c>
      <c r="K135" s="11">
        <v>149635753.56</v>
      </c>
      <c r="L135" s="11">
        <v>31364246.440000001</v>
      </c>
      <c r="M135" s="11">
        <v>0</v>
      </c>
      <c r="N135" s="11">
        <v>149635753.56</v>
      </c>
      <c r="O135" s="11">
        <v>0</v>
      </c>
      <c r="P135" s="11">
        <v>149635753.56</v>
      </c>
      <c r="Q135" s="11">
        <v>0</v>
      </c>
      <c r="R135" s="11">
        <v>149635753.56</v>
      </c>
      <c r="S135" s="11">
        <v>0</v>
      </c>
      <c r="T135" s="11">
        <v>149635753.56</v>
      </c>
      <c r="U135" s="11">
        <v>0</v>
      </c>
      <c r="V135" s="11">
        <v>0</v>
      </c>
    </row>
    <row r="136" spans="1:22" s="7" customFormat="1" ht="24" x14ac:dyDescent="0.2">
      <c r="A136" s="3" t="s">
        <v>262</v>
      </c>
      <c r="B136" s="3" t="s">
        <v>263</v>
      </c>
      <c r="C136" s="4" t="s">
        <v>571</v>
      </c>
      <c r="D136" s="4" t="s">
        <v>26</v>
      </c>
      <c r="E136" s="4">
        <v>11</v>
      </c>
      <c r="F136" s="5" t="s">
        <v>572</v>
      </c>
      <c r="G136" s="6">
        <v>0</v>
      </c>
      <c r="H136" s="11">
        <f>+J136+I136-G136</f>
        <v>2116000000</v>
      </c>
      <c r="I136" s="6"/>
      <c r="J136" s="6">
        <v>2116000000</v>
      </c>
      <c r="K136" s="6">
        <v>0</v>
      </c>
      <c r="L136" s="6">
        <v>2116000000</v>
      </c>
      <c r="M136" s="6">
        <v>0</v>
      </c>
      <c r="N136" s="6">
        <v>0</v>
      </c>
      <c r="O136" s="6">
        <v>0</v>
      </c>
      <c r="P136" s="6">
        <v>0</v>
      </c>
      <c r="Q136" s="6">
        <v>0</v>
      </c>
      <c r="R136" s="6">
        <v>0</v>
      </c>
      <c r="S136" s="6">
        <v>0</v>
      </c>
      <c r="T136" s="6">
        <v>0</v>
      </c>
      <c r="U136" s="6">
        <v>0</v>
      </c>
      <c r="V136" s="6">
        <v>0</v>
      </c>
    </row>
    <row r="137" spans="1:22" s="7" customFormat="1" ht="24" x14ac:dyDescent="0.2">
      <c r="A137" s="3" t="s">
        <v>262</v>
      </c>
      <c r="B137" s="3" t="s">
        <v>263</v>
      </c>
      <c r="C137" s="4" t="s">
        <v>25</v>
      </c>
      <c r="D137" s="4" t="s">
        <v>26</v>
      </c>
      <c r="E137" s="4">
        <v>21</v>
      </c>
      <c r="F137" s="5" t="s">
        <v>28</v>
      </c>
      <c r="G137" s="6">
        <v>45675100000</v>
      </c>
      <c r="H137" s="11">
        <f>+J137+I137-G137</f>
        <v>0</v>
      </c>
      <c r="I137" s="6"/>
      <c r="J137" s="6">
        <v>45675100000</v>
      </c>
      <c r="K137" s="6">
        <v>37096664971.68</v>
      </c>
      <c r="L137" s="6">
        <v>8578435028.3199997</v>
      </c>
      <c r="M137" s="6">
        <v>0</v>
      </c>
      <c r="N137" s="6">
        <v>35366892429.330002</v>
      </c>
      <c r="O137" s="6">
        <v>1729772542.3499999</v>
      </c>
      <c r="P137" s="6">
        <v>21963130715.68</v>
      </c>
      <c r="Q137" s="6">
        <v>13403761713.65</v>
      </c>
      <c r="R137" s="6">
        <v>19652454756.490002</v>
      </c>
      <c r="S137" s="6">
        <v>2310675959.1900001</v>
      </c>
      <c r="T137" s="6">
        <v>19652454756.490002</v>
      </c>
      <c r="U137" s="6">
        <v>0</v>
      </c>
      <c r="V137" s="6">
        <v>53790536.399999999</v>
      </c>
    </row>
    <row r="138" spans="1:22" s="12" customFormat="1" ht="24" x14ac:dyDescent="0.2">
      <c r="A138" s="8" t="s">
        <v>264</v>
      </c>
      <c r="B138" s="8" t="s">
        <v>265</v>
      </c>
      <c r="C138" s="9" t="s">
        <v>25</v>
      </c>
      <c r="D138" s="9" t="s">
        <v>26</v>
      </c>
      <c r="E138" s="9">
        <v>21</v>
      </c>
      <c r="F138" s="10" t="s">
        <v>28</v>
      </c>
      <c r="G138" s="11">
        <v>6643671754</v>
      </c>
      <c r="H138" s="11">
        <f t="shared" ref="H138:H151" si="12">+J138+I138-G138</f>
        <v>0</v>
      </c>
      <c r="I138" s="11"/>
      <c r="J138" s="11">
        <v>6643671754</v>
      </c>
      <c r="K138" s="11">
        <v>2334355974.5799999</v>
      </c>
      <c r="L138" s="11">
        <v>4309315779.4200001</v>
      </c>
      <c r="M138" s="11">
        <v>0</v>
      </c>
      <c r="N138" s="11">
        <v>2329792927.23</v>
      </c>
      <c r="O138" s="11">
        <v>4563047.3499999996</v>
      </c>
      <c r="P138" s="11">
        <v>1801036812.01</v>
      </c>
      <c r="Q138" s="11">
        <v>528756115.22000003</v>
      </c>
      <c r="R138" s="11">
        <v>1261968273.1600001</v>
      </c>
      <c r="S138" s="11">
        <v>539068538.85000002</v>
      </c>
      <c r="T138" s="11">
        <v>1261968273.1600001</v>
      </c>
      <c r="U138" s="11">
        <v>0</v>
      </c>
      <c r="V138" s="11">
        <v>0</v>
      </c>
    </row>
    <row r="139" spans="1:22" s="12" customFormat="1" ht="24" x14ac:dyDescent="0.2">
      <c r="A139" s="8" t="s">
        <v>266</v>
      </c>
      <c r="B139" s="8" t="s">
        <v>267</v>
      </c>
      <c r="C139" s="9" t="s">
        <v>25</v>
      </c>
      <c r="D139" s="9" t="s">
        <v>26</v>
      </c>
      <c r="E139" s="9">
        <v>21</v>
      </c>
      <c r="F139" s="10" t="s">
        <v>28</v>
      </c>
      <c r="G139" s="11">
        <v>6643671754</v>
      </c>
      <c r="H139" s="11">
        <f t="shared" si="12"/>
        <v>0</v>
      </c>
      <c r="I139" s="11"/>
      <c r="J139" s="11">
        <v>6643671754</v>
      </c>
      <c r="K139" s="11">
        <v>2334355974.5799999</v>
      </c>
      <c r="L139" s="11">
        <v>4309315779.4200001</v>
      </c>
      <c r="M139" s="11">
        <v>0</v>
      </c>
      <c r="N139" s="11">
        <v>2329792927.23</v>
      </c>
      <c r="O139" s="11">
        <v>4563047.3499999996</v>
      </c>
      <c r="P139" s="11">
        <v>1801036812.01</v>
      </c>
      <c r="Q139" s="11">
        <v>528756115.22000003</v>
      </c>
      <c r="R139" s="11">
        <v>1261968273.1600001</v>
      </c>
      <c r="S139" s="11">
        <v>539068538.85000002</v>
      </c>
      <c r="T139" s="11">
        <v>1261968273.1600001</v>
      </c>
      <c r="U139" s="11">
        <v>0</v>
      </c>
      <c r="V139" s="11">
        <v>0</v>
      </c>
    </row>
    <row r="140" spans="1:22" s="7" customFormat="1" ht="36" x14ac:dyDescent="0.2">
      <c r="A140" s="3" t="s">
        <v>268</v>
      </c>
      <c r="B140" s="3" t="s">
        <v>269</v>
      </c>
      <c r="C140" s="4" t="s">
        <v>25</v>
      </c>
      <c r="D140" s="4" t="s">
        <v>26</v>
      </c>
      <c r="E140" s="4">
        <v>21</v>
      </c>
      <c r="F140" s="5" t="s">
        <v>28</v>
      </c>
      <c r="G140" s="6">
        <v>6643671754</v>
      </c>
      <c r="H140" s="11">
        <f t="shared" si="12"/>
        <v>0</v>
      </c>
      <c r="I140" s="6"/>
      <c r="J140" s="6">
        <v>6643671754</v>
      </c>
      <c r="K140" s="6">
        <v>2334355974.5799999</v>
      </c>
      <c r="L140" s="6">
        <v>4309315779.4200001</v>
      </c>
      <c r="M140" s="6">
        <v>0</v>
      </c>
      <c r="N140" s="6">
        <v>2329792927.23</v>
      </c>
      <c r="O140" s="6">
        <v>4563047.3499999996</v>
      </c>
      <c r="P140" s="6">
        <v>1801036812.01</v>
      </c>
      <c r="Q140" s="6">
        <v>528756115.22000003</v>
      </c>
      <c r="R140" s="6">
        <v>1261968273.1600001</v>
      </c>
      <c r="S140" s="6">
        <v>539068538.85000002</v>
      </c>
      <c r="T140" s="6">
        <v>1261968273.1600001</v>
      </c>
      <c r="U140" s="6">
        <v>0</v>
      </c>
      <c r="V140" s="6">
        <v>0</v>
      </c>
    </row>
    <row r="141" spans="1:22" s="12" customFormat="1" ht="36" x14ac:dyDescent="0.2">
      <c r="A141" s="8" t="s">
        <v>270</v>
      </c>
      <c r="B141" s="8" t="s">
        <v>271</v>
      </c>
      <c r="C141" s="9" t="s">
        <v>25</v>
      </c>
      <c r="D141" s="9" t="s">
        <v>26</v>
      </c>
      <c r="E141" s="9">
        <v>21</v>
      </c>
      <c r="F141" s="10" t="s">
        <v>28</v>
      </c>
      <c r="G141" s="11">
        <v>11618200000</v>
      </c>
      <c r="H141" s="11">
        <f t="shared" si="12"/>
        <v>0</v>
      </c>
      <c r="I141" s="11"/>
      <c r="J141" s="11">
        <v>11618200000</v>
      </c>
      <c r="K141" s="11">
        <v>10946608126.26</v>
      </c>
      <c r="L141" s="11">
        <v>671591873.74000001</v>
      </c>
      <c r="M141" s="11">
        <v>0</v>
      </c>
      <c r="N141" s="11">
        <v>10247442119.26</v>
      </c>
      <c r="O141" s="11">
        <v>699166007</v>
      </c>
      <c r="P141" s="11">
        <v>5430974581.6999998</v>
      </c>
      <c r="Q141" s="11">
        <v>4816467537.5600004</v>
      </c>
      <c r="R141" s="11">
        <v>4272031260.8600001</v>
      </c>
      <c r="S141" s="11">
        <v>1158943320.8399999</v>
      </c>
      <c r="T141" s="11">
        <v>4272031260.8600001</v>
      </c>
      <c r="U141" s="11">
        <v>0</v>
      </c>
      <c r="V141" s="11">
        <v>0</v>
      </c>
    </row>
    <row r="142" spans="1:22" s="12" customFormat="1" ht="24" x14ac:dyDescent="0.2">
      <c r="A142" s="8" t="s">
        <v>272</v>
      </c>
      <c r="B142" s="8" t="s">
        <v>273</v>
      </c>
      <c r="C142" s="9" t="s">
        <v>25</v>
      </c>
      <c r="D142" s="9" t="s">
        <v>26</v>
      </c>
      <c r="E142" s="9">
        <v>21</v>
      </c>
      <c r="F142" s="10" t="s">
        <v>28</v>
      </c>
      <c r="G142" s="11">
        <v>4202200000</v>
      </c>
      <c r="H142" s="11">
        <f t="shared" si="12"/>
        <v>0</v>
      </c>
      <c r="I142" s="11"/>
      <c r="J142" s="11">
        <v>4202200000</v>
      </c>
      <c r="K142" s="11">
        <v>3948689765.8099999</v>
      </c>
      <c r="L142" s="11">
        <v>253510234.19</v>
      </c>
      <c r="M142" s="11">
        <v>0</v>
      </c>
      <c r="N142" s="11">
        <v>3393611278.8099999</v>
      </c>
      <c r="O142" s="11">
        <v>555078487</v>
      </c>
      <c r="P142" s="11">
        <v>2432224867.8099999</v>
      </c>
      <c r="Q142" s="11">
        <v>961386411</v>
      </c>
      <c r="R142" s="11">
        <v>2009466737.8099999</v>
      </c>
      <c r="S142" s="11">
        <v>422758130</v>
      </c>
      <c r="T142" s="11">
        <v>2009466737.8099999</v>
      </c>
      <c r="U142" s="11">
        <v>0</v>
      </c>
      <c r="V142" s="11">
        <v>0</v>
      </c>
    </row>
    <row r="143" spans="1:22" s="7" customFormat="1" ht="48" x14ac:dyDescent="0.2">
      <c r="A143" s="3" t="s">
        <v>274</v>
      </c>
      <c r="B143" s="3" t="s">
        <v>275</v>
      </c>
      <c r="C143" s="4" t="s">
        <v>25</v>
      </c>
      <c r="D143" s="4" t="s">
        <v>26</v>
      </c>
      <c r="E143" s="4">
        <v>21</v>
      </c>
      <c r="F143" s="5" t="s">
        <v>28</v>
      </c>
      <c r="G143" s="6">
        <v>4202200000</v>
      </c>
      <c r="H143" s="11">
        <f t="shared" si="12"/>
        <v>0</v>
      </c>
      <c r="I143" s="6"/>
      <c r="J143" s="6">
        <v>4202200000</v>
      </c>
      <c r="K143" s="6">
        <v>3948689765.8099999</v>
      </c>
      <c r="L143" s="6">
        <v>253510234.19</v>
      </c>
      <c r="M143" s="6">
        <v>0</v>
      </c>
      <c r="N143" s="6">
        <v>3393611278.8099999</v>
      </c>
      <c r="O143" s="6">
        <v>555078487</v>
      </c>
      <c r="P143" s="6">
        <v>2432224867.8099999</v>
      </c>
      <c r="Q143" s="6">
        <v>961386411</v>
      </c>
      <c r="R143" s="6">
        <v>2009466737.8099999</v>
      </c>
      <c r="S143" s="6">
        <v>422758130</v>
      </c>
      <c r="T143" s="6">
        <v>2009466737.8099999</v>
      </c>
      <c r="U143" s="6">
        <v>0</v>
      </c>
      <c r="V143" s="6">
        <v>0</v>
      </c>
    </row>
    <row r="144" spans="1:22" s="12" customFormat="1" ht="24" x14ac:dyDescent="0.2">
      <c r="A144" s="8" t="s">
        <v>276</v>
      </c>
      <c r="B144" s="8" t="s">
        <v>267</v>
      </c>
      <c r="C144" s="9" t="s">
        <v>25</v>
      </c>
      <c r="D144" s="9" t="s">
        <v>26</v>
      </c>
      <c r="E144" s="9">
        <v>21</v>
      </c>
      <c r="F144" s="10" t="s">
        <v>28</v>
      </c>
      <c r="G144" s="11">
        <v>7416000000</v>
      </c>
      <c r="H144" s="11">
        <f t="shared" si="12"/>
        <v>0</v>
      </c>
      <c r="I144" s="11"/>
      <c r="J144" s="11">
        <v>7416000000</v>
      </c>
      <c r="K144" s="11">
        <v>6997918360.4499998</v>
      </c>
      <c r="L144" s="11">
        <v>418081639.55000001</v>
      </c>
      <c r="M144" s="11">
        <v>0</v>
      </c>
      <c r="N144" s="11">
        <v>6853830840.4499998</v>
      </c>
      <c r="O144" s="11">
        <v>144087520</v>
      </c>
      <c r="P144" s="11">
        <v>2998749713.8899999</v>
      </c>
      <c r="Q144" s="11">
        <v>3855081126.5599999</v>
      </c>
      <c r="R144" s="11">
        <v>2262564523.0500002</v>
      </c>
      <c r="S144" s="11">
        <v>736185190.84000003</v>
      </c>
      <c r="T144" s="11">
        <v>2262564523.0500002</v>
      </c>
      <c r="U144" s="11">
        <v>0</v>
      </c>
      <c r="V144" s="11">
        <v>0</v>
      </c>
    </row>
    <row r="145" spans="1:22" s="7" customFormat="1" ht="36" x14ac:dyDescent="0.2">
      <c r="A145" s="3" t="s">
        <v>277</v>
      </c>
      <c r="B145" s="3" t="s">
        <v>278</v>
      </c>
      <c r="C145" s="4" t="s">
        <v>25</v>
      </c>
      <c r="D145" s="4" t="s">
        <v>26</v>
      </c>
      <c r="E145" s="4">
        <v>21</v>
      </c>
      <c r="F145" s="5" t="s">
        <v>28</v>
      </c>
      <c r="G145" s="6">
        <v>7416000000</v>
      </c>
      <c r="H145" s="11">
        <f t="shared" si="12"/>
        <v>0</v>
      </c>
      <c r="I145" s="6"/>
      <c r="J145" s="6">
        <v>7416000000</v>
      </c>
      <c r="K145" s="6">
        <v>6997918360.4499998</v>
      </c>
      <c r="L145" s="6">
        <v>418081639.55000001</v>
      </c>
      <c r="M145" s="6">
        <v>0</v>
      </c>
      <c r="N145" s="6">
        <v>6853830840.4499998</v>
      </c>
      <c r="O145" s="6">
        <v>144087520</v>
      </c>
      <c r="P145" s="6">
        <v>2998749713.8899999</v>
      </c>
      <c r="Q145" s="6">
        <v>3855081126.5599999</v>
      </c>
      <c r="R145" s="6">
        <v>2262564523.0500002</v>
      </c>
      <c r="S145" s="6">
        <v>736185190.84000003</v>
      </c>
      <c r="T145" s="6">
        <v>2262564523.0500002</v>
      </c>
      <c r="U145" s="6">
        <v>0</v>
      </c>
      <c r="V145" s="6">
        <v>0</v>
      </c>
    </row>
    <row r="146" spans="1:22" s="12" customFormat="1" ht="24" x14ac:dyDescent="0.2">
      <c r="A146" s="8" t="s">
        <v>279</v>
      </c>
      <c r="B146" s="8" t="s">
        <v>280</v>
      </c>
      <c r="C146" s="9" t="s">
        <v>25</v>
      </c>
      <c r="D146" s="9" t="s">
        <v>26</v>
      </c>
      <c r="E146" s="9">
        <v>21</v>
      </c>
      <c r="F146" s="10" t="s">
        <v>28</v>
      </c>
      <c r="G146" s="11">
        <v>3347500000</v>
      </c>
      <c r="H146" s="11">
        <f t="shared" si="12"/>
        <v>0</v>
      </c>
      <c r="I146" s="11"/>
      <c r="J146" s="11">
        <v>3347500000</v>
      </c>
      <c r="K146" s="11">
        <v>2844142670.1500001</v>
      </c>
      <c r="L146" s="11">
        <v>503357329.85000002</v>
      </c>
      <c r="M146" s="11">
        <v>0</v>
      </c>
      <c r="N146" s="11">
        <v>2551398670.1500001</v>
      </c>
      <c r="O146" s="11">
        <v>292744000</v>
      </c>
      <c r="P146" s="11">
        <v>1376162297.8499999</v>
      </c>
      <c r="Q146" s="11">
        <v>1175236372.3</v>
      </c>
      <c r="R146" s="11">
        <v>1038819114.05</v>
      </c>
      <c r="S146" s="11">
        <v>337343183.80000001</v>
      </c>
      <c r="T146" s="11">
        <v>1038819114.05</v>
      </c>
      <c r="U146" s="11">
        <v>0</v>
      </c>
      <c r="V146" s="11">
        <v>13087870</v>
      </c>
    </row>
    <row r="147" spans="1:22" s="12" customFormat="1" ht="24" x14ac:dyDescent="0.2">
      <c r="A147" s="8" t="s">
        <v>281</v>
      </c>
      <c r="B147" s="8" t="s">
        <v>267</v>
      </c>
      <c r="C147" s="9" t="s">
        <v>25</v>
      </c>
      <c r="D147" s="9" t="s">
        <v>26</v>
      </c>
      <c r="E147" s="9">
        <v>21</v>
      </c>
      <c r="F147" s="10" t="s">
        <v>28</v>
      </c>
      <c r="G147" s="11">
        <v>3347500000</v>
      </c>
      <c r="H147" s="11">
        <f t="shared" si="12"/>
        <v>0</v>
      </c>
      <c r="I147" s="11"/>
      <c r="J147" s="11">
        <v>3347500000</v>
      </c>
      <c r="K147" s="11">
        <v>2844142670.1500001</v>
      </c>
      <c r="L147" s="11">
        <v>503357329.85000002</v>
      </c>
      <c r="M147" s="11">
        <v>0</v>
      </c>
      <c r="N147" s="11">
        <v>2551398670.1500001</v>
      </c>
      <c r="O147" s="11">
        <v>292744000</v>
      </c>
      <c r="P147" s="11">
        <v>1376162297.8499999</v>
      </c>
      <c r="Q147" s="11">
        <v>1175236372.3</v>
      </c>
      <c r="R147" s="11">
        <v>1038819114.05</v>
      </c>
      <c r="S147" s="11">
        <v>337343183.80000001</v>
      </c>
      <c r="T147" s="11">
        <v>1038819114.05</v>
      </c>
      <c r="U147" s="11">
        <v>0</v>
      </c>
      <c r="V147" s="11">
        <v>13087870</v>
      </c>
    </row>
    <row r="148" spans="1:22" s="7" customFormat="1" ht="36" x14ac:dyDescent="0.2">
      <c r="A148" s="3" t="s">
        <v>282</v>
      </c>
      <c r="B148" s="3" t="s">
        <v>283</v>
      </c>
      <c r="C148" s="4" t="s">
        <v>25</v>
      </c>
      <c r="D148" s="4" t="s">
        <v>26</v>
      </c>
      <c r="E148" s="4">
        <v>21</v>
      </c>
      <c r="F148" s="5" t="s">
        <v>28</v>
      </c>
      <c r="G148" s="6">
        <v>3347500000</v>
      </c>
      <c r="H148" s="11">
        <f t="shared" si="12"/>
        <v>0</v>
      </c>
      <c r="I148" s="6"/>
      <c r="J148" s="6">
        <v>3347500000</v>
      </c>
      <c r="K148" s="6">
        <v>2844142670.1500001</v>
      </c>
      <c r="L148" s="6">
        <v>503357329.85000002</v>
      </c>
      <c r="M148" s="6">
        <v>0</v>
      </c>
      <c r="N148" s="6">
        <v>2551398670.1500001</v>
      </c>
      <c r="O148" s="6">
        <v>292744000</v>
      </c>
      <c r="P148" s="6">
        <v>1376162297.8499999</v>
      </c>
      <c r="Q148" s="6">
        <v>1175236372.3</v>
      </c>
      <c r="R148" s="6">
        <v>1038819114.05</v>
      </c>
      <c r="S148" s="6">
        <v>337343183.80000001</v>
      </c>
      <c r="T148" s="6">
        <v>1038819114.05</v>
      </c>
      <c r="U148" s="6">
        <v>0</v>
      </c>
      <c r="V148" s="6">
        <v>13087870</v>
      </c>
    </row>
    <row r="149" spans="1:22" s="12" customFormat="1" ht="24" x14ac:dyDescent="0.2">
      <c r="A149" s="8" t="s">
        <v>284</v>
      </c>
      <c r="B149" s="8" t="s">
        <v>285</v>
      </c>
      <c r="C149" s="9" t="s">
        <v>25</v>
      </c>
      <c r="D149" s="9" t="s">
        <v>26</v>
      </c>
      <c r="E149" s="9">
        <v>21</v>
      </c>
      <c r="F149" s="10" t="s">
        <v>28</v>
      </c>
      <c r="G149" s="11">
        <v>501870000</v>
      </c>
      <c r="H149" s="11">
        <f t="shared" si="12"/>
        <v>0</v>
      </c>
      <c r="I149" s="11"/>
      <c r="J149" s="11">
        <v>501870000</v>
      </c>
      <c r="K149" s="11">
        <v>454508339.38</v>
      </c>
      <c r="L149" s="11">
        <v>47361660.619999997</v>
      </c>
      <c r="M149" s="11">
        <v>0</v>
      </c>
      <c r="N149" s="11">
        <v>434069201.38</v>
      </c>
      <c r="O149" s="11">
        <v>20439138</v>
      </c>
      <c r="P149" s="11">
        <v>298363562.02999997</v>
      </c>
      <c r="Q149" s="11">
        <v>135705639.34999999</v>
      </c>
      <c r="R149" s="11">
        <v>292299763.02999997</v>
      </c>
      <c r="S149" s="11">
        <v>6063799</v>
      </c>
      <c r="T149" s="11">
        <v>292299763.02999997</v>
      </c>
      <c r="U149" s="11">
        <v>0</v>
      </c>
      <c r="V149" s="11">
        <v>6135859</v>
      </c>
    </row>
    <row r="150" spans="1:22" s="12" customFormat="1" ht="24" x14ac:dyDescent="0.2">
      <c r="A150" s="8" t="s">
        <v>286</v>
      </c>
      <c r="B150" s="8" t="s">
        <v>273</v>
      </c>
      <c r="C150" s="9" t="s">
        <v>25</v>
      </c>
      <c r="D150" s="9" t="s">
        <v>26</v>
      </c>
      <c r="E150" s="9">
        <v>21</v>
      </c>
      <c r="F150" s="10" t="s">
        <v>28</v>
      </c>
      <c r="G150" s="11">
        <v>501870000</v>
      </c>
      <c r="H150" s="11">
        <f t="shared" si="12"/>
        <v>0</v>
      </c>
      <c r="I150" s="11"/>
      <c r="J150" s="11">
        <v>501870000</v>
      </c>
      <c r="K150" s="11">
        <v>454508339.38</v>
      </c>
      <c r="L150" s="11">
        <v>47361660.619999997</v>
      </c>
      <c r="M150" s="11">
        <v>0</v>
      </c>
      <c r="N150" s="11">
        <v>434069201.38</v>
      </c>
      <c r="O150" s="11">
        <v>20439138</v>
      </c>
      <c r="P150" s="11">
        <v>298363562.02999997</v>
      </c>
      <c r="Q150" s="11">
        <v>135705639.34999999</v>
      </c>
      <c r="R150" s="11">
        <v>292299763.02999997</v>
      </c>
      <c r="S150" s="11">
        <v>6063799</v>
      </c>
      <c r="T150" s="11">
        <v>292299763.02999997</v>
      </c>
      <c r="U150" s="11">
        <v>0</v>
      </c>
      <c r="V150" s="11">
        <v>6135859</v>
      </c>
    </row>
    <row r="151" spans="1:22" s="7" customFormat="1" ht="24" x14ac:dyDescent="0.2">
      <c r="A151" s="3" t="s">
        <v>287</v>
      </c>
      <c r="B151" s="3" t="s">
        <v>288</v>
      </c>
      <c r="C151" s="4" t="s">
        <v>25</v>
      </c>
      <c r="D151" s="4" t="s">
        <v>26</v>
      </c>
      <c r="E151" s="4">
        <v>21</v>
      </c>
      <c r="F151" s="5" t="s">
        <v>28</v>
      </c>
      <c r="G151" s="6">
        <v>501870000</v>
      </c>
      <c r="H151" s="11">
        <f t="shared" si="12"/>
        <v>0</v>
      </c>
      <c r="I151" s="6"/>
      <c r="J151" s="6">
        <v>501870000</v>
      </c>
      <c r="K151" s="6">
        <v>454508339.38</v>
      </c>
      <c r="L151" s="6">
        <v>47361660.619999997</v>
      </c>
      <c r="M151" s="6">
        <v>0</v>
      </c>
      <c r="N151" s="6">
        <v>434069201.38</v>
      </c>
      <c r="O151" s="6">
        <v>20439138</v>
      </c>
      <c r="P151" s="6">
        <v>298363562.02999997</v>
      </c>
      <c r="Q151" s="6">
        <v>135705639.34999999</v>
      </c>
      <c r="R151" s="6">
        <v>292299763.02999997</v>
      </c>
      <c r="S151" s="6">
        <v>6063799</v>
      </c>
      <c r="T151" s="6">
        <v>292299763.02999997</v>
      </c>
      <c r="U151" s="6">
        <v>0</v>
      </c>
      <c r="V151" s="6">
        <v>6135859</v>
      </c>
    </row>
    <row r="152" spans="1:22" s="12" customFormat="1" ht="24" x14ac:dyDescent="0.2">
      <c r="A152" s="8" t="s">
        <v>289</v>
      </c>
      <c r="B152" s="8" t="s">
        <v>290</v>
      </c>
      <c r="C152" s="9" t="s">
        <v>571</v>
      </c>
      <c r="D152" s="9" t="s">
        <v>26</v>
      </c>
      <c r="E152" s="9">
        <v>11</v>
      </c>
      <c r="F152" s="10" t="s">
        <v>572</v>
      </c>
      <c r="G152" s="11">
        <v>0</v>
      </c>
      <c r="H152" s="11">
        <f>+J152+I152-G152</f>
        <v>2116000000</v>
      </c>
      <c r="I152" s="11"/>
      <c r="J152" s="11">
        <v>2116000000</v>
      </c>
      <c r="K152" s="11">
        <v>0</v>
      </c>
      <c r="L152" s="11">
        <v>2116000000</v>
      </c>
      <c r="M152" s="11">
        <v>0</v>
      </c>
      <c r="N152" s="11">
        <v>0</v>
      </c>
      <c r="O152" s="11">
        <v>0</v>
      </c>
      <c r="P152" s="11">
        <v>0</v>
      </c>
      <c r="Q152" s="11">
        <v>0</v>
      </c>
      <c r="R152" s="11">
        <v>0</v>
      </c>
      <c r="S152" s="11">
        <v>0</v>
      </c>
      <c r="T152" s="11">
        <v>0</v>
      </c>
      <c r="U152" s="11">
        <v>0</v>
      </c>
      <c r="V152" s="11">
        <v>0</v>
      </c>
    </row>
    <row r="153" spans="1:22" s="12" customFormat="1" ht="24" x14ac:dyDescent="0.2">
      <c r="A153" s="8" t="s">
        <v>289</v>
      </c>
      <c r="B153" s="8" t="s">
        <v>290</v>
      </c>
      <c r="C153" s="9" t="s">
        <v>25</v>
      </c>
      <c r="D153" s="9" t="s">
        <v>26</v>
      </c>
      <c r="E153" s="9">
        <v>21</v>
      </c>
      <c r="F153" s="10" t="s">
        <v>28</v>
      </c>
      <c r="G153" s="11">
        <v>9365945300</v>
      </c>
      <c r="H153" s="11">
        <f>+J153+I153-G153</f>
        <v>0</v>
      </c>
      <c r="I153" s="11"/>
      <c r="J153" s="11">
        <v>9365945300</v>
      </c>
      <c r="K153" s="11">
        <v>6864391201.71</v>
      </c>
      <c r="L153" s="11">
        <v>2501554098.29</v>
      </c>
      <c r="M153" s="11">
        <v>0</v>
      </c>
      <c r="N153" s="11">
        <v>6560308171.71</v>
      </c>
      <c r="O153" s="11">
        <v>304083030</v>
      </c>
      <c r="P153" s="11">
        <v>1785667242.0599999</v>
      </c>
      <c r="Q153" s="11">
        <v>4774640929.6499996</v>
      </c>
      <c r="R153" s="11">
        <v>1663421957.96</v>
      </c>
      <c r="S153" s="11">
        <v>122245284.09999999</v>
      </c>
      <c r="T153" s="11">
        <v>1663421957.96</v>
      </c>
      <c r="U153" s="11">
        <v>0</v>
      </c>
      <c r="V153" s="11">
        <v>5992626.4000000004</v>
      </c>
    </row>
    <row r="154" spans="1:22" s="12" customFormat="1" ht="24" x14ac:dyDescent="0.2">
      <c r="A154" s="8" t="s">
        <v>573</v>
      </c>
      <c r="B154" s="8" t="s">
        <v>298</v>
      </c>
      <c r="C154" s="9" t="s">
        <v>571</v>
      </c>
      <c r="D154" s="9" t="s">
        <v>26</v>
      </c>
      <c r="E154" s="9">
        <v>11</v>
      </c>
      <c r="F154" s="10" t="s">
        <v>572</v>
      </c>
      <c r="G154" s="11">
        <v>0</v>
      </c>
      <c r="H154" s="11">
        <f>+J154+I154-G154</f>
        <v>2116000000</v>
      </c>
      <c r="I154" s="11"/>
      <c r="J154" s="11">
        <v>2116000000</v>
      </c>
      <c r="K154" s="11">
        <v>0</v>
      </c>
      <c r="L154" s="11">
        <v>2116000000</v>
      </c>
      <c r="M154" s="11">
        <v>0</v>
      </c>
      <c r="N154" s="11">
        <v>0</v>
      </c>
      <c r="O154" s="11">
        <v>0</v>
      </c>
      <c r="P154" s="11">
        <v>0</v>
      </c>
      <c r="Q154" s="11">
        <v>0</v>
      </c>
      <c r="R154" s="11">
        <v>0</v>
      </c>
      <c r="S154" s="11">
        <v>0</v>
      </c>
      <c r="T154" s="11">
        <v>0</v>
      </c>
      <c r="U154" s="11">
        <v>0</v>
      </c>
      <c r="V154" s="11">
        <v>0</v>
      </c>
    </row>
    <row r="155" spans="1:22" s="7" customFormat="1" ht="48" x14ac:dyDescent="0.2">
      <c r="A155" s="3" t="s">
        <v>575</v>
      </c>
      <c r="B155" s="3" t="s">
        <v>574</v>
      </c>
      <c r="C155" s="4" t="s">
        <v>571</v>
      </c>
      <c r="D155" s="4" t="s">
        <v>26</v>
      </c>
      <c r="E155" s="4">
        <v>11</v>
      </c>
      <c r="F155" s="5" t="s">
        <v>572</v>
      </c>
      <c r="G155" s="6">
        <v>0</v>
      </c>
      <c r="H155" s="6">
        <f t="shared" ref="H155" si="13">+J155+I155-G155</f>
        <v>2116000000</v>
      </c>
      <c r="I155" s="6"/>
      <c r="J155" s="6">
        <v>2116000000</v>
      </c>
      <c r="K155" s="6">
        <v>0</v>
      </c>
      <c r="L155" s="6">
        <v>2116000000</v>
      </c>
      <c r="M155" s="6">
        <v>0</v>
      </c>
      <c r="N155" s="6">
        <v>0</v>
      </c>
      <c r="O155" s="6">
        <v>0</v>
      </c>
      <c r="P155" s="6">
        <v>0</v>
      </c>
      <c r="Q155" s="6">
        <v>0</v>
      </c>
      <c r="R155" s="6">
        <v>0</v>
      </c>
      <c r="S155" s="6">
        <v>0</v>
      </c>
      <c r="T155" s="6">
        <v>0</v>
      </c>
      <c r="U155" s="6">
        <v>0</v>
      </c>
      <c r="V155" s="6">
        <v>0</v>
      </c>
    </row>
    <row r="156" spans="1:22" s="12" customFormat="1" ht="24" x14ac:dyDescent="0.2">
      <c r="A156" s="8" t="s">
        <v>291</v>
      </c>
      <c r="B156" s="8" t="s">
        <v>292</v>
      </c>
      <c r="C156" s="9" t="s">
        <v>25</v>
      </c>
      <c r="D156" s="9" t="s">
        <v>26</v>
      </c>
      <c r="E156" s="9">
        <v>21</v>
      </c>
      <c r="F156" s="10" t="s">
        <v>28</v>
      </c>
      <c r="G156" s="11">
        <v>9365945300</v>
      </c>
      <c r="H156" s="11">
        <f>+J156+I156-G156</f>
        <v>0</v>
      </c>
      <c r="I156" s="11"/>
      <c r="J156" s="11">
        <v>9365945300</v>
      </c>
      <c r="K156" s="11">
        <v>6864391201.71</v>
      </c>
      <c r="L156" s="11">
        <v>2501554098.29</v>
      </c>
      <c r="M156" s="11">
        <v>0</v>
      </c>
      <c r="N156" s="11">
        <v>6560308171.71</v>
      </c>
      <c r="O156" s="11">
        <v>304083030</v>
      </c>
      <c r="P156" s="11">
        <v>1785667242.0599999</v>
      </c>
      <c r="Q156" s="11">
        <v>4774640929.6499996</v>
      </c>
      <c r="R156" s="11">
        <v>1663421957.96</v>
      </c>
      <c r="S156" s="11">
        <v>122245284.09999999</v>
      </c>
      <c r="T156" s="11">
        <v>1663421957.96</v>
      </c>
      <c r="U156" s="11">
        <v>0</v>
      </c>
      <c r="V156" s="11">
        <v>5992626.4000000004</v>
      </c>
    </row>
    <row r="157" spans="1:22" s="7" customFormat="1" ht="48" x14ac:dyDescent="0.2">
      <c r="A157" s="3" t="s">
        <v>293</v>
      </c>
      <c r="B157" s="3" t="s">
        <v>294</v>
      </c>
      <c r="C157" s="4" t="s">
        <v>25</v>
      </c>
      <c r="D157" s="4" t="s">
        <v>26</v>
      </c>
      <c r="E157" s="4">
        <v>21</v>
      </c>
      <c r="F157" s="5" t="s">
        <v>28</v>
      </c>
      <c r="G157" s="6">
        <v>9365945300</v>
      </c>
      <c r="H157" s="11">
        <f t="shared" ref="H157:H162" si="14">+J157+I157-G157</f>
        <v>0</v>
      </c>
      <c r="I157" s="6"/>
      <c r="J157" s="6">
        <v>9365945300</v>
      </c>
      <c r="K157" s="6">
        <v>6864391201.71</v>
      </c>
      <c r="L157" s="6">
        <v>2501554098.29</v>
      </c>
      <c r="M157" s="6">
        <v>0</v>
      </c>
      <c r="N157" s="6">
        <v>6560308171.71</v>
      </c>
      <c r="O157" s="6">
        <v>304083030</v>
      </c>
      <c r="P157" s="6">
        <v>1785667242.0599999</v>
      </c>
      <c r="Q157" s="6">
        <v>4774640929.6499996</v>
      </c>
      <c r="R157" s="6">
        <v>1663421957.96</v>
      </c>
      <c r="S157" s="6">
        <v>122245284.09999999</v>
      </c>
      <c r="T157" s="6">
        <v>1663421957.96</v>
      </c>
      <c r="U157" s="6">
        <v>0</v>
      </c>
      <c r="V157" s="6">
        <v>5992626.4000000004</v>
      </c>
    </row>
    <row r="158" spans="1:22" s="12" customFormat="1" ht="36" x14ac:dyDescent="0.2">
      <c r="A158" s="8" t="s">
        <v>295</v>
      </c>
      <c r="B158" s="8" t="s">
        <v>296</v>
      </c>
      <c r="C158" s="9" t="s">
        <v>25</v>
      </c>
      <c r="D158" s="9" t="s">
        <v>26</v>
      </c>
      <c r="E158" s="9">
        <v>21</v>
      </c>
      <c r="F158" s="10" t="s">
        <v>28</v>
      </c>
      <c r="G158" s="11">
        <v>14197912946</v>
      </c>
      <c r="H158" s="11">
        <f t="shared" si="14"/>
        <v>0</v>
      </c>
      <c r="I158" s="11"/>
      <c r="J158" s="11">
        <v>14197912946</v>
      </c>
      <c r="K158" s="11">
        <v>13652658659.6</v>
      </c>
      <c r="L158" s="11">
        <v>545254286.39999998</v>
      </c>
      <c r="M158" s="11">
        <v>0</v>
      </c>
      <c r="N158" s="11">
        <v>13243881339.6</v>
      </c>
      <c r="O158" s="11">
        <v>408777320</v>
      </c>
      <c r="P158" s="11">
        <v>11270926220.030001</v>
      </c>
      <c r="Q158" s="11">
        <v>1972955119.5699999</v>
      </c>
      <c r="R158" s="11">
        <v>11123914387.43</v>
      </c>
      <c r="S158" s="11">
        <v>147011832.59999999</v>
      </c>
      <c r="T158" s="11">
        <v>11123914387.43</v>
      </c>
      <c r="U158" s="11">
        <v>0</v>
      </c>
      <c r="V158" s="11">
        <v>28574181</v>
      </c>
    </row>
    <row r="159" spans="1:22" s="12" customFormat="1" ht="24" x14ac:dyDescent="0.2">
      <c r="A159" s="8" t="s">
        <v>297</v>
      </c>
      <c r="B159" s="8" t="s">
        <v>298</v>
      </c>
      <c r="C159" s="9" t="s">
        <v>25</v>
      </c>
      <c r="D159" s="9" t="s">
        <v>26</v>
      </c>
      <c r="E159" s="9">
        <v>21</v>
      </c>
      <c r="F159" s="10" t="s">
        <v>28</v>
      </c>
      <c r="G159" s="11">
        <v>13197912946</v>
      </c>
      <c r="H159" s="11">
        <f t="shared" si="14"/>
        <v>0</v>
      </c>
      <c r="I159" s="11"/>
      <c r="J159" s="11">
        <v>13197912946</v>
      </c>
      <c r="K159" s="11">
        <v>12652658659.6</v>
      </c>
      <c r="L159" s="11">
        <v>545254286.39999998</v>
      </c>
      <c r="M159" s="11">
        <v>0</v>
      </c>
      <c r="N159" s="11">
        <v>12243881339.6</v>
      </c>
      <c r="O159" s="11">
        <v>408777320</v>
      </c>
      <c r="P159" s="11">
        <v>10270926220.030001</v>
      </c>
      <c r="Q159" s="11">
        <v>1972955119.5699999</v>
      </c>
      <c r="R159" s="11">
        <v>10123914387.43</v>
      </c>
      <c r="S159" s="11">
        <v>147011832.59999999</v>
      </c>
      <c r="T159" s="11">
        <v>10123914387.43</v>
      </c>
      <c r="U159" s="11">
        <v>0</v>
      </c>
      <c r="V159" s="11">
        <v>28574181</v>
      </c>
    </row>
    <row r="160" spans="1:22" s="7" customFormat="1" ht="60" x14ac:dyDescent="0.2">
      <c r="A160" s="3" t="s">
        <v>299</v>
      </c>
      <c r="B160" s="3" t="s">
        <v>300</v>
      </c>
      <c r="C160" s="4" t="s">
        <v>25</v>
      </c>
      <c r="D160" s="4" t="s">
        <v>26</v>
      </c>
      <c r="E160" s="4">
        <v>21</v>
      </c>
      <c r="F160" s="5" t="s">
        <v>28</v>
      </c>
      <c r="G160" s="6">
        <v>13197912946</v>
      </c>
      <c r="H160" s="11">
        <f t="shared" si="14"/>
        <v>0</v>
      </c>
      <c r="I160" s="6"/>
      <c r="J160" s="6">
        <v>13197912946</v>
      </c>
      <c r="K160" s="6">
        <v>12652658659.6</v>
      </c>
      <c r="L160" s="6">
        <v>545254286.39999998</v>
      </c>
      <c r="M160" s="6">
        <v>0</v>
      </c>
      <c r="N160" s="6">
        <v>12243881339.6</v>
      </c>
      <c r="O160" s="6">
        <v>408777320</v>
      </c>
      <c r="P160" s="6">
        <v>10270926220.030001</v>
      </c>
      <c r="Q160" s="6">
        <v>1972955119.5699999</v>
      </c>
      <c r="R160" s="6">
        <v>10123914387.43</v>
      </c>
      <c r="S160" s="6">
        <v>147011832.59999999</v>
      </c>
      <c r="T160" s="6">
        <v>10123914387.43</v>
      </c>
      <c r="U160" s="6">
        <v>0</v>
      </c>
      <c r="V160" s="6">
        <v>28574181</v>
      </c>
    </row>
    <row r="161" spans="1:22" s="12" customFormat="1" ht="24" x14ac:dyDescent="0.2">
      <c r="A161" s="8" t="s">
        <v>301</v>
      </c>
      <c r="B161" s="8" t="s">
        <v>267</v>
      </c>
      <c r="C161" s="9" t="s">
        <v>25</v>
      </c>
      <c r="D161" s="9" t="s">
        <v>26</v>
      </c>
      <c r="E161" s="9">
        <v>21</v>
      </c>
      <c r="F161" s="10" t="s">
        <v>28</v>
      </c>
      <c r="G161" s="11">
        <v>1000000000</v>
      </c>
      <c r="H161" s="11">
        <f t="shared" si="14"/>
        <v>0</v>
      </c>
      <c r="I161" s="11"/>
      <c r="J161" s="11">
        <v>1000000000</v>
      </c>
      <c r="K161" s="11">
        <v>1000000000</v>
      </c>
      <c r="L161" s="11">
        <v>0</v>
      </c>
      <c r="M161" s="11">
        <v>0</v>
      </c>
      <c r="N161" s="11">
        <v>1000000000</v>
      </c>
      <c r="O161" s="11">
        <v>0</v>
      </c>
      <c r="P161" s="11">
        <v>1000000000</v>
      </c>
      <c r="Q161" s="11">
        <v>0</v>
      </c>
      <c r="R161" s="11">
        <v>1000000000</v>
      </c>
      <c r="S161" s="11">
        <v>0</v>
      </c>
      <c r="T161" s="11">
        <v>1000000000</v>
      </c>
      <c r="U161" s="11">
        <v>0</v>
      </c>
      <c r="V161" s="11">
        <v>0</v>
      </c>
    </row>
    <row r="162" spans="1:22" s="7" customFormat="1" ht="36" x14ac:dyDescent="0.2">
      <c r="A162" s="3" t="s">
        <v>302</v>
      </c>
      <c r="B162" s="3" t="s">
        <v>303</v>
      </c>
      <c r="C162" s="4" t="s">
        <v>25</v>
      </c>
      <c r="D162" s="4" t="s">
        <v>26</v>
      </c>
      <c r="E162" s="4">
        <v>21</v>
      </c>
      <c r="F162" s="5" t="s">
        <v>28</v>
      </c>
      <c r="G162" s="6">
        <v>1000000000</v>
      </c>
      <c r="H162" s="11">
        <f t="shared" si="14"/>
        <v>0</v>
      </c>
      <c r="I162" s="6"/>
      <c r="J162" s="6">
        <v>1000000000</v>
      </c>
      <c r="K162" s="6">
        <v>1000000000</v>
      </c>
      <c r="L162" s="6">
        <v>0</v>
      </c>
      <c r="M162" s="6">
        <v>0</v>
      </c>
      <c r="N162" s="6">
        <v>1000000000</v>
      </c>
      <c r="O162" s="6">
        <v>0</v>
      </c>
      <c r="P162" s="6">
        <v>1000000000</v>
      </c>
      <c r="Q162" s="6">
        <v>0</v>
      </c>
      <c r="R162" s="6">
        <v>1000000000</v>
      </c>
      <c r="S162" s="6">
        <v>0</v>
      </c>
      <c r="T162" s="6">
        <v>1000000000</v>
      </c>
      <c r="U162" s="6">
        <v>0</v>
      </c>
      <c r="V162" s="6">
        <v>0</v>
      </c>
    </row>
    <row r="163" spans="1:22" ht="12" x14ac:dyDescent="0.2">
      <c r="A163" s="13"/>
      <c r="B163" s="13"/>
      <c r="C163" s="21"/>
      <c r="D163" s="13"/>
      <c r="E163" s="14"/>
      <c r="F163" s="15"/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14"/>
      <c r="R163" s="14"/>
      <c r="S163" s="14"/>
      <c r="T163" s="14"/>
      <c r="U163" s="14"/>
      <c r="V163" s="14"/>
    </row>
    <row r="164" spans="1:22" x14ac:dyDescent="0.2">
      <c r="F164" s="15"/>
    </row>
  </sheetData>
  <mergeCells count="3">
    <mergeCell ref="A1:U1"/>
    <mergeCell ref="A2:U2"/>
    <mergeCell ref="A3:U3"/>
  </mergeCells>
  <pageMargins left="0.39370078740157483" right="0" top="0.39370078740157483" bottom="0.51181102362204722" header="0.39370078740157483" footer="0.39370078740157483"/>
  <pageSetup paperSize="14" scale="60" orientation="landscape" horizontalDpi="300" verticalDpi="300" r:id="rId1"/>
  <headerFooter alignWithMargins="0">
    <oddFooter>&amp;R&amp;"Arial,Regular"&amp;8 Página &amp;"-,Regular"&amp;P &amp;"-,Regular"de &amp;"-,Regular"&amp;N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Z164"/>
  <sheetViews>
    <sheetView showGridLines="0" tabSelected="1" zoomScaleNormal="100" workbookViewId="0">
      <pane xSplit="1" ySplit="4" topLeftCell="B26" activePane="bottomRight" state="frozen"/>
      <selection pane="topRight" activeCell="G1" sqref="G1"/>
      <selection pane="bottomLeft" activeCell="A2" sqref="A2"/>
      <selection pane="bottomRight" activeCell="F42" sqref="F42"/>
    </sheetView>
  </sheetViews>
  <sheetFormatPr baseColWidth="10" defaultRowHeight="11.25" x14ac:dyDescent="0.2"/>
  <cols>
    <col min="1" max="1" width="14.140625" style="16" customWidth="1"/>
    <col min="2" max="2" width="37.42578125" style="16" customWidth="1"/>
    <col min="3" max="3" width="7.140625" style="16" customWidth="1"/>
    <col min="4" max="4" width="4.42578125" style="16" customWidth="1"/>
    <col min="5" max="5" width="4.140625" style="2" customWidth="1"/>
    <col min="6" max="6" width="22.7109375" style="17" customWidth="1"/>
    <col min="7" max="7" width="16.7109375" style="2" bestFit="1" customWidth="1"/>
    <col min="8" max="8" width="17.42578125" style="2" bestFit="1" customWidth="1"/>
    <col min="9" max="9" width="15.5703125" style="2" bestFit="1" customWidth="1"/>
    <col min="10" max="11" width="16.7109375" style="2" bestFit="1" customWidth="1"/>
    <col min="12" max="12" width="20.140625" style="2" customWidth="1"/>
    <col min="13" max="18" width="16.7109375" style="2" bestFit="1" customWidth="1"/>
    <col min="19" max="19" width="15.5703125" style="2" bestFit="1" customWidth="1"/>
    <col min="20" max="20" width="16.7109375" style="2" bestFit="1" customWidth="1"/>
    <col min="21" max="22" width="14.140625" style="2" bestFit="1" customWidth="1"/>
    <col min="23" max="25" width="11.42578125" style="2"/>
    <col min="26" max="26" width="17.140625" style="2" bestFit="1" customWidth="1"/>
    <col min="27" max="16384" width="11.42578125" style="2"/>
  </cols>
  <sheetData>
    <row r="1" spans="1:25" s="1" customFormat="1" ht="15.75" x14ac:dyDescent="0.25">
      <c r="A1" s="68" t="s">
        <v>0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</row>
    <row r="2" spans="1:25" s="1" customFormat="1" ht="15.75" x14ac:dyDescent="0.25">
      <c r="A2" s="68" t="s">
        <v>1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</row>
    <row r="3" spans="1:25" s="1" customFormat="1" ht="15.75" x14ac:dyDescent="0.25">
      <c r="A3" s="68" t="s">
        <v>577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</row>
    <row r="4" spans="1:25" ht="36" x14ac:dyDescent="0.2">
      <c r="A4" s="18" t="s">
        <v>2</v>
      </c>
      <c r="B4" s="18" t="s">
        <v>3</v>
      </c>
      <c r="C4" s="19" t="s">
        <v>4</v>
      </c>
      <c r="D4" s="19" t="s">
        <v>5</v>
      </c>
      <c r="E4" s="19" t="s">
        <v>6</v>
      </c>
      <c r="F4" s="19" t="s">
        <v>7</v>
      </c>
      <c r="G4" s="20" t="s">
        <v>8</v>
      </c>
      <c r="H4" s="20" t="s">
        <v>9</v>
      </c>
      <c r="I4" s="20" t="s">
        <v>570</v>
      </c>
      <c r="J4" s="20" t="s">
        <v>10</v>
      </c>
      <c r="K4" s="20" t="s">
        <v>11</v>
      </c>
      <c r="L4" s="20" t="s">
        <v>12</v>
      </c>
      <c r="M4" s="20" t="s">
        <v>13</v>
      </c>
      <c r="N4" s="20" t="s">
        <v>14</v>
      </c>
      <c r="O4" s="20" t="s">
        <v>15</v>
      </c>
      <c r="P4" s="20" t="s">
        <v>16</v>
      </c>
      <c r="Q4" s="20" t="s">
        <v>17</v>
      </c>
      <c r="R4" s="20" t="s">
        <v>18</v>
      </c>
      <c r="S4" s="20" t="s">
        <v>19</v>
      </c>
      <c r="T4" s="20" t="s">
        <v>20</v>
      </c>
      <c r="U4" s="20" t="s">
        <v>21</v>
      </c>
      <c r="V4" s="4" t="s">
        <v>22</v>
      </c>
    </row>
    <row r="5" spans="1:25" s="7" customFormat="1" ht="12" x14ac:dyDescent="0.2">
      <c r="A5" s="3"/>
      <c r="B5" s="3" t="s">
        <v>304</v>
      </c>
      <c r="C5" s="4"/>
      <c r="D5" s="4"/>
      <c r="E5" s="4"/>
      <c r="F5" s="5"/>
      <c r="G5" s="6">
        <f>+G6+G7</f>
        <v>99935250000</v>
      </c>
      <c r="H5" s="6">
        <f>+H6+H7</f>
        <v>2.384185791015625E-7</v>
      </c>
      <c r="I5" s="6">
        <f>+I6+I7</f>
        <v>1394110604</v>
      </c>
      <c r="J5" s="6">
        <f t="shared" ref="J5:V5" si="0">+J6+J7</f>
        <v>98541139396</v>
      </c>
      <c r="K5" s="6">
        <f t="shared" si="0"/>
        <v>89609725414.070007</v>
      </c>
      <c r="L5" s="6">
        <f t="shared" ref="L5" si="1">+L6+L7</f>
        <v>8931413981.9300003</v>
      </c>
      <c r="M5" s="6">
        <f t="shared" si="0"/>
        <v>0</v>
      </c>
      <c r="N5" s="6">
        <f>+N6+N7</f>
        <v>89596632676.580002</v>
      </c>
      <c r="O5" s="6">
        <f t="shared" si="0"/>
        <v>13092737.49</v>
      </c>
      <c r="P5" s="6">
        <f t="shared" si="0"/>
        <v>89596632676.580002</v>
      </c>
      <c r="Q5" s="6">
        <f t="shared" si="0"/>
        <v>0</v>
      </c>
      <c r="R5" s="6">
        <f t="shared" si="0"/>
        <v>88879252405.300003</v>
      </c>
      <c r="S5" s="6">
        <f t="shared" si="0"/>
        <v>717380271.27999997</v>
      </c>
      <c r="T5" s="6">
        <f t="shared" si="0"/>
        <v>88879252405.300003</v>
      </c>
      <c r="U5" s="6">
        <f t="shared" si="0"/>
        <v>0</v>
      </c>
      <c r="V5" s="6">
        <f t="shared" si="0"/>
        <v>294421007.91000003</v>
      </c>
    </row>
    <row r="6" spans="1:25" s="7" customFormat="1" ht="24" x14ac:dyDescent="0.2">
      <c r="A6" s="3" t="s">
        <v>23</v>
      </c>
      <c r="B6" s="3" t="s">
        <v>24</v>
      </c>
      <c r="C6" s="4" t="s">
        <v>25</v>
      </c>
      <c r="D6" s="4" t="s">
        <v>26</v>
      </c>
      <c r="E6" s="4">
        <v>20</v>
      </c>
      <c r="F6" s="5" t="s">
        <v>27</v>
      </c>
      <c r="G6" s="6">
        <f>+G8+G46+G129</f>
        <v>97936450000</v>
      </c>
      <c r="H6" s="6">
        <f>+H8+H46+H129</f>
        <v>2.384185791015625E-7</v>
      </c>
      <c r="I6" s="6">
        <f>+I8+I46+I129</f>
        <v>1394110604</v>
      </c>
      <c r="J6" s="6">
        <f t="shared" ref="J6:L6" si="2">+J8+J46+J129</f>
        <v>96542339396</v>
      </c>
      <c r="K6" s="6">
        <v>87694767843.5</v>
      </c>
      <c r="L6" s="6">
        <f t="shared" si="2"/>
        <v>8847571552.5</v>
      </c>
      <c r="M6" s="6">
        <v>0</v>
      </c>
      <c r="N6" s="6">
        <v>87681675106.009995</v>
      </c>
      <c r="O6" s="6">
        <v>13092737.49</v>
      </c>
      <c r="P6" s="6">
        <v>87681675106.009995</v>
      </c>
      <c r="Q6" s="6">
        <v>0</v>
      </c>
      <c r="R6" s="6">
        <v>86966920644.5</v>
      </c>
      <c r="S6" s="6">
        <v>714754461.50999999</v>
      </c>
      <c r="T6" s="6">
        <v>86966920644.5</v>
      </c>
      <c r="U6" s="6">
        <v>0</v>
      </c>
      <c r="V6" s="6">
        <v>281806686.91000003</v>
      </c>
    </row>
    <row r="7" spans="1:25" s="7" customFormat="1" ht="24" x14ac:dyDescent="0.2">
      <c r="A7" s="3" t="s">
        <v>23</v>
      </c>
      <c r="B7" s="3" t="s">
        <v>24</v>
      </c>
      <c r="C7" s="4" t="s">
        <v>25</v>
      </c>
      <c r="D7" s="4" t="s">
        <v>26</v>
      </c>
      <c r="E7" s="4">
        <v>21</v>
      </c>
      <c r="F7" s="5" t="s">
        <v>28</v>
      </c>
      <c r="G7" s="6">
        <f>+G47</f>
        <v>1998800000</v>
      </c>
      <c r="H7" s="6">
        <f>+H47</f>
        <v>0</v>
      </c>
      <c r="I7" s="6">
        <f>+I47</f>
        <v>0</v>
      </c>
      <c r="J7" s="6">
        <f t="shared" ref="J7:L7" si="3">+J47</f>
        <v>1998800000</v>
      </c>
      <c r="K7" s="6">
        <v>1914957570.5699999</v>
      </c>
      <c r="L7" s="6">
        <f t="shared" si="3"/>
        <v>83842429.430000007</v>
      </c>
      <c r="M7" s="6">
        <v>0</v>
      </c>
      <c r="N7" s="6">
        <v>1914957570.5699999</v>
      </c>
      <c r="O7" s="6">
        <v>0</v>
      </c>
      <c r="P7" s="6">
        <v>1914957570.5699999</v>
      </c>
      <c r="Q7" s="6">
        <v>0</v>
      </c>
      <c r="R7" s="6">
        <v>1912331760.8</v>
      </c>
      <c r="S7" s="6">
        <v>2625809.77</v>
      </c>
      <c r="T7" s="6">
        <v>1912331760.8</v>
      </c>
      <c r="U7" s="6">
        <v>0</v>
      </c>
      <c r="V7" s="6">
        <v>12614321</v>
      </c>
    </row>
    <row r="8" spans="1:25" s="7" customFormat="1" ht="24" x14ac:dyDescent="0.2">
      <c r="A8" s="3" t="s">
        <v>29</v>
      </c>
      <c r="B8" s="3" t="s">
        <v>30</v>
      </c>
      <c r="C8" s="4" t="s">
        <v>25</v>
      </c>
      <c r="D8" s="4" t="s">
        <v>26</v>
      </c>
      <c r="E8" s="4">
        <v>20</v>
      </c>
      <c r="F8" s="5" t="s">
        <v>31</v>
      </c>
      <c r="G8" s="6">
        <f>+G9</f>
        <v>85181900000</v>
      </c>
      <c r="H8" s="6">
        <f>+H9</f>
        <v>0</v>
      </c>
      <c r="I8" s="6">
        <f>+I9</f>
        <v>1065110604</v>
      </c>
      <c r="J8" s="6">
        <f t="shared" ref="J8:L8" si="4">+J9</f>
        <v>84116789396</v>
      </c>
      <c r="K8" s="6">
        <v>76115765551.179993</v>
      </c>
      <c r="L8" s="6">
        <f t="shared" si="4"/>
        <v>8001023844.8199997</v>
      </c>
      <c r="M8" s="6">
        <v>0</v>
      </c>
      <c r="N8" s="6">
        <v>76115508884.179993</v>
      </c>
      <c r="O8" s="6">
        <v>256667</v>
      </c>
      <c r="P8" s="6">
        <v>76115508884.179993</v>
      </c>
      <c r="Q8" s="6">
        <v>0</v>
      </c>
      <c r="R8" s="6">
        <v>75719718060.179993</v>
      </c>
      <c r="S8" s="6">
        <v>395790824</v>
      </c>
      <c r="T8" s="6">
        <v>75719718060.179993</v>
      </c>
      <c r="U8" s="6">
        <v>0</v>
      </c>
      <c r="V8" s="6">
        <v>191552271</v>
      </c>
      <c r="Y8" s="67">
        <f>+L8/J5</f>
        <v>8.1194756767190152E-2</v>
      </c>
    </row>
    <row r="9" spans="1:25" s="7" customFormat="1" ht="24" x14ac:dyDescent="0.2">
      <c r="A9" s="3" t="s">
        <v>32</v>
      </c>
      <c r="B9" s="3" t="s">
        <v>30</v>
      </c>
      <c r="C9" s="4" t="s">
        <v>25</v>
      </c>
      <c r="D9" s="4" t="s">
        <v>26</v>
      </c>
      <c r="E9" s="4">
        <v>20</v>
      </c>
      <c r="F9" s="5" t="s">
        <v>31</v>
      </c>
      <c r="G9" s="6">
        <f>+G10+G32+G35</f>
        <v>85181900000</v>
      </c>
      <c r="H9" s="6">
        <f>+H10+H32+H35</f>
        <v>0</v>
      </c>
      <c r="I9" s="6">
        <f>+I10+I32+I35</f>
        <v>1065110604</v>
      </c>
      <c r="J9" s="6">
        <f t="shared" ref="J9:L9" si="5">+J10+J32+J35</f>
        <v>84116789396</v>
      </c>
      <c r="K9" s="6">
        <v>76115765551.179993</v>
      </c>
      <c r="L9" s="6">
        <f t="shared" si="5"/>
        <v>8001023844.8199997</v>
      </c>
      <c r="M9" s="6">
        <v>0</v>
      </c>
      <c r="N9" s="6">
        <v>76115508884.179993</v>
      </c>
      <c r="O9" s="6">
        <v>256667</v>
      </c>
      <c r="P9" s="6">
        <v>76115508884.179993</v>
      </c>
      <c r="Q9" s="6">
        <v>0</v>
      </c>
      <c r="R9" s="6">
        <v>75719718060.179993</v>
      </c>
      <c r="S9" s="6">
        <v>395790824</v>
      </c>
      <c r="T9" s="6">
        <v>75719718060.179993</v>
      </c>
      <c r="U9" s="6">
        <v>0</v>
      </c>
      <c r="V9" s="6">
        <v>191552271</v>
      </c>
    </row>
    <row r="10" spans="1:25" s="12" customFormat="1" ht="24" x14ac:dyDescent="0.2">
      <c r="A10" s="8" t="s">
        <v>33</v>
      </c>
      <c r="B10" s="8" t="s">
        <v>34</v>
      </c>
      <c r="C10" s="9" t="s">
        <v>25</v>
      </c>
      <c r="D10" s="9" t="s">
        <v>26</v>
      </c>
      <c r="E10" s="9">
        <v>20</v>
      </c>
      <c r="F10" s="10" t="s">
        <v>31</v>
      </c>
      <c r="G10" s="11">
        <f>+G11+G14+G17+G27+G31</f>
        <v>61707500000</v>
      </c>
      <c r="H10" s="11">
        <f t="shared" ref="H10" si="6">+J10-G10</f>
        <v>-3507458784</v>
      </c>
      <c r="I10" s="11">
        <f>+I11+I14+I17+I27+I31</f>
        <v>0</v>
      </c>
      <c r="J10" s="11">
        <f>+J11+J14+J17+J27+J31</f>
        <v>58200041216</v>
      </c>
      <c r="K10" s="11">
        <v>51586699799.709999</v>
      </c>
      <c r="L10" s="11">
        <f>+L11+L14+L17+L27+L31</f>
        <v>6613341416.29</v>
      </c>
      <c r="M10" s="11">
        <v>0</v>
      </c>
      <c r="N10" s="11">
        <v>51586699799.709999</v>
      </c>
      <c r="O10" s="11">
        <v>0</v>
      </c>
      <c r="P10" s="11">
        <v>51586699799.709999</v>
      </c>
      <c r="Q10" s="11">
        <v>0</v>
      </c>
      <c r="R10" s="11">
        <v>51586699799.709999</v>
      </c>
      <c r="S10" s="11">
        <v>0</v>
      </c>
      <c r="T10" s="11">
        <v>51586699799.709999</v>
      </c>
      <c r="U10" s="11">
        <v>0</v>
      </c>
      <c r="V10" s="11">
        <v>191552271</v>
      </c>
    </row>
    <row r="11" spans="1:25" s="12" customFormat="1" ht="12" x14ac:dyDescent="0.2">
      <c r="A11" s="8" t="s">
        <v>35</v>
      </c>
      <c r="B11" s="8" t="s">
        <v>36</v>
      </c>
      <c r="C11" s="9" t="s">
        <v>25</v>
      </c>
      <c r="D11" s="9" t="s">
        <v>26</v>
      </c>
      <c r="E11" s="9">
        <v>20</v>
      </c>
      <c r="F11" s="10" t="s">
        <v>31</v>
      </c>
      <c r="G11" s="11">
        <v>32285000000</v>
      </c>
      <c r="H11" s="11">
        <f t="shared" ref="H11:H32" si="7">+J11+I11-G11</f>
        <v>9004789288</v>
      </c>
      <c r="I11" s="11"/>
      <c r="J11" s="11">
        <v>41289789288</v>
      </c>
      <c r="K11" s="11">
        <v>40881784773.470001</v>
      </c>
      <c r="L11" s="11">
        <v>408004514.52999997</v>
      </c>
      <c r="M11" s="11">
        <v>0</v>
      </c>
      <c r="N11" s="11">
        <v>40881784773.470001</v>
      </c>
      <c r="O11" s="11">
        <v>0</v>
      </c>
      <c r="P11" s="11">
        <v>40881784773.470001</v>
      </c>
      <c r="Q11" s="11">
        <v>0</v>
      </c>
      <c r="R11" s="11">
        <v>40881784773.470001</v>
      </c>
      <c r="S11" s="11">
        <v>0</v>
      </c>
      <c r="T11" s="11">
        <v>40881784773.470001</v>
      </c>
      <c r="U11" s="11">
        <v>0</v>
      </c>
      <c r="V11" s="11">
        <v>191552271</v>
      </c>
    </row>
    <row r="12" spans="1:25" s="12" customFormat="1" ht="12" x14ac:dyDescent="0.2">
      <c r="A12" s="8" t="s">
        <v>37</v>
      </c>
      <c r="B12" s="8" t="s">
        <v>38</v>
      </c>
      <c r="C12" s="9" t="s">
        <v>25</v>
      </c>
      <c r="D12" s="9" t="s">
        <v>26</v>
      </c>
      <c r="E12" s="9">
        <v>20</v>
      </c>
      <c r="F12" s="10" t="s">
        <v>31</v>
      </c>
      <c r="G12" s="11">
        <v>30785000000</v>
      </c>
      <c r="H12" s="11">
        <f t="shared" si="7"/>
        <v>8189200558</v>
      </c>
      <c r="I12" s="11"/>
      <c r="J12" s="11">
        <v>38974200558</v>
      </c>
      <c r="K12" s="11">
        <v>38588823230</v>
      </c>
      <c r="L12" s="11">
        <v>385377328</v>
      </c>
      <c r="M12" s="11">
        <v>0</v>
      </c>
      <c r="N12" s="11">
        <v>38588823230</v>
      </c>
      <c r="O12" s="11">
        <v>0</v>
      </c>
      <c r="P12" s="11">
        <v>38588823230</v>
      </c>
      <c r="Q12" s="11">
        <v>0</v>
      </c>
      <c r="R12" s="11">
        <v>38588823230</v>
      </c>
      <c r="S12" s="11">
        <v>0</v>
      </c>
      <c r="T12" s="11">
        <v>38588823230</v>
      </c>
      <c r="U12" s="11">
        <v>0</v>
      </c>
      <c r="V12" s="11">
        <v>187254336</v>
      </c>
    </row>
    <row r="13" spans="1:25" s="12" customFormat="1" ht="12" x14ac:dyDescent="0.2">
      <c r="A13" s="8" t="s">
        <v>39</v>
      </c>
      <c r="B13" s="8" t="s">
        <v>40</v>
      </c>
      <c r="C13" s="9" t="s">
        <v>25</v>
      </c>
      <c r="D13" s="9" t="s">
        <v>26</v>
      </c>
      <c r="E13" s="9">
        <v>20</v>
      </c>
      <c r="F13" s="10" t="s">
        <v>31</v>
      </c>
      <c r="G13" s="11">
        <v>1500000000</v>
      </c>
      <c r="H13" s="11">
        <f t="shared" si="7"/>
        <v>815588730</v>
      </c>
      <c r="I13" s="11"/>
      <c r="J13" s="11">
        <v>2315588730</v>
      </c>
      <c r="K13" s="11">
        <v>2292961543.4699998</v>
      </c>
      <c r="L13" s="11">
        <v>22627186.530000001</v>
      </c>
      <c r="M13" s="11">
        <v>0</v>
      </c>
      <c r="N13" s="11">
        <v>2292961543.4699998</v>
      </c>
      <c r="O13" s="11">
        <v>0</v>
      </c>
      <c r="P13" s="11">
        <v>2292961543.4699998</v>
      </c>
      <c r="Q13" s="11">
        <v>0</v>
      </c>
      <c r="R13" s="11">
        <v>2292961543.4699998</v>
      </c>
      <c r="S13" s="11">
        <v>0</v>
      </c>
      <c r="T13" s="11">
        <v>2292961543.4699998</v>
      </c>
      <c r="U13" s="11">
        <v>0</v>
      </c>
      <c r="V13" s="11">
        <v>4297935</v>
      </c>
    </row>
    <row r="14" spans="1:25" s="12" customFormat="1" ht="12" x14ac:dyDescent="0.2">
      <c r="A14" s="8" t="s">
        <v>41</v>
      </c>
      <c r="B14" s="8" t="s">
        <v>42</v>
      </c>
      <c r="C14" s="9" t="s">
        <v>25</v>
      </c>
      <c r="D14" s="9" t="s">
        <v>26</v>
      </c>
      <c r="E14" s="9">
        <v>20</v>
      </c>
      <c r="F14" s="10" t="s">
        <v>31</v>
      </c>
      <c r="G14" s="11">
        <v>758000000</v>
      </c>
      <c r="H14" s="11">
        <f t="shared" si="7"/>
        <v>180252756</v>
      </c>
      <c r="I14" s="11"/>
      <c r="J14" s="11">
        <v>938252756</v>
      </c>
      <c r="K14" s="11">
        <v>851079586.32000005</v>
      </c>
      <c r="L14" s="11">
        <v>87173169.680000007</v>
      </c>
      <c r="M14" s="11">
        <v>0</v>
      </c>
      <c r="N14" s="11">
        <v>851079586.32000005</v>
      </c>
      <c r="O14" s="11">
        <v>0</v>
      </c>
      <c r="P14" s="11">
        <v>851079586.32000005</v>
      </c>
      <c r="Q14" s="11">
        <v>0</v>
      </c>
      <c r="R14" s="11">
        <v>851079586.32000005</v>
      </c>
      <c r="S14" s="11">
        <v>0</v>
      </c>
      <c r="T14" s="11">
        <v>851079586.32000005</v>
      </c>
      <c r="U14" s="11">
        <v>0</v>
      </c>
      <c r="V14" s="11">
        <v>0</v>
      </c>
    </row>
    <row r="15" spans="1:25" s="12" customFormat="1" ht="12" x14ac:dyDescent="0.2">
      <c r="A15" s="8" t="s">
        <v>43</v>
      </c>
      <c r="B15" s="8" t="s">
        <v>44</v>
      </c>
      <c r="C15" s="9" t="s">
        <v>25</v>
      </c>
      <c r="D15" s="9" t="s">
        <v>26</v>
      </c>
      <c r="E15" s="9">
        <v>20</v>
      </c>
      <c r="F15" s="10" t="s">
        <v>31</v>
      </c>
      <c r="G15" s="11">
        <v>393000000</v>
      </c>
      <c r="H15" s="11">
        <f t="shared" si="7"/>
        <v>111866540</v>
      </c>
      <c r="I15" s="11"/>
      <c r="J15" s="11">
        <v>504866540</v>
      </c>
      <c r="K15" s="11">
        <v>470856462.16000003</v>
      </c>
      <c r="L15" s="11">
        <v>34010077.840000004</v>
      </c>
      <c r="M15" s="11">
        <v>0</v>
      </c>
      <c r="N15" s="11">
        <v>470856462.16000003</v>
      </c>
      <c r="O15" s="11">
        <v>0</v>
      </c>
      <c r="P15" s="11">
        <v>470856462.16000003</v>
      </c>
      <c r="Q15" s="11">
        <v>0</v>
      </c>
      <c r="R15" s="11">
        <v>470856462.16000003</v>
      </c>
      <c r="S15" s="11">
        <v>0</v>
      </c>
      <c r="T15" s="11">
        <v>470856462.16000003</v>
      </c>
      <c r="U15" s="11">
        <v>0</v>
      </c>
      <c r="V15" s="11">
        <v>0</v>
      </c>
    </row>
    <row r="16" spans="1:25" s="12" customFormat="1" ht="12" x14ac:dyDescent="0.2">
      <c r="A16" s="8" t="s">
        <v>45</v>
      </c>
      <c r="B16" s="8" t="s">
        <v>46</v>
      </c>
      <c r="C16" s="9" t="s">
        <v>25</v>
      </c>
      <c r="D16" s="9" t="s">
        <v>26</v>
      </c>
      <c r="E16" s="9">
        <v>20</v>
      </c>
      <c r="F16" s="10" t="s">
        <v>31</v>
      </c>
      <c r="G16" s="11">
        <v>365000000</v>
      </c>
      <c r="H16" s="11">
        <f t="shared" si="7"/>
        <v>68386216</v>
      </c>
      <c r="I16" s="11"/>
      <c r="J16" s="11">
        <v>433386216</v>
      </c>
      <c r="K16" s="11">
        <v>380223124.16000003</v>
      </c>
      <c r="L16" s="11">
        <v>53163091.840000004</v>
      </c>
      <c r="M16" s="11">
        <v>0</v>
      </c>
      <c r="N16" s="11">
        <v>380223124.16000003</v>
      </c>
      <c r="O16" s="11">
        <v>0</v>
      </c>
      <c r="P16" s="11">
        <v>380223124.16000003</v>
      </c>
      <c r="Q16" s="11">
        <v>0</v>
      </c>
      <c r="R16" s="11">
        <v>380223124.16000003</v>
      </c>
      <c r="S16" s="11">
        <v>0</v>
      </c>
      <c r="T16" s="11">
        <v>380223124.16000003</v>
      </c>
      <c r="U16" s="11">
        <v>0</v>
      </c>
      <c r="V16" s="11">
        <v>0</v>
      </c>
    </row>
    <row r="17" spans="1:22" s="12" customFormat="1" ht="12" x14ac:dyDescent="0.2">
      <c r="A17" s="8" t="s">
        <v>47</v>
      </c>
      <c r="B17" s="8" t="s">
        <v>48</v>
      </c>
      <c r="C17" s="9" t="s">
        <v>25</v>
      </c>
      <c r="D17" s="9" t="s">
        <v>26</v>
      </c>
      <c r="E17" s="9">
        <v>20</v>
      </c>
      <c r="F17" s="10" t="s">
        <v>31</v>
      </c>
      <c r="G17" s="11">
        <v>7760000000</v>
      </c>
      <c r="H17" s="11">
        <f t="shared" si="7"/>
        <v>1597326957</v>
      </c>
      <c r="I17" s="11"/>
      <c r="J17" s="11">
        <v>9357326957</v>
      </c>
      <c r="K17" s="11">
        <v>9069093406.6200008</v>
      </c>
      <c r="L17" s="11">
        <v>288233550.38</v>
      </c>
      <c r="M17" s="11">
        <v>0</v>
      </c>
      <c r="N17" s="11">
        <v>9069093406.6200008</v>
      </c>
      <c r="O17" s="11">
        <v>0</v>
      </c>
      <c r="P17" s="11">
        <v>9069093406.6200008</v>
      </c>
      <c r="Q17" s="11">
        <v>0</v>
      </c>
      <c r="R17" s="11">
        <v>9069093406.6200008</v>
      </c>
      <c r="S17" s="11">
        <v>0</v>
      </c>
      <c r="T17" s="11">
        <v>9069093406.6200008</v>
      </c>
      <c r="U17" s="11">
        <v>0</v>
      </c>
      <c r="V17" s="11">
        <v>0</v>
      </c>
    </row>
    <row r="18" spans="1:22" s="12" customFormat="1" ht="24" x14ac:dyDescent="0.2">
      <c r="A18" s="8" t="s">
        <v>49</v>
      </c>
      <c r="B18" s="8" t="s">
        <v>50</v>
      </c>
      <c r="C18" s="9" t="s">
        <v>25</v>
      </c>
      <c r="D18" s="9" t="s">
        <v>26</v>
      </c>
      <c r="E18" s="9">
        <v>20</v>
      </c>
      <c r="F18" s="10" t="s">
        <v>31</v>
      </c>
      <c r="G18" s="11">
        <v>1170000000</v>
      </c>
      <c r="H18" s="11">
        <f t="shared" si="7"/>
        <v>-70000000</v>
      </c>
      <c r="I18" s="11"/>
      <c r="J18" s="11">
        <v>1100000000</v>
      </c>
      <c r="K18" s="11">
        <v>1080846637.9100001</v>
      </c>
      <c r="L18" s="11">
        <v>19153362.09</v>
      </c>
      <c r="M18" s="11">
        <v>0</v>
      </c>
      <c r="N18" s="11">
        <v>1080846637.9100001</v>
      </c>
      <c r="O18" s="11">
        <v>0</v>
      </c>
      <c r="P18" s="11">
        <v>1080846637.9100001</v>
      </c>
      <c r="Q18" s="11">
        <v>0</v>
      </c>
      <c r="R18" s="11">
        <v>1080846637.9100001</v>
      </c>
      <c r="S18" s="11">
        <v>0</v>
      </c>
      <c r="T18" s="11">
        <v>1080846637.9100001</v>
      </c>
      <c r="U18" s="11">
        <v>0</v>
      </c>
      <c r="V18" s="11">
        <v>0</v>
      </c>
    </row>
    <row r="19" spans="1:22" s="12" customFormat="1" ht="12" x14ac:dyDescent="0.2">
      <c r="A19" s="8" t="s">
        <v>51</v>
      </c>
      <c r="B19" s="8" t="s">
        <v>52</v>
      </c>
      <c r="C19" s="9" t="s">
        <v>25</v>
      </c>
      <c r="D19" s="9" t="s">
        <v>26</v>
      </c>
      <c r="E19" s="9">
        <v>20</v>
      </c>
      <c r="F19" s="10" t="s">
        <v>31</v>
      </c>
      <c r="G19" s="11">
        <v>180000000</v>
      </c>
      <c r="H19" s="11">
        <f t="shared" si="7"/>
        <v>36000000</v>
      </c>
      <c r="I19" s="11"/>
      <c r="J19" s="11">
        <v>216000000</v>
      </c>
      <c r="K19" s="11">
        <v>209726088.11000001</v>
      </c>
      <c r="L19" s="11">
        <v>6273911.8899999997</v>
      </c>
      <c r="M19" s="11">
        <v>0</v>
      </c>
      <c r="N19" s="11">
        <v>209726088.11000001</v>
      </c>
      <c r="O19" s="11">
        <v>0</v>
      </c>
      <c r="P19" s="11">
        <v>209726088.11000001</v>
      </c>
      <c r="Q19" s="11">
        <v>0</v>
      </c>
      <c r="R19" s="11">
        <v>209726088.11000001</v>
      </c>
      <c r="S19" s="11">
        <v>0</v>
      </c>
      <c r="T19" s="11">
        <v>209726088.11000001</v>
      </c>
      <c r="U19" s="11">
        <v>0</v>
      </c>
      <c r="V19" s="11">
        <v>0</v>
      </c>
    </row>
    <row r="20" spans="1:22" s="12" customFormat="1" ht="12" x14ac:dyDescent="0.2">
      <c r="A20" s="8" t="s">
        <v>53</v>
      </c>
      <c r="B20" s="8" t="s">
        <v>54</v>
      </c>
      <c r="C20" s="9" t="s">
        <v>25</v>
      </c>
      <c r="D20" s="9" t="s">
        <v>26</v>
      </c>
      <c r="E20" s="9">
        <v>20</v>
      </c>
      <c r="F20" s="10" t="s">
        <v>31</v>
      </c>
      <c r="G20" s="11">
        <v>42000000</v>
      </c>
      <c r="H20" s="11">
        <f t="shared" si="7"/>
        <v>0</v>
      </c>
      <c r="I20" s="11"/>
      <c r="J20" s="11">
        <v>42000000</v>
      </c>
      <c r="K20" s="11">
        <v>37539432.509999998</v>
      </c>
      <c r="L20" s="11">
        <v>4460567.49</v>
      </c>
      <c r="M20" s="11">
        <v>0</v>
      </c>
      <c r="N20" s="11">
        <v>37539432.509999998</v>
      </c>
      <c r="O20" s="11">
        <v>0</v>
      </c>
      <c r="P20" s="11">
        <v>37539432.509999998</v>
      </c>
      <c r="Q20" s="11">
        <v>0</v>
      </c>
      <c r="R20" s="11">
        <v>37539432.509999998</v>
      </c>
      <c r="S20" s="11">
        <v>0</v>
      </c>
      <c r="T20" s="11">
        <v>37539432.509999998</v>
      </c>
      <c r="U20" s="11">
        <v>0</v>
      </c>
      <c r="V20" s="11">
        <v>0</v>
      </c>
    </row>
    <row r="21" spans="1:22" s="12" customFormat="1" ht="12" x14ac:dyDescent="0.2">
      <c r="A21" s="8" t="s">
        <v>55</v>
      </c>
      <c r="B21" s="8" t="s">
        <v>56</v>
      </c>
      <c r="C21" s="9" t="s">
        <v>25</v>
      </c>
      <c r="D21" s="9" t="s">
        <v>26</v>
      </c>
      <c r="E21" s="9">
        <v>20</v>
      </c>
      <c r="F21" s="10" t="s">
        <v>31</v>
      </c>
      <c r="G21" s="11">
        <v>30000000</v>
      </c>
      <c r="H21" s="11">
        <f t="shared" si="7"/>
        <v>284386</v>
      </c>
      <c r="I21" s="11"/>
      <c r="J21" s="11">
        <v>30284386</v>
      </c>
      <c r="K21" s="11">
        <v>27917956.93</v>
      </c>
      <c r="L21" s="11">
        <v>2366429.0699999998</v>
      </c>
      <c r="M21" s="11">
        <v>0</v>
      </c>
      <c r="N21" s="11">
        <v>27917956.93</v>
      </c>
      <c r="O21" s="11">
        <v>0</v>
      </c>
      <c r="P21" s="11">
        <v>27917956.93</v>
      </c>
      <c r="Q21" s="11">
        <v>0</v>
      </c>
      <c r="R21" s="11">
        <v>27917956.93</v>
      </c>
      <c r="S21" s="11">
        <v>0</v>
      </c>
      <c r="T21" s="11">
        <v>27917956.93</v>
      </c>
      <c r="U21" s="11">
        <v>0</v>
      </c>
      <c r="V21" s="11">
        <v>0</v>
      </c>
    </row>
    <row r="22" spans="1:22" s="12" customFormat="1" ht="12" x14ac:dyDescent="0.2">
      <c r="A22" s="8" t="s">
        <v>57</v>
      </c>
      <c r="B22" s="8" t="s">
        <v>58</v>
      </c>
      <c r="C22" s="9" t="s">
        <v>25</v>
      </c>
      <c r="D22" s="9" t="s">
        <v>26</v>
      </c>
      <c r="E22" s="9">
        <v>20</v>
      </c>
      <c r="F22" s="10" t="s">
        <v>31</v>
      </c>
      <c r="G22" s="11">
        <v>1300000000</v>
      </c>
      <c r="H22" s="11">
        <f t="shared" si="7"/>
        <v>344459090</v>
      </c>
      <c r="I22" s="11"/>
      <c r="J22" s="11">
        <v>1644459090</v>
      </c>
      <c r="K22" s="11">
        <v>1603417152.0799999</v>
      </c>
      <c r="L22" s="11">
        <v>41041937.920000002</v>
      </c>
      <c r="M22" s="11">
        <v>0</v>
      </c>
      <c r="N22" s="11">
        <v>1603417152.0799999</v>
      </c>
      <c r="O22" s="11">
        <v>0</v>
      </c>
      <c r="P22" s="11">
        <v>1603417152.0799999</v>
      </c>
      <c r="Q22" s="11">
        <v>0</v>
      </c>
      <c r="R22" s="11">
        <v>1603417152.0799999</v>
      </c>
      <c r="S22" s="11">
        <v>0</v>
      </c>
      <c r="T22" s="11">
        <v>1603417152.0799999</v>
      </c>
      <c r="U22" s="11">
        <v>0</v>
      </c>
      <c r="V22" s="11">
        <v>0</v>
      </c>
    </row>
    <row r="23" spans="1:22" s="12" customFormat="1" ht="12" x14ac:dyDescent="0.2">
      <c r="A23" s="8" t="s">
        <v>59</v>
      </c>
      <c r="B23" s="8" t="s">
        <v>60</v>
      </c>
      <c r="C23" s="9" t="s">
        <v>25</v>
      </c>
      <c r="D23" s="9" t="s">
        <v>26</v>
      </c>
      <c r="E23" s="9">
        <v>20</v>
      </c>
      <c r="F23" s="10" t="s">
        <v>31</v>
      </c>
      <c r="G23" s="11">
        <v>1300000000</v>
      </c>
      <c r="H23" s="11">
        <f t="shared" si="7"/>
        <v>479428399</v>
      </c>
      <c r="I23" s="11"/>
      <c r="J23" s="11">
        <v>1779428399</v>
      </c>
      <c r="K23" s="11">
        <v>1704143373.8199999</v>
      </c>
      <c r="L23" s="11">
        <v>75285025.180000007</v>
      </c>
      <c r="M23" s="11">
        <v>0</v>
      </c>
      <c r="N23" s="11">
        <v>1704143373.8199999</v>
      </c>
      <c r="O23" s="11">
        <v>0</v>
      </c>
      <c r="P23" s="11">
        <v>1704143373.8199999</v>
      </c>
      <c r="Q23" s="11">
        <v>0</v>
      </c>
      <c r="R23" s="11">
        <v>1704143373.8199999</v>
      </c>
      <c r="S23" s="11">
        <v>0</v>
      </c>
      <c r="T23" s="11">
        <v>1704143373.8199999</v>
      </c>
      <c r="U23" s="11">
        <v>0</v>
      </c>
      <c r="V23" s="11">
        <v>0</v>
      </c>
    </row>
    <row r="24" spans="1:22" s="12" customFormat="1" ht="12" x14ac:dyDescent="0.2">
      <c r="A24" s="8" t="s">
        <v>61</v>
      </c>
      <c r="B24" s="8" t="s">
        <v>62</v>
      </c>
      <c r="C24" s="9" t="s">
        <v>25</v>
      </c>
      <c r="D24" s="9" t="s">
        <v>26</v>
      </c>
      <c r="E24" s="9">
        <v>20</v>
      </c>
      <c r="F24" s="10" t="s">
        <v>31</v>
      </c>
      <c r="G24" s="11">
        <v>3100000000</v>
      </c>
      <c r="H24" s="11">
        <f t="shared" si="7"/>
        <v>789155082</v>
      </c>
      <c r="I24" s="11"/>
      <c r="J24" s="11">
        <v>3889155082</v>
      </c>
      <c r="K24" s="11">
        <v>3782292049.4699998</v>
      </c>
      <c r="L24" s="11">
        <v>106863032.53</v>
      </c>
      <c r="M24" s="11">
        <v>0</v>
      </c>
      <c r="N24" s="11">
        <v>3782292049.4699998</v>
      </c>
      <c r="O24" s="11">
        <v>0</v>
      </c>
      <c r="P24" s="11">
        <v>3782292049.4699998</v>
      </c>
      <c r="Q24" s="11">
        <v>0</v>
      </c>
      <c r="R24" s="11">
        <v>3782292049.4699998</v>
      </c>
      <c r="S24" s="11">
        <v>0</v>
      </c>
      <c r="T24" s="11">
        <v>3782292049.4699998</v>
      </c>
      <c r="U24" s="11">
        <v>0</v>
      </c>
      <c r="V24" s="11">
        <v>0</v>
      </c>
    </row>
    <row r="25" spans="1:22" s="12" customFormat="1" ht="12" x14ac:dyDescent="0.2">
      <c r="A25" s="8" t="s">
        <v>63</v>
      </c>
      <c r="B25" s="8" t="s">
        <v>64</v>
      </c>
      <c r="C25" s="9" t="s">
        <v>25</v>
      </c>
      <c r="D25" s="9" t="s">
        <v>26</v>
      </c>
      <c r="E25" s="9">
        <v>20</v>
      </c>
      <c r="F25" s="10" t="s">
        <v>31</v>
      </c>
      <c r="G25" s="11">
        <v>600000000</v>
      </c>
      <c r="H25" s="11">
        <f t="shared" si="7"/>
        <v>0</v>
      </c>
      <c r="I25" s="11"/>
      <c r="J25" s="11">
        <v>600000000</v>
      </c>
      <c r="K25" s="11">
        <v>571719882.45000005</v>
      </c>
      <c r="L25" s="11">
        <v>28280117.550000001</v>
      </c>
      <c r="M25" s="11">
        <v>0</v>
      </c>
      <c r="N25" s="11">
        <v>571719882.45000005</v>
      </c>
      <c r="O25" s="11">
        <v>0</v>
      </c>
      <c r="P25" s="11">
        <v>571719882.45000005</v>
      </c>
      <c r="Q25" s="11">
        <v>0</v>
      </c>
      <c r="R25" s="11">
        <v>571719882.45000005</v>
      </c>
      <c r="S25" s="11">
        <v>0</v>
      </c>
      <c r="T25" s="11">
        <v>571719882.45000005</v>
      </c>
      <c r="U25" s="11">
        <v>0</v>
      </c>
      <c r="V25" s="11">
        <v>0</v>
      </c>
    </row>
    <row r="26" spans="1:22" s="12" customFormat="1" ht="12" x14ac:dyDescent="0.2">
      <c r="A26" s="8" t="s">
        <v>65</v>
      </c>
      <c r="B26" s="8" t="s">
        <v>66</v>
      </c>
      <c r="C26" s="9" t="s">
        <v>25</v>
      </c>
      <c r="D26" s="9" t="s">
        <v>26</v>
      </c>
      <c r="E26" s="9">
        <v>20</v>
      </c>
      <c r="F26" s="10" t="s">
        <v>31</v>
      </c>
      <c r="G26" s="11">
        <v>38000000</v>
      </c>
      <c r="H26" s="11">
        <f t="shared" si="7"/>
        <v>18000000</v>
      </c>
      <c r="I26" s="11"/>
      <c r="J26" s="11">
        <v>56000000</v>
      </c>
      <c r="K26" s="11">
        <v>51490833.340000004</v>
      </c>
      <c r="L26" s="11">
        <v>4509166.66</v>
      </c>
      <c r="M26" s="11">
        <v>0</v>
      </c>
      <c r="N26" s="11">
        <v>51490833.340000004</v>
      </c>
      <c r="O26" s="11">
        <v>0</v>
      </c>
      <c r="P26" s="11">
        <v>51490833.340000004</v>
      </c>
      <c r="Q26" s="11">
        <v>0</v>
      </c>
      <c r="R26" s="11">
        <v>51490833.340000004</v>
      </c>
      <c r="S26" s="11">
        <v>0</v>
      </c>
      <c r="T26" s="11">
        <v>51490833.340000004</v>
      </c>
      <c r="U26" s="11">
        <v>0</v>
      </c>
      <c r="V26" s="11">
        <v>0</v>
      </c>
    </row>
    <row r="27" spans="1:22" s="12" customFormat="1" ht="24" x14ac:dyDescent="0.2">
      <c r="A27" s="8" t="s">
        <v>67</v>
      </c>
      <c r="B27" s="8" t="s">
        <v>68</v>
      </c>
      <c r="C27" s="9" t="s">
        <v>25</v>
      </c>
      <c r="D27" s="9" t="s">
        <v>26</v>
      </c>
      <c r="E27" s="9">
        <v>20</v>
      </c>
      <c r="F27" s="10" t="s">
        <v>31</v>
      </c>
      <c r="G27" s="11">
        <v>797000000</v>
      </c>
      <c r="H27" s="11">
        <f t="shared" si="7"/>
        <v>219858847</v>
      </c>
      <c r="I27" s="11"/>
      <c r="J27" s="11">
        <v>1016858847</v>
      </c>
      <c r="K27" s="11">
        <v>784742033.29999995</v>
      </c>
      <c r="L27" s="11">
        <v>232116813.69999999</v>
      </c>
      <c r="M27" s="11">
        <v>0</v>
      </c>
      <c r="N27" s="11">
        <v>784742033.29999995</v>
      </c>
      <c r="O27" s="11">
        <v>0</v>
      </c>
      <c r="P27" s="11">
        <v>784742033.29999995</v>
      </c>
      <c r="Q27" s="11">
        <v>0</v>
      </c>
      <c r="R27" s="11">
        <v>784742033.29999995</v>
      </c>
      <c r="S27" s="11">
        <v>0</v>
      </c>
      <c r="T27" s="11">
        <v>784742033.29999995</v>
      </c>
      <c r="U27" s="11">
        <v>0</v>
      </c>
      <c r="V27" s="11">
        <v>0</v>
      </c>
    </row>
    <row r="28" spans="1:22" s="12" customFormat="1" ht="12" x14ac:dyDescent="0.2">
      <c r="A28" s="8" t="s">
        <v>69</v>
      </c>
      <c r="B28" s="8" t="s">
        <v>70</v>
      </c>
      <c r="C28" s="9" t="s">
        <v>25</v>
      </c>
      <c r="D28" s="9" t="s">
        <v>26</v>
      </c>
      <c r="E28" s="9">
        <v>20</v>
      </c>
      <c r="F28" s="10" t="s">
        <v>31</v>
      </c>
      <c r="G28" s="11">
        <v>80000000</v>
      </c>
      <c r="H28" s="11">
        <f t="shared" si="7"/>
        <v>0</v>
      </c>
      <c r="I28" s="11"/>
      <c r="J28" s="11">
        <v>80000000</v>
      </c>
      <c r="K28" s="11">
        <v>63737944.039999999</v>
      </c>
      <c r="L28" s="11">
        <v>16262055.960000001</v>
      </c>
      <c r="M28" s="11">
        <v>0</v>
      </c>
      <c r="N28" s="11">
        <v>63737944.039999999</v>
      </c>
      <c r="O28" s="11">
        <v>0</v>
      </c>
      <c r="P28" s="11">
        <v>63737944.039999999</v>
      </c>
      <c r="Q28" s="11">
        <v>0</v>
      </c>
      <c r="R28" s="11">
        <v>63737944.039999999</v>
      </c>
      <c r="S28" s="11">
        <v>0</v>
      </c>
      <c r="T28" s="11">
        <v>63737944.039999999</v>
      </c>
      <c r="U28" s="11">
        <v>0</v>
      </c>
      <c r="V28" s="11">
        <v>0</v>
      </c>
    </row>
    <row r="29" spans="1:22" s="12" customFormat="1" ht="12" x14ac:dyDescent="0.2">
      <c r="A29" s="8" t="s">
        <v>71</v>
      </c>
      <c r="B29" s="8" t="s">
        <v>72</v>
      </c>
      <c r="C29" s="9" t="s">
        <v>25</v>
      </c>
      <c r="D29" s="9" t="s">
        <v>26</v>
      </c>
      <c r="E29" s="9">
        <v>20</v>
      </c>
      <c r="F29" s="10" t="s">
        <v>31</v>
      </c>
      <c r="G29" s="11">
        <v>367000000</v>
      </c>
      <c r="H29" s="11">
        <f t="shared" si="7"/>
        <v>237930847</v>
      </c>
      <c r="I29" s="11"/>
      <c r="J29" s="11">
        <v>604930847</v>
      </c>
      <c r="K29" s="11">
        <v>499702336.30000001</v>
      </c>
      <c r="L29" s="11">
        <v>105228510.7</v>
      </c>
      <c r="M29" s="11">
        <v>0</v>
      </c>
      <c r="N29" s="11">
        <v>499702336.30000001</v>
      </c>
      <c r="O29" s="11">
        <v>0</v>
      </c>
      <c r="P29" s="11">
        <v>499702336.30000001</v>
      </c>
      <c r="Q29" s="11">
        <v>0</v>
      </c>
      <c r="R29" s="11">
        <v>499702336.30000001</v>
      </c>
      <c r="S29" s="11">
        <v>0</v>
      </c>
      <c r="T29" s="11">
        <v>499702336.30000001</v>
      </c>
      <c r="U29" s="11">
        <v>0</v>
      </c>
      <c r="V29" s="11">
        <v>0</v>
      </c>
    </row>
    <row r="30" spans="1:22" s="12" customFormat="1" ht="12" x14ac:dyDescent="0.2">
      <c r="A30" s="8" t="s">
        <v>73</v>
      </c>
      <c r="B30" s="8" t="s">
        <v>74</v>
      </c>
      <c r="C30" s="9" t="s">
        <v>25</v>
      </c>
      <c r="D30" s="9" t="s">
        <v>26</v>
      </c>
      <c r="E30" s="9">
        <v>20</v>
      </c>
      <c r="F30" s="10" t="s">
        <v>31</v>
      </c>
      <c r="G30" s="11">
        <v>350000000</v>
      </c>
      <c r="H30" s="11">
        <f t="shared" si="7"/>
        <v>-18072000</v>
      </c>
      <c r="I30" s="11"/>
      <c r="J30" s="11">
        <v>331928000</v>
      </c>
      <c r="K30" s="11">
        <v>221301752.96000001</v>
      </c>
      <c r="L30" s="11">
        <v>110626247.04000001</v>
      </c>
      <c r="M30" s="11">
        <v>0</v>
      </c>
      <c r="N30" s="11">
        <v>221301752.96000001</v>
      </c>
      <c r="O30" s="11">
        <v>0</v>
      </c>
      <c r="P30" s="11">
        <v>221301752.96000001</v>
      </c>
      <c r="Q30" s="11">
        <v>0</v>
      </c>
      <c r="R30" s="11">
        <v>221301752.96000001</v>
      </c>
      <c r="S30" s="11">
        <v>0</v>
      </c>
      <c r="T30" s="11">
        <v>221301752.96000001</v>
      </c>
      <c r="U30" s="11">
        <v>0</v>
      </c>
      <c r="V30" s="11">
        <v>0</v>
      </c>
    </row>
    <row r="31" spans="1:22" s="12" customFormat="1" ht="24" x14ac:dyDescent="0.2">
      <c r="A31" s="8" t="s">
        <v>75</v>
      </c>
      <c r="B31" s="8" t="s">
        <v>76</v>
      </c>
      <c r="C31" s="9" t="s">
        <v>25</v>
      </c>
      <c r="D31" s="9" t="s">
        <v>26</v>
      </c>
      <c r="E31" s="9">
        <v>20</v>
      </c>
      <c r="F31" s="10" t="s">
        <v>31</v>
      </c>
      <c r="G31" s="11">
        <v>20107500000</v>
      </c>
      <c r="H31" s="11">
        <f t="shared" si="7"/>
        <v>-14509686632</v>
      </c>
      <c r="I31" s="11"/>
      <c r="J31" s="11">
        <v>5597813368</v>
      </c>
      <c r="K31" s="11">
        <v>0</v>
      </c>
      <c r="L31" s="11">
        <f>+J31-K31</f>
        <v>5597813368</v>
      </c>
      <c r="M31" s="11">
        <v>0</v>
      </c>
      <c r="N31" s="11">
        <v>0</v>
      </c>
      <c r="O31" s="11">
        <v>0</v>
      </c>
      <c r="P31" s="11">
        <v>0</v>
      </c>
      <c r="Q31" s="11">
        <v>0</v>
      </c>
      <c r="R31" s="11">
        <v>0</v>
      </c>
      <c r="S31" s="11">
        <v>0</v>
      </c>
      <c r="T31" s="11">
        <v>0</v>
      </c>
      <c r="U31" s="11">
        <v>0</v>
      </c>
      <c r="V31" s="11">
        <v>0</v>
      </c>
    </row>
    <row r="32" spans="1:22" s="12" customFormat="1" ht="12" x14ac:dyDescent="0.2">
      <c r="A32" s="8" t="s">
        <v>77</v>
      </c>
      <c r="B32" s="8" t="s">
        <v>78</v>
      </c>
      <c r="C32" s="9" t="s">
        <v>25</v>
      </c>
      <c r="D32" s="9" t="s">
        <v>26</v>
      </c>
      <c r="E32" s="9">
        <v>20</v>
      </c>
      <c r="F32" s="10" t="s">
        <v>31</v>
      </c>
      <c r="G32" s="11">
        <v>7655400000</v>
      </c>
      <c r="H32" s="11">
        <f t="shared" si="7"/>
        <v>0</v>
      </c>
      <c r="I32" s="11">
        <f>+I33</f>
        <v>1065110604</v>
      </c>
      <c r="J32" s="11">
        <v>6590289396</v>
      </c>
      <c r="K32" s="11">
        <v>5664327797</v>
      </c>
      <c r="L32" s="11">
        <v>925961599</v>
      </c>
      <c r="M32" s="11">
        <v>0</v>
      </c>
      <c r="N32" s="11">
        <v>5664071130</v>
      </c>
      <c r="O32" s="11">
        <v>256667</v>
      </c>
      <c r="P32" s="11">
        <v>5664071130</v>
      </c>
      <c r="Q32" s="11">
        <v>0</v>
      </c>
      <c r="R32" s="11">
        <v>5268280306</v>
      </c>
      <c r="S32" s="11">
        <v>395790824</v>
      </c>
      <c r="T32" s="11">
        <v>5268280306</v>
      </c>
      <c r="U32" s="11">
        <v>0</v>
      </c>
      <c r="V32" s="11">
        <v>0</v>
      </c>
    </row>
    <row r="33" spans="1:26" s="12" customFormat="1" ht="12" x14ac:dyDescent="0.2">
      <c r="A33" s="8" t="s">
        <v>79</v>
      </c>
      <c r="B33" s="8" t="s">
        <v>80</v>
      </c>
      <c r="C33" s="9" t="s">
        <v>25</v>
      </c>
      <c r="D33" s="9" t="s">
        <v>26</v>
      </c>
      <c r="E33" s="9">
        <v>20</v>
      </c>
      <c r="F33" s="10" t="s">
        <v>31</v>
      </c>
      <c r="G33" s="11">
        <v>6800000000</v>
      </c>
      <c r="H33" s="11">
        <f>+J33+I33-G33</f>
        <v>0</v>
      </c>
      <c r="I33" s="11">
        <v>1065110604</v>
      </c>
      <c r="J33" s="11">
        <v>5734889396</v>
      </c>
      <c r="K33" s="11">
        <v>5410118746</v>
      </c>
      <c r="L33" s="11">
        <v>324770650</v>
      </c>
      <c r="M33" s="11">
        <v>0</v>
      </c>
      <c r="N33" s="11">
        <v>5409862079</v>
      </c>
      <c r="O33" s="11">
        <v>256667</v>
      </c>
      <c r="P33" s="11">
        <v>5409862079</v>
      </c>
      <c r="Q33" s="11">
        <v>0</v>
      </c>
      <c r="R33" s="11">
        <v>5025040588</v>
      </c>
      <c r="S33" s="11">
        <v>384821491</v>
      </c>
      <c r="T33" s="11">
        <v>5025040588</v>
      </c>
      <c r="U33" s="11">
        <v>0</v>
      </c>
      <c r="V33" s="11">
        <v>0</v>
      </c>
    </row>
    <row r="34" spans="1:26" s="12" customFormat="1" ht="12" x14ac:dyDescent="0.2">
      <c r="A34" s="8" t="s">
        <v>81</v>
      </c>
      <c r="B34" s="8" t="s">
        <v>82</v>
      </c>
      <c r="C34" s="9" t="s">
        <v>25</v>
      </c>
      <c r="D34" s="9" t="s">
        <v>26</v>
      </c>
      <c r="E34" s="9">
        <v>20</v>
      </c>
      <c r="F34" s="10" t="s">
        <v>31</v>
      </c>
      <c r="G34" s="11">
        <v>855400000</v>
      </c>
      <c r="H34" s="11">
        <f t="shared" ref="H34:H79" si="8">+J34+I34-G34</f>
        <v>0</v>
      </c>
      <c r="I34" s="11"/>
      <c r="J34" s="11">
        <v>855400000</v>
      </c>
      <c r="K34" s="11">
        <v>254209051</v>
      </c>
      <c r="L34" s="11">
        <v>601190949</v>
      </c>
      <c r="M34" s="11">
        <v>0</v>
      </c>
      <c r="N34" s="11">
        <v>254209051</v>
      </c>
      <c r="O34" s="11">
        <v>0</v>
      </c>
      <c r="P34" s="11">
        <v>254209051</v>
      </c>
      <c r="Q34" s="11">
        <v>0</v>
      </c>
      <c r="R34" s="11">
        <v>243239718</v>
      </c>
      <c r="S34" s="11">
        <v>10969333</v>
      </c>
      <c r="T34" s="11">
        <v>243239718</v>
      </c>
      <c r="U34" s="11">
        <v>0</v>
      </c>
      <c r="V34" s="11">
        <v>0</v>
      </c>
    </row>
    <row r="35" spans="1:26" s="12" customFormat="1" ht="24" x14ac:dyDescent="0.2">
      <c r="A35" s="8" t="s">
        <v>83</v>
      </c>
      <c r="B35" s="8" t="s">
        <v>84</v>
      </c>
      <c r="C35" s="9" t="s">
        <v>25</v>
      </c>
      <c r="D35" s="9" t="s">
        <v>26</v>
      </c>
      <c r="E35" s="9">
        <v>20</v>
      </c>
      <c r="F35" s="10" t="s">
        <v>31</v>
      </c>
      <c r="G35" s="11">
        <v>15819000000</v>
      </c>
      <c r="H35" s="11">
        <f t="shared" si="8"/>
        <v>3507458784</v>
      </c>
      <c r="I35" s="11"/>
      <c r="J35" s="11">
        <v>19326458784</v>
      </c>
      <c r="K35" s="11">
        <v>18864737954.470001</v>
      </c>
      <c r="L35" s="11">
        <v>461720829.52999997</v>
      </c>
      <c r="M35" s="11">
        <v>0</v>
      </c>
      <c r="N35" s="11">
        <v>18864737954.470001</v>
      </c>
      <c r="O35" s="11">
        <v>0</v>
      </c>
      <c r="P35" s="11">
        <v>18864737954.470001</v>
      </c>
      <c r="Q35" s="11">
        <v>0</v>
      </c>
      <c r="R35" s="11">
        <v>18864737954.470001</v>
      </c>
      <c r="S35" s="11">
        <v>0</v>
      </c>
      <c r="T35" s="11">
        <v>18864737954.470001</v>
      </c>
      <c r="U35" s="11">
        <v>0</v>
      </c>
      <c r="V35" s="11">
        <v>0</v>
      </c>
    </row>
    <row r="36" spans="1:26" s="12" customFormat="1" ht="12" x14ac:dyDescent="0.2">
      <c r="A36" s="8" t="s">
        <v>85</v>
      </c>
      <c r="B36" s="8" t="s">
        <v>86</v>
      </c>
      <c r="C36" s="9" t="s">
        <v>25</v>
      </c>
      <c r="D36" s="9" t="s">
        <v>26</v>
      </c>
      <c r="E36" s="9">
        <v>20</v>
      </c>
      <c r="F36" s="10" t="s">
        <v>31</v>
      </c>
      <c r="G36" s="11">
        <v>7424000000</v>
      </c>
      <c r="H36" s="11">
        <f t="shared" si="8"/>
        <v>1350630819</v>
      </c>
      <c r="I36" s="11"/>
      <c r="J36" s="11">
        <v>8774630819</v>
      </c>
      <c r="K36" s="11">
        <v>8608154373.6900005</v>
      </c>
      <c r="L36" s="11">
        <v>166476445.31</v>
      </c>
      <c r="M36" s="11">
        <v>0</v>
      </c>
      <c r="N36" s="11">
        <v>8608154373.6900005</v>
      </c>
      <c r="O36" s="11">
        <v>0</v>
      </c>
      <c r="P36" s="11">
        <v>8608154373.6900005</v>
      </c>
      <c r="Q36" s="11">
        <v>0</v>
      </c>
      <c r="R36" s="11">
        <v>8608154373.6900005</v>
      </c>
      <c r="S36" s="11">
        <v>0</v>
      </c>
      <c r="T36" s="11">
        <v>8608154373.6900005</v>
      </c>
      <c r="U36" s="11">
        <v>0</v>
      </c>
      <c r="V36" s="11">
        <v>0</v>
      </c>
    </row>
    <row r="37" spans="1:26" s="12" customFormat="1" ht="12" x14ac:dyDescent="0.2">
      <c r="A37" s="8" t="s">
        <v>87</v>
      </c>
      <c r="B37" s="8" t="s">
        <v>88</v>
      </c>
      <c r="C37" s="9" t="s">
        <v>25</v>
      </c>
      <c r="D37" s="9" t="s">
        <v>26</v>
      </c>
      <c r="E37" s="9">
        <v>20</v>
      </c>
      <c r="F37" s="10" t="s">
        <v>31</v>
      </c>
      <c r="G37" s="11">
        <v>1556000000</v>
      </c>
      <c r="H37" s="11">
        <f t="shared" si="8"/>
        <v>318828671</v>
      </c>
      <c r="I37" s="11"/>
      <c r="J37" s="11">
        <v>1874828671</v>
      </c>
      <c r="K37" s="11">
        <v>1869978182.29</v>
      </c>
      <c r="L37" s="11">
        <v>4850488.71</v>
      </c>
      <c r="M37" s="11">
        <v>0</v>
      </c>
      <c r="N37" s="11">
        <v>1869978182.29</v>
      </c>
      <c r="O37" s="11">
        <v>0</v>
      </c>
      <c r="P37" s="11">
        <v>1869978182.29</v>
      </c>
      <c r="Q37" s="11">
        <v>0</v>
      </c>
      <c r="R37" s="11">
        <v>1869978182.29</v>
      </c>
      <c r="S37" s="11">
        <v>0</v>
      </c>
      <c r="T37" s="11">
        <v>1869978182.29</v>
      </c>
      <c r="U37" s="11">
        <v>0</v>
      </c>
      <c r="V37" s="11">
        <v>0</v>
      </c>
    </row>
    <row r="38" spans="1:26" s="12" customFormat="1" ht="24" x14ac:dyDescent="0.2">
      <c r="A38" s="8" t="s">
        <v>89</v>
      </c>
      <c r="B38" s="8" t="s">
        <v>90</v>
      </c>
      <c r="C38" s="9" t="s">
        <v>25</v>
      </c>
      <c r="D38" s="9" t="s">
        <v>26</v>
      </c>
      <c r="E38" s="9">
        <v>20</v>
      </c>
      <c r="F38" s="10" t="s">
        <v>31</v>
      </c>
      <c r="G38" s="11">
        <v>2747000000</v>
      </c>
      <c r="H38" s="11">
        <f t="shared" si="8"/>
        <v>386826026</v>
      </c>
      <c r="I38" s="11"/>
      <c r="J38" s="11">
        <v>3133826026</v>
      </c>
      <c r="K38" s="11">
        <v>3066001007.2399998</v>
      </c>
      <c r="L38" s="11">
        <v>67825018.760000005</v>
      </c>
      <c r="M38" s="11">
        <v>0</v>
      </c>
      <c r="N38" s="11">
        <v>3066001007.2399998</v>
      </c>
      <c r="O38" s="11">
        <v>0</v>
      </c>
      <c r="P38" s="11">
        <v>3066001007.2399998</v>
      </c>
      <c r="Q38" s="11">
        <v>0</v>
      </c>
      <c r="R38" s="11">
        <v>3066001007.2399998</v>
      </c>
      <c r="S38" s="11">
        <v>0</v>
      </c>
      <c r="T38" s="11">
        <v>3066001007.2399998</v>
      </c>
      <c r="U38" s="11">
        <v>0</v>
      </c>
      <c r="V38" s="11">
        <v>0</v>
      </c>
    </row>
    <row r="39" spans="1:26" s="12" customFormat="1" ht="24" x14ac:dyDescent="0.2">
      <c r="A39" s="8" t="s">
        <v>91</v>
      </c>
      <c r="B39" s="8" t="s">
        <v>92</v>
      </c>
      <c r="C39" s="9" t="s">
        <v>25</v>
      </c>
      <c r="D39" s="9" t="s">
        <v>26</v>
      </c>
      <c r="E39" s="9">
        <v>20</v>
      </c>
      <c r="F39" s="10" t="s">
        <v>31</v>
      </c>
      <c r="G39" s="11">
        <v>3121000000</v>
      </c>
      <c r="H39" s="11">
        <f t="shared" si="8"/>
        <v>644976122</v>
      </c>
      <c r="I39" s="11"/>
      <c r="J39" s="11">
        <v>3765976122</v>
      </c>
      <c r="K39" s="11">
        <v>3672175184.1599998</v>
      </c>
      <c r="L39" s="11">
        <v>93800937.840000004</v>
      </c>
      <c r="M39" s="11">
        <v>0</v>
      </c>
      <c r="N39" s="11">
        <v>3672175184.1599998</v>
      </c>
      <c r="O39" s="11">
        <v>0</v>
      </c>
      <c r="P39" s="11">
        <v>3672175184.1599998</v>
      </c>
      <c r="Q39" s="11">
        <v>0</v>
      </c>
      <c r="R39" s="11">
        <v>3672175184.1599998</v>
      </c>
      <c r="S39" s="11">
        <v>0</v>
      </c>
      <c r="T39" s="11">
        <v>3672175184.1599998</v>
      </c>
      <c r="U39" s="11">
        <v>0</v>
      </c>
      <c r="V39" s="11">
        <v>0</v>
      </c>
    </row>
    <row r="40" spans="1:26" s="12" customFormat="1" ht="24" x14ac:dyDescent="0.2">
      <c r="A40" s="8" t="s">
        <v>93</v>
      </c>
      <c r="B40" s="8" t="s">
        <v>94</v>
      </c>
      <c r="C40" s="9" t="s">
        <v>25</v>
      </c>
      <c r="D40" s="9" t="s">
        <v>26</v>
      </c>
      <c r="E40" s="9">
        <v>20</v>
      </c>
      <c r="F40" s="10" t="s">
        <v>31</v>
      </c>
      <c r="G40" s="11">
        <v>6450000000</v>
      </c>
      <c r="H40" s="11">
        <f t="shared" si="8"/>
        <v>1752792185</v>
      </c>
      <c r="I40" s="11"/>
      <c r="J40" s="11">
        <v>8202792185</v>
      </c>
      <c r="K40" s="11">
        <v>7919113069.2700005</v>
      </c>
      <c r="L40" s="11">
        <v>283679115.73000002</v>
      </c>
      <c r="M40" s="11">
        <v>0</v>
      </c>
      <c r="N40" s="11">
        <v>7919113069.2700005</v>
      </c>
      <c r="O40" s="11">
        <v>0</v>
      </c>
      <c r="P40" s="11">
        <v>7919113069.2700005</v>
      </c>
      <c r="Q40" s="11">
        <v>0</v>
      </c>
      <c r="R40" s="11">
        <v>7919113069.2700005</v>
      </c>
      <c r="S40" s="11">
        <v>0</v>
      </c>
      <c r="T40" s="11">
        <v>7919113069.2700005</v>
      </c>
      <c r="U40" s="11">
        <v>0</v>
      </c>
      <c r="V40" s="11">
        <v>0</v>
      </c>
    </row>
    <row r="41" spans="1:26" s="12" customFormat="1" ht="12" x14ac:dyDescent="0.2">
      <c r="A41" s="8" t="s">
        <v>95</v>
      </c>
      <c r="B41" s="8" t="s">
        <v>96</v>
      </c>
      <c r="C41" s="9" t="s">
        <v>25</v>
      </c>
      <c r="D41" s="9" t="s">
        <v>26</v>
      </c>
      <c r="E41" s="9">
        <v>20</v>
      </c>
      <c r="F41" s="10" t="s">
        <v>31</v>
      </c>
      <c r="G41" s="11">
        <v>3500000000</v>
      </c>
      <c r="H41" s="11">
        <f t="shared" si="8"/>
        <v>682881828</v>
      </c>
      <c r="I41" s="11"/>
      <c r="J41" s="11">
        <v>4182881828</v>
      </c>
      <c r="K41" s="11">
        <v>4173138950.5900002</v>
      </c>
      <c r="L41" s="11">
        <v>9742877.4100000001</v>
      </c>
      <c r="M41" s="11">
        <v>0</v>
      </c>
      <c r="N41" s="11">
        <v>4173138950.5900002</v>
      </c>
      <c r="O41" s="11">
        <v>0</v>
      </c>
      <c r="P41" s="11">
        <v>4173138950.5900002</v>
      </c>
      <c r="Q41" s="11">
        <v>0</v>
      </c>
      <c r="R41" s="11">
        <v>4173138950.5900002</v>
      </c>
      <c r="S41" s="11">
        <v>0</v>
      </c>
      <c r="T41" s="11">
        <v>4173138950.5900002</v>
      </c>
      <c r="U41" s="11">
        <v>0</v>
      </c>
      <c r="V41" s="11">
        <v>0</v>
      </c>
    </row>
    <row r="42" spans="1:26" s="12" customFormat="1" ht="24" x14ac:dyDescent="0.2">
      <c r="A42" s="8" t="s">
        <v>97</v>
      </c>
      <c r="B42" s="8" t="s">
        <v>98</v>
      </c>
      <c r="C42" s="9" t="s">
        <v>25</v>
      </c>
      <c r="D42" s="9" t="s">
        <v>26</v>
      </c>
      <c r="E42" s="9">
        <v>20</v>
      </c>
      <c r="F42" s="10" t="s">
        <v>31</v>
      </c>
      <c r="G42" s="11">
        <v>1638000000</v>
      </c>
      <c r="H42" s="11">
        <f t="shared" si="8"/>
        <v>700000000</v>
      </c>
      <c r="I42" s="11"/>
      <c r="J42" s="11">
        <v>2338000000</v>
      </c>
      <c r="K42" s="11">
        <v>2117024949.3499999</v>
      </c>
      <c r="L42" s="11">
        <v>220975050.65000001</v>
      </c>
      <c r="M42" s="11">
        <v>0</v>
      </c>
      <c r="N42" s="11">
        <v>2117024949.3499999</v>
      </c>
      <c r="O42" s="11">
        <v>0</v>
      </c>
      <c r="P42" s="11">
        <v>2117024949.3499999</v>
      </c>
      <c r="Q42" s="11">
        <v>0</v>
      </c>
      <c r="R42" s="11">
        <v>2117024949.3499999</v>
      </c>
      <c r="S42" s="11">
        <v>0</v>
      </c>
      <c r="T42" s="11">
        <v>2117024949.3499999</v>
      </c>
      <c r="U42" s="11">
        <v>0</v>
      </c>
      <c r="V42" s="11">
        <v>0</v>
      </c>
    </row>
    <row r="43" spans="1:26" s="12" customFormat="1" ht="36" x14ac:dyDescent="0.2">
      <c r="A43" s="8" t="s">
        <v>99</v>
      </c>
      <c r="B43" s="8" t="s">
        <v>100</v>
      </c>
      <c r="C43" s="9" t="s">
        <v>25</v>
      </c>
      <c r="D43" s="9" t="s">
        <v>26</v>
      </c>
      <c r="E43" s="9">
        <v>20</v>
      </c>
      <c r="F43" s="10" t="s">
        <v>31</v>
      </c>
      <c r="G43" s="11">
        <v>1312000000</v>
      </c>
      <c r="H43" s="11">
        <f t="shared" si="8"/>
        <v>369910357</v>
      </c>
      <c r="I43" s="11"/>
      <c r="J43" s="11">
        <v>1681910357</v>
      </c>
      <c r="K43" s="11">
        <v>1628949169.3299999</v>
      </c>
      <c r="L43" s="11">
        <v>52961187.670000002</v>
      </c>
      <c r="M43" s="11">
        <v>0</v>
      </c>
      <c r="N43" s="11">
        <v>1628949169.3299999</v>
      </c>
      <c r="O43" s="11">
        <v>0</v>
      </c>
      <c r="P43" s="11">
        <v>1628949169.3299999</v>
      </c>
      <c r="Q43" s="11">
        <v>0</v>
      </c>
      <c r="R43" s="11">
        <v>1628949169.3299999</v>
      </c>
      <c r="S43" s="11">
        <v>0</v>
      </c>
      <c r="T43" s="11">
        <v>1628949169.3299999</v>
      </c>
      <c r="U43" s="11">
        <v>0</v>
      </c>
      <c r="V43" s="11">
        <v>0</v>
      </c>
    </row>
    <row r="44" spans="1:26" s="12" customFormat="1" ht="12" x14ac:dyDescent="0.2">
      <c r="A44" s="8" t="s">
        <v>101</v>
      </c>
      <c r="B44" s="8" t="s">
        <v>102</v>
      </c>
      <c r="C44" s="9" t="s">
        <v>25</v>
      </c>
      <c r="D44" s="9" t="s">
        <v>26</v>
      </c>
      <c r="E44" s="9">
        <v>20</v>
      </c>
      <c r="F44" s="10" t="s">
        <v>31</v>
      </c>
      <c r="G44" s="11">
        <v>1167000000</v>
      </c>
      <c r="H44" s="11">
        <f t="shared" si="8"/>
        <v>241621490</v>
      </c>
      <c r="I44" s="11"/>
      <c r="J44" s="11">
        <v>1408621490</v>
      </c>
      <c r="K44" s="11">
        <v>1402471124.3499999</v>
      </c>
      <c r="L44" s="11">
        <v>6150365.6500000004</v>
      </c>
      <c r="M44" s="11">
        <v>0</v>
      </c>
      <c r="N44" s="11">
        <v>1402471124.3499999</v>
      </c>
      <c r="O44" s="11">
        <v>0</v>
      </c>
      <c r="P44" s="11">
        <v>1402471124.3499999</v>
      </c>
      <c r="Q44" s="11">
        <v>0</v>
      </c>
      <c r="R44" s="11">
        <v>1402471124.3499999</v>
      </c>
      <c r="S44" s="11">
        <v>0</v>
      </c>
      <c r="T44" s="11">
        <v>1402471124.3499999</v>
      </c>
      <c r="U44" s="11">
        <v>0</v>
      </c>
      <c r="V44" s="11">
        <v>0</v>
      </c>
    </row>
    <row r="45" spans="1:26" s="12" customFormat="1" ht="12" x14ac:dyDescent="0.2">
      <c r="A45" s="8" t="s">
        <v>103</v>
      </c>
      <c r="B45" s="8" t="s">
        <v>104</v>
      </c>
      <c r="C45" s="9" t="s">
        <v>25</v>
      </c>
      <c r="D45" s="9" t="s">
        <v>26</v>
      </c>
      <c r="E45" s="9">
        <v>20</v>
      </c>
      <c r="F45" s="10" t="s">
        <v>31</v>
      </c>
      <c r="G45" s="11">
        <v>778000000</v>
      </c>
      <c r="H45" s="11">
        <f t="shared" si="8"/>
        <v>162414290</v>
      </c>
      <c r="I45" s="11"/>
      <c r="J45" s="11">
        <v>940414290</v>
      </c>
      <c r="K45" s="11">
        <v>934999387.15999997</v>
      </c>
      <c r="L45" s="11">
        <v>5414902.8399999999</v>
      </c>
      <c r="M45" s="11">
        <v>0</v>
      </c>
      <c r="N45" s="11">
        <v>934999387.15999997</v>
      </c>
      <c r="O45" s="11">
        <v>0</v>
      </c>
      <c r="P45" s="11">
        <v>934999387.15999997</v>
      </c>
      <c r="Q45" s="11">
        <v>0</v>
      </c>
      <c r="R45" s="11">
        <v>934999387.15999997</v>
      </c>
      <c r="S45" s="11">
        <v>0</v>
      </c>
      <c r="T45" s="11">
        <v>934999387.15999997</v>
      </c>
      <c r="U45" s="11">
        <v>0</v>
      </c>
      <c r="V45" s="11">
        <v>0</v>
      </c>
    </row>
    <row r="46" spans="1:26" s="7" customFormat="1" ht="24" x14ac:dyDescent="0.2">
      <c r="A46" s="3" t="s">
        <v>105</v>
      </c>
      <c r="B46" s="3" t="s">
        <v>106</v>
      </c>
      <c r="C46" s="4" t="s">
        <v>25</v>
      </c>
      <c r="D46" s="4" t="s">
        <v>26</v>
      </c>
      <c r="E46" s="4">
        <v>20</v>
      </c>
      <c r="F46" s="5" t="s">
        <v>31</v>
      </c>
      <c r="G46" s="6">
        <v>12438550000</v>
      </c>
      <c r="H46" s="11">
        <f t="shared" si="8"/>
        <v>-50211701.239999771</v>
      </c>
      <c r="I46" s="11">
        <f>+I48</f>
        <v>329000000</v>
      </c>
      <c r="J46" s="6">
        <v>12059338298.76</v>
      </c>
      <c r="K46" s="6">
        <v>11243754837.52</v>
      </c>
      <c r="L46" s="6">
        <v>815583461.24000001</v>
      </c>
      <c r="M46" s="6">
        <v>0</v>
      </c>
      <c r="N46" s="6">
        <v>11230918767.030001</v>
      </c>
      <c r="O46" s="6">
        <v>12836070.49</v>
      </c>
      <c r="P46" s="6">
        <v>11230918767.030001</v>
      </c>
      <c r="Q46" s="6">
        <v>0</v>
      </c>
      <c r="R46" s="6">
        <v>10911955129.52</v>
      </c>
      <c r="S46" s="6">
        <v>318963637.50999999</v>
      </c>
      <c r="T46" s="6">
        <v>10911955129.52</v>
      </c>
      <c r="U46" s="6">
        <v>0</v>
      </c>
      <c r="V46" s="6">
        <v>90254415.909999996</v>
      </c>
      <c r="Z46" s="66">
        <f>+L46+L47+O46</f>
        <v>912261961.16000009</v>
      </c>
    </row>
    <row r="47" spans="1:26" s="7" customFormat="1" ht="24" x14ac:dyDescent="0.2">
      <c r="A47" s="3" t="s">
        <v>105</v>
      </c>
      <c r="B47" s="3" t="s">
        <v>106</v>
      </c>
      <c r="C47" s="4" t="s">
        <v>25</v>
      </c>
      <c r="D47" s="4" t="s">
        <v>26</v>
      </c>
      <c r="E47" s="4">
        <v>21</v>
      </c>
      <c r="F47" s="5" t="s">
        <v>319</v>
      </c>
      <c r="G47" s="6">
        <v>1998800000</v>
      </c>
      <c r="H47" s="11">
        <f t="shared" si="8"/>
        <v>0</v>
      </c>
      <c r="I47" s="11"/>
      <c r="J47" s="6">
        <v>1998800000</v>
      </c>
      <c r="K47" s="6">
        <v>1914957570.5699999</v>
      </c>
      <c r="L47" s="6">
        <v>83842429.430000007</v>
      </c>
      <c r="M47" s="6">
        <v>0</v>
      </c>
      <c r="N47" s="6">
        <v>1914957570.5699999</v>
      </c>
      <c r="O47" s="6">
        <v>0</v>
      </c>
      <c r="P47" s="6">
        <v>1914957570.5699999</v>
      </c>
      <c r="Q47" s="6">
        <v>0</v>
      </c>
      <c r="R47" s="6">
        <v>1912331760.8</v>
      </c>
      <c r="S47" s="6">
        <v>2625809.77</v>
      </c>
      <c r="T47" s="6">
        <v>1912331760.8</v>
      </c>
      <c r="U47" s="6">
        <v>0</v>
      </c>
      <c r="V47" s="6">
        <v>12614321</v>
      </c>
      <c r="Z47" s="67">
        <f>+Z46/J5</f>
        <v>9.2576762025651065E-3</v>
      </c>
    </row>
    <row r="48" spans="1:26" s="12" customFormat="1" ht="12" x14ac:dyDescent="0.2">
      <c r="A48" s="8" t="s">
        <v>107</v>
      </c>
      <c r="B48" s="8" t="s">
        <v>106</v>
      </c>
      <c r="C48" s="9" t="s">
        <v>25</v>
      </c>
      <c r="D48" s="9" t="s">
        <v>26</v>
      </c>
      <c r="E48" s="9">
        <v>20</v>
      </c>
      <c r="F48" s="10" t="s">
        <v>31</v>
      </c>
      <c r="G48" s="11">
        <v>12438550000</v>
      </c>
      <c r="H48" s="11">
        <f t="shared" si="8"/>
        <v>-50211701.239999771</v>
      </c>
      <c r="I48" s="11">
        <f>+I55</f>
        <v>329000000</v>
      </c>
      <c r="J48" s="11">
        <v>12059338298.76</v>
      </c>
      <c r="K48" s="11">
        <v>11243754837.52</v>
      </c>
      <c r="L48" s="11">
        <v>815583461.24000001</v>
      </c>
      <c r="M48" s="11">
        <v>0</v>
      </c>
      <c r="N48" s="11">
        <v>11230918767.030001</v>
      </c>
      <c r="O48" s="11">
        <v>12836070.49</v>
      </c>
      <c r="P48" s="11">
        <v>11230918767.030001</v>
      </c>
      <c r="Q48" s="11">
        <v>0</v>
      </c>
      <c r="R48" s="11">
        <v>10911955129.52</v>
      </c>
      <c r="S48" s="11">
        <v>318963637.50999999</v>
      </c>
      <c r="T48" s="11">
        <v>10911955129.52</v>
      </c>
      <c r="U48" s="11">
        <v>0</v>
      </c>
      <c r="V48" s="11">
        <v>90254415.909999996</v>
      </c>
    </row>
    <row r="49" spans="1:22" s="12" customFormat="1" ht="24" x14ac:dyDescent="0.2">
      <c r="A49" s="8" t="s">
        <v>107</v>
      </c>
      <c r="B49" s="8" t="s">
        <v>106</v>
      </c>
      <c r="C49" s="9" t="s">
        <v>25</v>
      </c>
      <c r="D49" s="9" t="s">
        <v>26</v>
      </c>
      <c r="E49" s="9">
        <v>21</v>
      </c>
      <c r="F49" s="10" t="s">
        <v>319</v>
      </c>
      <c r="G49" s="11">
        <v>1998800000</v>
      </c>
      <c r="H49" s="11">
        <f t="shared" si="8"/>
        <v>0</v>
      </c>
      <c r="I49" s="11"/>
      <c r="J49" s="11">
        <v>1998800000</v>
      </c>
      <c r="K49" s="11">
        <v>1914957570.5699999</v>
      </c>
      <c r="L49" s="11">
        <v>83842429.430000007</v>
      </c>
      <c r="M49" s="11">
        <v>0</v>
      </c>
      <c r="N49" s="11">
        <v>1914957570.5699999</v>
      </c>
      <c r="O49" s="11">
        <v>0</v>
      </c>
      <c r="P49" s="11">
        <v>1914957570.5699999</v>
      </c>
      <c r="Q49" s="11">
        <v>0</v>
      </c>
      <c r="R49" s="11">
        <v>1912331760.8</v>
      </c>
      <c r="S49" s="11">
        <v>2625809.77</v>
      </c>
      <c r="T49" s="11">
        <v>1912331760.8</v>
      </c>
      <c r="U49" s="11">
        <v>0</v>
      </c>
      <c r="V49" s="11">
        <v>12614321</v>
      </c>
    </row>
    <row r="50" spans="1:22" s="12" customFormat="1" ht="12" x14ac:dyDescent="0.2">
      <c r="A50" s="8" t="s">
        <v>108</v>
      </c>
      <c r="B50" s="8" t="s">
        <v>109</v>
      </c>
      <c r="C50" s="9" t="s">
        <v>25</v>
      </c>
      <c r="D50" s="9" t="s">
        <v>26</v>
      </c>
      <c r="E50" s="9">
        <v>20</v>
      </c>
      <c r="F50" s="10" t="s">
        <v>31</v>
      </c>
      <c r="G50" s="11">
        <v>196000000</v>
      </c>
      <c r="H50" s="11">
        <f t="shared" si="8"/>
        <v>18000000</v>
      </c>
      <c r="I50" s="11"/>
      <c r="J50" s="11">
        <v>214000000</v>
      </c>
      <c r="K50" s="11">
        <v>213013861.46000001</v>
      </c>
      <c r="L50" s="11">
        <v>986138.54</v>
      </c>
      <c r="M50" s="11">
        <v>0</v>
      </c>
      <c r="N50" s="11">
        <v>213013861.46000001</v>
      </c>
      <c r="O50" s="11">
        <v>0</v>
      </c>
      <c r="P50" s="11">
        <v>213013861.46000001</v>
      </c>
      <c r="Q50" s="11">
        <v>0</v>
      </c>
      <c r="R50" s="11">
        <v>213013861.46000001</v>
      </c>
      <c r="S50" s="11">
        <v>0</v>
      </c>
      <c r="T50" s="11">
        <v>213013861.46000001</v>
      </c>
      <c r="U50" s="11">
        <v>0</v>
      </c>
      <c r="V50" s="11">
        <v>0</v>
      </c>
    </row>
    <row r="51" spans="1:22" s="12" customFormat="1" ht="12" x14ac:dyDescent="0.2">
      <c r="A51" s="8" t="s">
        <v>110</v>
      </c>
      <c r="B51" s="8" t="s">
        <v>111</v>
      </c>
      <c r="C51" s="9" t="s">
        <v>25</v>
      </c>
      <c r="D51" s="9" t="s">
        <v>26</v>
      </c>
      <c r="E51" s="9">
        <v>20</v>
      </c>
      <c r="F51" s="10" t="s">
        <v>31</v>
      </c>
      <c r="G51" s="11">
        <v>196000000</v>
      </c>
      <c r="H51" s="11">
        <f t="shared" si="8"/>
        <v>18000000</v>
      </c>
      <c r="I51" s="11"/>
      <c r="J51" s="11">
        <v>214000000</v>
      </c>
      <c r="K51" s="11">
        <v>213013861.46000001</v>
      </c>
      <c r="L51" s="11">
        <v>986138.54</v>
      </c>
      <c r="M51" s="11">
        <v>0</v>
      </c>
      <c r="N51" s="11">
        <v>213013861.46000001</v>
      </c>
      <c r="O51" s="11">
        <v>0</v>
      </c>
      <c r="P51" s="11">
        <v>213013861.46000001</v>
      </c>
      <c r="Q51" s="11">
        <v>0</v>
      </c>
      <c r="R51" s="11">
        <v>213013861.46000001</v>
      </c>
      <c r="S51" s="11">
        <v>0</v>
      </c>
      <c r="T51" s="11">
        <v>213013861.46000001</v>
      </c>
      <c r="U51" s="11">
        <v>0</v>
      </c>
      <c r="V51" s="11">
        <v>0</v>
      </c>
    </row>
    <row r="52" spans="1:22" s="12" customFormat="1" ht="12" x14ac:dyDescent="0.2">
      <c r="A52" s="8" t="s">
        <v>112</v>
      </c>
      <c r="B52" s="8" t="s">
        <v>113</v>
      </c>
      <c r="C52" s="9" t="s">
        <v>25</v>
      </c>
      <c r="D52" s="9" t="s">
        <v>26</v>
      </c>
      <c r="E52" s="9">
        <v>20</v>
      </c>
      <c r="F52" s="10" t="s">
        <v>31</v>
      </c>
      <c r="G52" s="11">
        <v>1500000</v>
      </c>
      <c r="H52" s="11">
        <f t="shared" si="8"/>
        <v>0</v>
      </c>
      <c r="I52" s="11"/>
      <c r="J52" s="11">
        <v>1500000</v>
      </c>
      <c r="K52" s="11">
        <v>1494213.04</v>
      </c>
      <c r="L52" s="11">
        <v>5786.96</v>
      </c>
      <c r="M52" s="11">
        <v>0</v>
      </c>
      <c r="N52" s="11">
        <v>1494213.04</v>
      </c>
      <c r="O52" s="11">
        <v>0</v>
      </c>
      <c r="P52" s="11">
        <v>1494213.04</v>
      </c>
      <c r="Q52" s="11">
        <v>0</v>
      </c>
      <c r="R52" s="11">
        <v>1494213.04</v>
      </c>
      <c r="S52" s="11">
        <v>0</v>
      </c>
      <c r="T52" s="11">
        <v>1494213.04</v>
      </c>
      <c r="U52" s="11">
        <v>0</v>
      </c>
      <c r="V52" s="11">
        <v>0</v>
      </c>
    </row>
    <row r="53" spans="1:22" s="12" customFormat="1" ht="12" x14ac:dyDescent="0.2">
      <c r="A53" s="8" t="s">
        <v>114</v>
      </c>
      <c r="B53" s="8" t="s">
        <v>115</v>
      </c>
      <c r="C53" s="9" t="s">
        <v>25</v>
      </c>
      <c r="D53" s="9" t="s">
        <v>26</v>
      </c>
      <c r="E53" s="9">
        <v>20</v>
      </c>
      <c r="F53" s="10" t="s">
        <v>31</v>
      </c>
      <c r="G53" s="11">
        <v>174500000</v>
      </c>
      <c r="H53" s="11">
        <f t="shared" si="8"/>
        <v>36573747</v>
      </c>
      <c r="I53" s="11"/>
      <c r="J53" s="11">
        <v>211073747</v>
      </c>
      <c r="K53" s="11">
        <v>210094449.19999999</v>
      </c>
      <c r="L53" s="11">
        <v>979297.8</v>
      </c>
      <c r="M53" s="11">
        <v>0</v>
      </c>
      <c r="N53" s="11">
        <v>210094449.19999999</v>
      </c>
      <c r="O53" s="11">
        <v>0</v>
      </c>
      <c r="P53" s="11">
        <v>210094449.19999999</v>
      </c>
      <c r="Q53" s="11">
        <v>0</v>
      </c>
      <c r="R53" s="11">
        <v>210094449.19999999</v>
      </c>
      <c r="S53" s="11">
        <v>0</v>
      </c>
      <c r="T53" s="11">
        <v>210094449.19999999</v>
      </c>
      <c r="U53" s="11">
        <v>0</v>
      </c>
      <c r="V53" s="11">
        <v>0</v>
      </c>
    </row>
    <row r="54" spans="1:22" s="12" customFormat="1" ht="12" x14ac:dyDescent="0.2">
      <c r="A54" s="8" t="s">
        <v>116</v>
      </c>
      <c r="B54" s="8" t="s">
        <v>117</v>
      </c>
      <c r="C54" s="9" t="s">
        <v>25</v>
      </c>
      <c r="D54" s="9" t="s">
        <v>26</v>
      </c>
      <c r="E54" s="9">
        <v>20</v>
      </c>
      <c r="F54" s="10" t="s">
        <v>31</v>
      </c>
      <c r="G54" s="11">
        <v>20000000</v>
      </c>
      <c r="H54" s="11">
        <f t="shared" si="8"/>
        <v>-18573747</v>
      </c>
      <c r="I54" s="11"/>
      <c r="J54" s="11">
        <v>1426253</v>
      </c>
      <c r="K54" s="11">
        <v>1425199.22</v>
      </c>
      <c r="L54" s="11">
        <v>1053.78</v>
      </c>
      <c r="M54" s="11">
        <v>0</v>
      </c>
      <c r="N54" s="11">
        <v>1425199.22</v>
      </c>
      <c r="O54" s="11">
        <v>0</v>
      </c>
      <c r="P54" s="11">
        <v>1425199.22</v>
      </c>
      <c r="Q54" s="11">
        <v>0</v>
      </c>
      <c r="R54" s="11">
        <v>1425199.22</v>
      </c>
      <c r="S54" s="11">
        <v>0</v>
      </c>
      <c r="T54" s="11">
        <v>1425199.22</v>
      </c>
      <c r="U54" s="11">
        <v>0</v>
      </c>
      <c r="V54" s="11">
        <v>0</v>
      </c>
    </row>
    <row r="55" spans="1:22" s="12" customFormat="1" ht="12" x14ac:dyDescent="0.2">
      <c r="A55" s="8" t="s">
        <v>118</v>
      </c>
      <c r="B55" s="8" t="s">
        <v>119</v>
      </c>
      <c r="C55" s="9" t="s">
        <v>25</v>
      </c>
      <c r="D55" s="9" t="s">
        <v>26</v>
      </c>
      <c r="E55" s="9">
        <v>20</v>
      </c>
      <c r="F55" s="10" t="s">
        <v>31</v>
      </c>
      <c r="G55" s="11">
        <v>12242550000</v>
      </c>
      <c r="H55" s="11">
        <f t="shared" si="8"/>
        <v>-68211701.239999771</v>
      </c>
      <c r="I55" s="11">
        <f>+I101+I108</f>
        <v>329000000</v>
      </c>
      <c r="J55" s="11">
        <v>11845338298.76</v>
      </c>
      <c r="K55" s="11">
        <v>11030740976.059999</v>
      </c>
      <c r="L55" s="11">
        <v>814597322.70000005</v>
      </c>
      <c r="M55" s="11">
        <v>0</v>
      </c>
      <c r="N55" s="11">
        <v>11017904905.57</v>
      </c>
      <c r="O55" s="11">
        <v>12836070.49</v>
      </c>
      <c r="P55" s="11">
        <v>11017904905.57</v>
      </c>
      <c r="Q55" s="11">
        <v>0</v>
      </c>
      <c r="R55" s="11">
        <v>10698941268.059999</v>
      </c>
      <c r="S55" s="11">
        <v>318963637.50999999</v>
      </c>
      <c r="T55" s="11">
        <v>10698941268.059999</v>
      </c>
      <c r="U55" s="11">
        <v>0</v>
      </c>
      <c r="V55" s="11">
        <v>90254415.909999996</v>
      </c>
    </row>
    <row r="56" spans="1:22" s="12" customFormat="1" ht="24" x14ac:dyDescent="0.2">
      <c r="A56" s="8" t="s">
        <v>118</v>
      </c>
      <c r="B56" s="8" t="s">
        <v>119</v>
      </c>
      <c r="C56" s="9" t="s">
        <v>25</v>
      </c>
      <c r="D56" s="9" t="s">
        <v>26</v>
      </c>
      <c r="E56" s="9">
        <v>21</v>
      </c>
      <c r="F56" s="10" t="s">
        <v>319</v>
      </c>
      <c r="G56" s="11">
        <v>1998800000</v>
      </c>
      <c r="H56" s="11">
        <f t="shared" si="8"/>
        <v>0</v>
      </c>
      <c r="I56" s="11"/>
      <c r="J56" s="11">
        <v>1998800000</v>
      </c>
      <c r="K56" s="11">
        <v>1914957570.5699999</v>
      </c>
      <c r="L56" s="11">
        <v>83842429.430000007</v>
      </c>
      <c r="M56" s="11">
        <v>0</v>
      </c>
      <c r="N56" s="11">
        <v>1914957570.5699999</v>
      </c>
      <c r="O56" s="11">
        <v>0</v>
      </c>
      <c r="P56" s="11">
        <v>1914957570.5699999</v>
      </c>
      <c r="Q56" s="11">
        <v>0</v>
      </c>
      <c r="R56" s="11">
        <v>1912331760.8</v>
      </c>
      <c r="S56" s="11">
        <v>2625809.77</v>
      </c>
      <c r="T56" s="11">
        <v>1912331760.8</v>
      </c>
      <c r="U56" s="11">
        <v>0</v>
      </c>
      <c r="V56" s="11">
        <v>12614321</v>
      </c>
    </row>
    <row r="57" spans="1:22" s="12" customFormat="1" ht="12" x14ac:dyDescent="0.2">
      <c r="A57" s="8" t="s">
        <v>120</v>
      </c>
      <c r="B57" s="8" t="s">
        <v>121</v>
      </c>
      <c r="C57" s="9" t="s">
        <v>25</v>
      </c>
      <c r="D57" s="9" t="s">
        <v>26</v>
      </c>
      <c r="E57" s="9">
        <v>20</v>
      </c>
      <c r="F57" s="10" t="s">
        <v>31</v>
      </c>
      <c r="G57" s="11">
        <v>112000000</v>
      </c>
      <c r="H57" s="11">
        <f t="shared" si="8"/>
        <v>-706801</v>
      </c>
      <c r="I57" s="11"/>
      <c r="J57" s="11">
        <v>111293199</v>
      </c>
      <c r="K57" s="11">
        <v>46999527</v>
      </c>
      <c r="L57" s="11">
        <v>64293672</v>
      </c>
      <c r="M57" s="11">
        <v>0</v>
      </c>
      <c r="N57" s="11">
        <v>46999527</v>
      </c>
      <c r="O57" s="11">
        <v>0</v>
      </c>
      <c r="P57" s="11">
        <v>46999527</v>
      </c>
      <c r="Q57" s="11">
        <v>0</v>
      </c>
      <c r="R57" s="11">
        <v>46999527</v>
      </c>
      <c r="S57" s="11">
        <v>0</v>
      </c>
      <c r="T57" s="11">
        <v>46999527</v>
      </c>
      <c r="U57" s="11">
        <v>0</v>
      </c>
      <c r="V57" s="11">
        <v>0</v>
      </c>
    </row>
    <row r="58" spans="1:22" s="12" customFormat="1" ht="12" x14ac:dyDescent="0.2">
      <c r="A58" s="8" t="s">
        <v>122</v>
      </c>
      <c r="B58" s="8" t="s">
        <v>123</v>
      </c>
      <c r="C58" s="9" t="s">
        <v>25</v>
      </c>
      <c r="D58" s="9" t="s">
        <v>26</v>
      </c>
      <c r="E58" s="9">
        <v>20</v>
      </c>
      <c r="F58" s="10" t="s">
        <v>31</v>
      </c>
      <c r="G58" s="11">
        <v>5000000</v>
      </c>
      <c r="H58" s="11">
        <f t="shared" si="8"/>
        <v>0</v>
      </c>
      <c r="I58" s="11"/>
      <c r="J58" s="11">
        <v>5000000</v>
      </c>
      <c r="K58" s="11">
        <v>2430200</v>
      </c>
      <c r="L58" s="11">
        <v>2569800</v>
      </c>
      <c r="M58" s="11">
        <v>0</v>
      </c>
      <c r="N58" s="11">
        <v>2430200</v>
      </c>
      <c r="O58" s="11">
        <v>0</v>
      </c>
      <c r="P58" s="11">
        <v>2430200</v>
      </c>
      <c r="Q58" s="11">
        <v>0</v>
      </c>
      <c r="R58" s="11">
        <v>2430200</v>
      </c>
      <c r="S58" s="11">
        <v>0</v>
      </c>
      <c r="T58" s="11">
        <v>2430200</v>
      </c>
      <c r="U58" s="11">
        <v>0</v>
      </c>
      <c r="V58" s="11">
        <v>0</v>
      </c>
    </row>
    <row r="59" spans="1:22" s="12" customFormat="1" ht="12" x14ac:dyDescent="0.2">
      <c r="A59" s="8" t="s">
        <v>124</v>
      </c>
      <c r="B59" s="8" t="s">
        <v>125</v>
      </c>
      <c r="C59" s="9" t="s">
        <v>25</v>
      </c>
      <c r="D59" s="9" t="s">
        <v>26</v>
      </c>
      <c r="E59" s="9">
        <v>20</v>
      </c>
      <c r="F59" s="10" t="s">
        <v>31</v>
      </c>
      <c r="G59" s="11">
        <v>15000000</v>
      </c>
      <c r="H59" s="11">
        <f t="shared" si="8"/>
        <v>23080399</v>
      </c>
      <c r="I59" s="11"/>
      <c r="J59" s="11">
        <v>38080399</v>
      </c>
      <c r="K59" s="11">
        <v>0</v>
      </c>
      <c r="L59" s="11">
        <v>38080399</v>
      </c>
      <c r="M59" s="11">
        <v>0</v>
      </c>
      <c r="N59" s="11">
        <v>0</v>
      </c>
      <c r="O59" s="11">
        <v>0</v>
      </c>
      <c r="P59" s="11">
        <v>0</v>
      </c>
      <c r="Q59" s="11">
        <v>0</v>
      </c>
      <c r="R59" s="11">
        <v>0</v>
      </c>
      <c r="S59" s="11">
        <v>0</v>
      </c>
      <c r="T59" s="11">
        <v>0</v>
      </c>
      <c r="U59" s="11">
        <v>0</v>
      </c>
      <c r="V59" s="11">
        <v>0</v>
      </c>
    </row>
    <row r="60" spans="1:22" s="12" customFormat="1" ht="12" x14ac:dyDescent="0.2">
      <c r="A60" s="8" t="s">
        <v>126</v>
      </c>
      <c r="B60" s="8" t="s">
        <v>127</v>
      </c>
      <c r="C60" s="9" t="s">
        <v>25</v>
      </c>
      <c r="D60" s="9" t="s">
        <v>26</v>
      </c>
      <c r="E60" s="9">
        <v>20</v>
      </c>
      <c r="F60" s="10" t="s">
        <v>31</v>
      </c>
      <c r="G60" s="11">
        <v>5000000</v>
      </c>
      <c r="H60" s="11">
        <f t="shared" si="8"/>
        <v>20080000</v>
      </c>
      <c r="I60" s="11"/>
      <c r="J60" s="11">
        <v>25080000</v>
      </c>
      <c r="K60" s="11">
        <v>20908500</v>
      </c>
      <c r="L60" s="11">
        <v>4171500</v>
      </c>
      <c r="M60" s="11">
        <v>0</v>
      </c>
      <c r="N60" s="11">
        <v>20908500</v>
      </c>
      <c r="O60" s="11">
        <v>0</v>
      </c>
      <c r="P60" s="11">
        <v>20908500</v>
      </c>
      <c r="Q60" s="11">
        <v>0</v>
      </c>
      <c r="R60" s="11">
        <v>20908500</v>
      </c>
      <c r="S60" s="11">
        <v>0</v>
      </c>
      <c r="T60" s="11">
        <v>20908500</v>
      </c>
      <c r="U60" s="11">
        <v>0</v>
      </c>
      <c r="V60" s="11">
        <v>0</v>
      </c>
    </row>
    <row r="61" spans="1:22" s="12" customFormat="1" ht="12" x14ac:dyDescent="0.2">
      <c r="A61" s="8" t="s">
        <v>128</v>
      </c>
      <c r="B61" s="8" t="s">
        <v>129</v>
      </c>
      <c r="C61" s="9" t="s">
        <v>25</v>
      </c>
      <c r="D61" s="9" t="s">
        <v>26</v>
      </c>
      <c r="E61" s="9">
        <v>20</v>
      </c>
      <c r="F61" s="10" t="s">
        <v>31</v>
      </c>
      <c r="G61" s="11">
        <v>2000000</v>
      </c>
      <c r="H61" s="11">
        <f t="shared" si="8"/>
        <v>-1907600</v>
      </c>
      <c r="I61" s="11"/>
      <c r="J61" s="11">
        <v>92400</v>
      </c>
      <c r="K61" s="11">
        <v>0</v>
      </c>
      <c r="L61" s="11">
        <v>92400</v>
      </c>
      <c r="M61" s="11">
        <v>0</v>
      </c>
      <c r="N61" s="11">
        <v>0</v>
      </c>
      <c r="O61" s="11">
        <v>0</v>
      </c>
      <c r="P61" s="11">
        <v>0</v>
      </c>
      <c r="Q61" s="11">
        <v>0</v>
      </c>
      <c r="R61" s="11">
        <v>0</v>
      </c>
      <c r="S61" s="11">
        <v>0</v>
      </c>
      <c r="T61" s="11">
        <v>0</v>
      </c>
      <c r="U61" s="11">
        <v>0</v>
      </c>
      <c r="V61" s="11">
        <v>0</v>
      </c>
    </row>
    <row r="62" spans="1:22" s="12" customFormat="1" ht="12" x14ac:dyDescent="0.2">
      <c r="A62" s="8" t="s">
        <v>130</v>
      </c>
      <c r="B62" s="8" t="s">
        <v>131</v>
      </c>
      <c r="C62" s="9" t="s">
        <v>25</v>
      </c>
      <c r="D62" s="9" t="s">
        <v>26</v>
      </c>
      <c r="E62" s="9">
        <v>20</v>
      </c>
      <c r="F62" s="10" t="s">
        <v>31</v>
      </c>
      <c r="G62" s="11">
        <v>5000000</v>
      </c>
      <c r="H62" s="11">
        <f t="shared" si="8"/>
        <v>-4919600</v>
      </c>
      <c r="I62" s="11"/>
      <c r="J62" s="11">
        <v>80400</v>
      </c>
      <c r="K62" s="11">
        <v>0</v>
      </c>
      <c r="L62" s="11">
        <v>80400</v>
      </c>
      <c r="M62" s="11">
        <v>0</v>
      </c>
      <c r="N62" s="11">
        <v>0</v>
      </c>
      <c r="O62" s="11">
        <v>0</v>
      </c>
      <c r="P62" s="11">
        <v>0</v>
      </c>
      <c r="Q62" s="11">
        <v>0</v>
      </c>
      <c r="R62" s="11">
        <v>0</v>
      </c>
      <c r="S62" s="11">
        <v>0</v>
      </c>
      <c r="T62" s="11">
        <v>0</v>
      </c>
      <c r="U62" s="11">
        <v>0</v>
      </c>
      <c r="V62" s="11">
        <v>0</v>
      </c>
    </row>
    <row r="63" spans="1:22" s="12" customFormat="1" ht="12" x14ac:dyDescent="0.2">
      <c r="A63" s="8" t="s">
        <v>132</v>
      </c>
      <c r="B63" s="8" t="s">
        <v>133</v>
      </c>
      <c r="C63" s="9" t="s">
        <v>25</v>
      </c>
      <c r="D63" s="9" t="s">
        <v>26</v>
      </c>
      <c r="E63" s="9">
        <v>20</v>
      </c>
      <c r="F63" s="10" t="s">
        <v>31</v>
      </c>
      <c r="G63" s="11">
        <v>20000000</v>
      </c>
      <c r="H63" s="11">
        <f t="shared" si="8"/>
        <v>-19964000</v>
      </c>
      <c r="I63" s="11"/>
      <c r="J63" s="11">
        <v>36000</v>
      </c>
      <c r="K63" s="11">
        <v>0</v>
      </c>
      <c r="L63" s="11">
        <v>36000</v>
      </c>
      <c r="M63" s="11">
        <v>0</v>
      </c>
      <c r="N63" s="11">
        <v>0</v>
      </c>
      <c r="O63" s="11">
        <v>0</v>
      </c>
      <c r="P63" s="11">
        <v>0</v>
      </c>
      <c r="Q63" s="11">
        <v>0</v>
      </c>
      <c r="R63" s="11">
        <v>0</v>
      </c>
      <c r="S63" s="11">
        <v>0</v>
      </c>
      <c r="T63" s="11">
        <v>0</v>
      </c>
      <c r="U63" s="11">
        <v>0</v>
      </c>
      <c r="V63" s="11">
        <v>0</v>
      </c>
    </row>
    <row r="64" spans="1:22" s="12" customFormat="1" ht="12" x14ac:dyDescent="0.2">
      <c r="A64" s="8" t="s">
        <v>134</v>
      </c>
      <c r="B64" s="8" t="s">
        <v>135</v>
      </c>
      <c r="C64" s="9" t="s">
        <v>25</v>
      </c>
      <c r="D64" s="9" t="s">
        <v>26</v>
      </c>
      <c r="E64" s="9">
        <v>20</v>
      </c>
      <c r="F64" s="10" t="s">
        <v>31</v>
      </c>
      <c r="G64" s="11">
        <v>50000000</v>
      </c>
      <c r="H64" s="11">
        <f t="shared" si="8"/>
        <v>-8040000</v>
      </c>
      <c r="I64" s="11"/>
      <c r="J64" s="11">
        <v>41960000</v>
      </c>
      <c r="K64" s="11">
        <v>23660827</v>
      </c>
      <c r="L64" s="11">
        <v>18299173</v>
      </c>
      <c r="M64" s="11">
        <v>0</v>
      </c>
      <c r="N64" s="11">
        <v>23660827</v>
      </c>
      <c r="O64" s="11">
        <v>0</v>
      </c>
      <c r="P64" s="11">
        <v>23660827</v>
      </c>
      <c r="Q64" s="11">
        <v>0</v>
      </c>
      <c r="R64" s="11">
        <v>23660827</v>
      </c>
      <c r="S64" s="11">
        <v>0</v>
      </c>
      <c r="T64" s="11">
        <v>23660827</v>
      </c>
      <c r="U64" s="11">
        <v>0</v>
      </c>
      <c r="V64" s="11">
        <v>0</v>
      </c>
    </row>
    <row r="65" spans="1:22" s="12" customFormat="1" ht="12" x14ac:dyDescent="0.2">
      <c r="A65" s="8" t="s">
        <v>136</v>
      </c>
      <c r="B65" s="8" t="s">
        <v>137</v>
      </c>
      <c r="C65" s="9" t="s">
        <v>25</v>
      </c>
      <c r="D65" s="9" t="s">
        <v>26</v>
      </c>
      <c r="E65" s="9">
        <v>20</v>
      </c>
      <c r="F65" s="10" t="s">
        <v>31</v>
      </c>
      <c r="G65" s="11">
        <v>10000000</v>
      </c>
      <c r="H65" s="11">
        <f t="shared" si="8"/>
        <v>-9036000</v>
      </c>
      <c r="I65" s="11"/>
      <c r="J65" s="11">
        <v>964000</v>
      </c>
      <c r="K65" s="11">
        <v>0</v>
      </c>
      <c r="L65" s="11">
        <v>964000</v>
      </c>
      <c r="M65" s="11">
        <v>0</v>
      </c>
      <c r="N65" s="11">
        <v>0</v>
      </c>
      <c r="O65" s="11">
        <v>0</v>
      </c>
      <c r="P65" s="11">
        <v>0</v>
      </c>
      <c r="Q65" s="11">
        <v>0</v>
      </c>
      <c r="R65" s="11">
        <v>0</v>
      </c>
      <c r="S65" s="11">
        <v>0</v>
      </c>
      <c r="T65" s="11">
        <v>0</v>
      </c>
      <c r="U65" s="11">
        <v>0</v>
      </c>
      <c r="V65" s="11">
        <v>0</v>
      </c>
    </row>
    <row r="66" spans="1:22" s="12" customFormat="1" ht="12" x14ac:dyDescent="0.2">
      <c r="A66" s="8" t="s">
        <v>138</v>
      </c>
      <c r="B66" s="8" t="s">
        <v>139</v>
      </c>
      <c r="C66" s="9" t="s">
        <v>25</v>
      </c>
      <c r="D66" s="9" t="s">
        <v>26</v>
      </c>
      <c r="E66" s="9">
        <v>20</v>
      </c>
      <c r="F66" s="10" t="s">
        <v>31</v>
      </c>
      <c r="G66" s="11">
        <v>60000000</v>
      </c>
      <c r="H66" s="11">
        <f t="shared" si="8"/>
        <v>-57992000</v>
      </c>
      <c r="I66" s="11"/>
      <c r="J66" s="11">
        <v>2008000</v>
      </c>
      <c r="K66" s="11">
        <v>0</v>
      </c>
      <c r="L66" s="11">
        <v>2008000</v>
      </c>
      <c r="M66" s="11">
        <v>0</v>
      </c>
      <c r="N66" s="11">
        <v>0</v>
      </c>
      <c r="O66" s="11">
        <v>0</v>
      </c>
      <c r="P66" s="11">
        <v>0</v>
      </c>
      <c r="Q66" s="11">
        <v>0</v>
      </c>
      <c r="R66" s="11">
        <v>0</v>
      </c>
      <c r="S66" s="11">
        <v>0</v>
      </c>
      <c r="T66" s="11">
        <v>0</v>
      </c>
      <c r="U66" s="11">
        <v>0</v>
      </c>
      <c r="V66" s="11">
        <v>0</v>
      </c>
    </row>
    <row r="67" spans="1:22" s="12" customFormat="1" ht="12" x14ac:dyDescent="0.2">
      <c r="A67" s="8" t="s">
        <v>140</v>
      </c>
      <c r="B67" s="8" t="s">
        <v>141</v>
      </c>
      <c r="C67" s="9" t="s">
        <v>25</v>
      </c>
      <c r="D67" s="9" t="s">
        <v>26</v>
      </c>
      <c r="E67" s="9">
        <v>20</v>
      </c>
      <c r="F67" s="10" t="s">
        <v>31</v>
      </c>
      <c r="G67" s="11">
        <v>10000000</v>
      </c>
      <c r="H67" s="11">
        <f t="shared" si="8"/>
        <v>-8032000</v>
      </c>
      <c r="I67" s="11"/>
      <c r="J67" s="11">
        <v>1968000</v>
      </c>
      <c r="K67" s="11">
        <v>0</v>
      </c>
      <c r="L67" s="11">
        <v>1968000</v>
      </c>
      <c r="M67" s="11">
        <v>0</v>
      </c>
      <c r="N67" s="11">
        <v>0</v>
      </c>
      <c r="O67" s="11">
        <v>0</v>
      </c>
      <c r="P67" s="11">
        <v>0</v>
      </c>
      <c r="Q67" s="11">
        <v>0</v>
      </c>
      <c r="R67" s="11">
        <v>0</v>
      </c>
      <c r="S67" s="11">
        <v>0</v>
      </c>
      <c r="T67" s="11">
        <v>0</v>
      </c>
      <c r="U67" s="11">
        <v>0</v>
      </c>
      <c r="V67" s="11">
        <v>0</v>
      </c>
    </row>
    <row r="68" spans="1:22" s="12" customFormat="1" ht="12" x14ac:dyDescent="0.2">
      <c r="A68" s="8" t="s">
        <v>142</v>
      </c>
      <c r="B68" s="8" t="s">
        <v>143</v>
      </c>
      <c r="C68" s="9" t="s">
        <v>25</v>
      </c>
      <c r="D68" s="9" t="s">
        <v>26</v>
      </c>
      <c r="E68" s="9">
        <v>20</v>
      </c>
      <c r="F68" s="10" t="s">
        <v>31</v>
      </c>
      <c r="G68" s="11">
        <v>50000000</v>
      </c>
      <c r="H68" s="11">
        <f t="shared" si="8"/>
        <v>-49960000</v>
      </c>
      <c r="I68" s="11"/>
      <c r="J68" s="11">
        <v>40000</v>
      </c>
      <c r="K68" s="11">
        <v>0</v>
      </c>
      <c r="L68" s="11">
        <v>40000</v>
      </c>
      <c r="M68" s="11">
        <v>0</v>
      </c>
      <c r="N68" s="11">
        <v>0</v>
      </c>
      <c r="O68" s="11">
        <v>0</v>
      </c>
      <c r="P68" s="11">
        <v>0</v>
      </c>
      <c r="Q68" s="11">
        <v>0</v>
      </c>
      <c r="R68" s="11">
        <v>0</v>
      </c>
      <c r="S68" s="11">
        <v>0</v>
      </c>
      <c r="T68" s="11">
        <v>0</v>
      </c>
      <c r="U68" s="11">
        <v>0</v>
      </c>
      <c r="V68" s="11">
        <v>0</v>
      </c>
    </row>
    <row r="69" spans="1:22" s="12" customFormat="1" ht="12" x14ac:dyDescent="0.2">
      <c r="A69" s="8" t="s">
        <v>144</v>
      </c>
      <c r="B69" s="8" t="s">
        <v>145</v>
      </c>
      <c r="C69" s="9" t="s">
        <v>25</v>
      </c>
      <c r="D69" s="9" t="s">
        <v>26</v>
      </c>
      <c r="E69" s="9">
        <v>20</v>
      </c>
      <c r="F69" s="10" t="s">
        <v>31</v>
      </c>
      <c r="G69" s="11">
        <v>752000000</v>
      </c>
      <c r="H69" s="11">
        <f t="shared" si="8"/>
        <v>-21252000</v>
      </c>
      <c r="I69" s="11"/>
      <c r="J69" s="11">
        <v>730748000</v>
      </c>
      <c r="K69" s="11">
        <v>603080654.78999996</v>
      </c>
      <c r="L69" s="11">
        <v>127667345.20999999</v>
      </c>
      <c r="M69" s="11">
        <v>0</v>
      </c>
      <c r="N69" s="11">
        <v>603080654.78999996</v>
      </c>
      <c r="O69" s="11">
        <v>0</v>
      </c>
      <c r="P69" s="11">
        <v>603080654.78999996</v>
      </c>
      <c r="Q69" s="11">
        <v>0</v>
      </c>
      <c r="R69" s="11">
        <v>547972511.80999994</v>
      </c>
      <c r="S69" s="11">
        <v>55108142.979999997</v>
      </c>
      <c r="T69" s="11">
        <v>547972511.80999994</v>
      </c>
      <c r="U69" s="11">
        <v>0</v>
      </c>
      <c r="V69" s="11">
        <v>7639849.54</v>
      </c>
    </row>
    <row r="70" spans="1:22" s="12" customFormat="1" ht="12" x14ac:dyDescent="0.2">
      <c r="A70" s="8" t="s">
        <v>146</v>
      </c>
      <c r="B70" s="8" t="s">
        <v>147</v>
      </c>
      <c r="C70" s="9" t="s">
        <v>25</v>
      </c>
      <c r="D70" s="9" t="s">
        <v>26</v>
      </c>
      <c r="E70" s="9">
        <v>20</v>
      </c>
      <c r="F70" s="10" t="s">
        <v>31</v>
      </c>
      <c r="G70" s="11">
        <v>60000000</v>
      </c>
      <c r="H70" s="11">
        <f t="shared" si="8"/>
        <v>-7000000</v>
      </c>
      <c r="I70" s="11"/>
      <c r="J70" s="11">
        <v>53000000</v>
      </c>
      <c r="K70" s="11">
        <v>50032705</v>
      </c>
      <c r="L70" s="11">
        <v>2967295</v>
      </c>
      <c r="M70" s="11">
        <v>0</v>
      </c>
      <c r="N70" s="11">
        <v>50032705</v>
      </c>
      <c r="O70" s="11">
        <v>0</v>
      </c>
      <c r="P70" s="11">
        <v>50032705</v>
      </c>
      <c r="Q70" s="11">
        <v>0</v>
      </c>
      <c r="R70" s="11">
        <v>38120707</v>
      </c>
      <c r="S70" s="11">
        <v>11911998</v>
      </c>
      <c r="T70" s="11">
        <v>38120707</v>
      </c>
      <c r="U70" s="11">
        <v>0</v>
      </c>
      <c r="V70" s="11">
        <v>150000</v>
      </c>
    </row>
    <row r="71" spans="1:22" s="12" customFormat="1" ht="12" x14ac:dyDescent="0.2">
      <c r="A71" s="8" t="s">
        <v>148</v>
      </c>
      <c r="B71" s="8" t="s">
        <v>149</v>
      </c>
      <c r="C71" s="9" t="s">
        <v>25</v>
      </c>
      <c r="D71" s="9" t="s">
        <v>26</v>
      </c>
      <c r="E71" s="9">
        <v>20</v>
      </c>
      <c r="F71" s="10" t="s">
        <v>31</v>
      </c>
      <c r="G71" s="11">
        <v>200000000</v>
      </c>
      <c r="H71" s="11">
        <f t="shared" si="8"/>
        <v>-10000000</v>
      </c>
      <c r="I71" s="11"/>
      <c r="J71" s="11">
        <v>190000000</v>
      </c>
      <c r="K71" s="11">
        <v>146571179</v>
      </c>
      <c r="L71" s="11">
        <v>43428821</v>
      </c>
      <c r="M71" s="11">
        <v>0</v>
      </c>
      <c r="N71" s="11">
        <v>146571179</v>
      </c>
      <c r="O71" s="11">
        <v>0</v>
      </c>
      <c r="P71" s="11">
        <v>146571179</v>
      </c>
      <c r="Q71" s="11">
        <v>0</v>
      </c>
      <c r="R71" s="11">
        <v>146571179</v>
      </c>
      <c r="S71" s="11">
        <v>0</v>
      </c>
      <c r="T71" s="11">
        <v>146571179</v>
      </c>
      <c r="U71" s="11">
        <v>0</v>
      </c>
      <c r="V71" s="11">
        <v>0</v>
      </c>
    </row>
    <row r="72" spans="1:22" s="12" customFormat="1" ht="12" x14ac:dyDescent="0.2">
      <c r="A72" s="8" t="s">
        <v>150</v>
      </c>
      <c r="B72" s="8" t="s">
        <v>151</v>
      </c>
      <c r="C72" s="9" t="s">
        <v>25</v>
      </c>
      <c r="D72" s="9" t="s">
        <v>26</v>
      </c>
      <c r="E72" s="9">
        <v>20</v>
      </c>
      <c r="F72" s="10" t="s">
        <v>31</v>
      </c>
      <c r="G72" s="11">
        <v>5000000</v>
      </c>
      <c r="H72" s="11">
        <f t="shared" si="8"/>
        <v>0</v>
      </c>
      <c r="I72" s="11"/>
      <c r="J72" s="11">
        <v>5000000</v>
      </c>
      <c r="K72" s="11">
        <v>0</v>
      </c>
      <c r="L72" s="11">
        <v>5000000</v>
      </c>
      <c r="M72" s="11">
        <v>0</v>
      </c>
      <c r="N72" s="11">
        <v>0</v>
      </c>
      <c r="O72" s="11">
        <v>0</v>
      </c>
      <c r="P72" s="11">
        <v>0</v>
      </c>
      <c r="Q72" s="11">
        <v>0</v>
      </c>
      <c r="R72" s="11">
        <v>0</v>
      </c>
      <c r="S72" s="11">
        <v>0</v>
      </c>
      <c r="T72" s="11">
        <v>0</v>
      </c>
      <c r="U72" s="11">
        <v>0</v>
      </c>
      <c r="V72" s="11">
        <v>0</v>
      </c>
    </row>
    <row r="73" spans="1:22" s="12" customFormat="1" ht="24" x14ac:dyDescent="0.2">
      <c r="A73" s="8" t="s">
        <v>152</v>
      </c>
      <c r="B73" s="8" t="s">
        <v>153</v>
      </c>
      <c r="C73" s="9" t="s">
        <v>25</v>
      </c>
      <c r="D73" s="9" t="s">
        <v>26</v>
      </c>
      <c r="E73" s="9">
        <v>20</v>
      </c>
      <c r="F73" s="10" t="s">
        <v>31</v>
      </c>
      <c r="G73" s="11">
        <v>350000000</v>
      </c>
      <c r="H73" s="11">
        <f t="shared" si="8"/>
        <v>75851200</v>
      </c>
      <c r="I73" s="11"/>
      <c r="J73" s="11">
        <v>425851200</v>
      </c>
      <c r="K73" s="11">
        <v>372167279.25</v>
      </c>
      <c r="L73" s="11">
        <v>53683920.75</v>
      </c>
      <c r="M73" s="11">
        <v>0</v>
      </c>
      <c r="N73" s="11">
        <v>372167279.25</v>
      </c>
      <c r="O73" s="11">
        <v>0</v>
      </c>
      <c r="P73" s="11">
        <v>372167279.25</v>
      </c>
      <c r="Q73" s="11">
        <v>0</v>
      </c>
      <c r="R73" s="11">
        <v>328971134.26999998</v>
      </c>
      <c r="S73" s="11">
        <v>43196144.979999997</v>
      </c>
      <c r="T73" s="11">
        <v>328971134.26999998</v>
      </c>
      <c r="U73" s="11">
        <v>0</v>
      </c>
      <c r="V73" s="11">
        <v>2053336.8</v>
      </c>
    </row>
    <row r="74" spans="1:22" s="12" customFormat="1" ht="12" x14ac:dyDescent="0.2">
      <c r="A74" s="8" t="s">
        <v>154</v>
      </c>
      <c r="B74" s="8" t="s">
        <v>155</v>
      </c>
      <c r="C74" s="9" t="s">
        <v>25</v>
      </c>
      <c r="D74" s="9" t="s">
        <v>26</v>
      </c>
      <c r="E74" s="9">
        <v>20</v>
      </c>
      <c r="F74" s="10" t="s">
        <v>31</v>
      </c>
      <c r="G74" s="11">
        <v>25000000</v>
      </c>
      <c r="H74" s="11">
        <f t="shared" si="8"/>
        <v>-23076000</v>
      </c>
      <c r="I74" s="11"/>
      <c r="J74" s="11">
        <v>1924000</v>
      </c>
      <c r="K74" s="11">
        <v>82815.600000000006</v>
      </c>
      <c r="L74" s="11">
        <v>1841184.4</v>
      </c>
      <c r="M74" s="11">
        <v>0</v>
      </c>
      <c r="N74" s="11">
        <v>82815.600000000006</v>
      </c>
      <c r="O74" s="11">
        <v>0</v>
      </c>
      <c r="P74" s="11">
        <v>82815.600000000006</v>
      </c>
      <c r="Q74" s="11">
        <v>0</v>
      </c>
      <c r="R74" s="11">
        <v>82815.600000000006</v>
      </c>
      <c r="S74" s="11">
        <v>0</v>
      </c>
      <c r="T74" s="11">
        <v>82815.600000000006</v>
      </c>
      <c r="U74" s="11">
        <v>0</v>
      </c>
      <c r="V74" s="11">
        <v>900000</v>
      </c>
    </row>
    <row r="75" spans="1:22" s="12" customFormat="1" ht="24" x14ac:dyDescent="0.2">
      <c r="A75" s="8" t="s">
        <v>156</v>
      </c>
      <c r="B75" s="8" t="s">
        <v>157</v>
      </c>
      <c r="C75" s="9" t="s">
        <v>25</v>
      </c>
      <c r="D75" s="9" t="s">
        <v>26</v>
      </c>
      <c r="E75" s="9">
        <v>20</v>
      </c>
      <c r="F75" s="10" t="s">
        <v>31</v>
      </c>
      <c r="G75" s="11">
        <v>20000000</v>
      </c>
      <c r="H75" s="11">
        <f t="shared" si="8"/>
        <v>0</v>
      </c>
      <c r="I75" s="11"/>
      <c r="J75" s="11">
        <v>20000000</v>
      </c>
      <c r="K75" s="11">
        <v>12203689.300000001</v>
      </c>
      <c r="L75" s="11">
        <v>7796310.7000000002</v>
      </c>
      <c r="M75" s="11">
        <v>0</v>
      </c>
      <c r="N75" s="11">
        <v>12203689.300000001</v>
      </c>
      <c r="O75" s="11">
        <v>0</v>
      </c>
      <c r="P75" s="11">
        <v>12203689.300000001</v>
      </c>
      <c r="Q75" s="11">
        <v>0</v>
      </c>
      <c r="R75" s="11">
        <v>12203689.300000001</v>
      </c>
      <c r="S75" s="11">
        <v>0</v>
      </c>
      <c r="T75" s="11">
        <v>12203689.300000001</v>
      </c>
      <c r="U75" s="11">
        <v>0</v>
      </c>
      <c r="V75" s="11">
        <v>1509725.54</v>
      </c>
    </row>
    <row r="76" spans="1:22" s="12" customFormat="1" ht="12" x14ac:dyDescent="0.2">
      <c r="A76" s="8" t="s">
        <v>158</v>
      </c>
      <c r="B76" s="8" t="s">
        <v>159</v>
      </c>
      <c r="C76" s="9" t="s">
        <v>25</v>
      </c>
      <c r="D76" s="9" t="s">
        <v>26</v>
      </c>
      <c r="E76" s="9">
        <v>20</v>
      </c>
      <c r="F76" s="10" t="s">
        <v>31</v>
      </c>
      <c r="G76" s="11">
        <v>50000000</v>
      </c>
      <c r="H76" s="11">
        <f t="shared" si="8"/>
        <v>-25100000</v>
      </c>
      <c r="I76" s="11"/>
      <c r="J76" s="11">
        <v>24900000</v>
      </c>
      <c r="K76" s="11">
        <v>19684383</v>
      </c>
      <c r="L76" s="11">
        <v>5215617</v>
      </c>
      <c r="M76" s="11">
        <v>0</v>
      </c>
      <c r="N76" s="11">
        <v>19684383</v>
      </c>
      <c r="O76" s="11">
        <v>0</v>
      </c>
      <c r="P76" s="11">
        <v>19684383</v>
      </c>
      <c r="Q76" s="11">
        <v>0</v>
      </c>
      <c r="R76" s="11">
        <v>19684383</v>
      </c>
      <c r="S76" s="11">
        <v>0</v>
      </c>
      <c r="T76" s="11">
        <v>19684383</v>
      </c>
      <c r="U76" s="11">
        <v>0</v>
      </c>
      <c r="V76" s="11">
        <v>300000</v>
      </c>
    </row>
    <row r="77" spans="1:22" s="12" customFormat="1" ht="12" x14ac:dyDescent="0.2">
      <c r="A77" s="8" t="s">
        <v>160</v>
      </c>
      <c r="B77" s="8" t="s">
        <v>161</v>
      </c>
      <c r="C77" s="9" t="s">
        <v>25</v>
      </c>
      <c r="D77" s="9" t="s">
        <v>26</v>
      </c>
      <c r="E77" s="9">
        <v>20</v>
      </c>
      <c r="F77" s="10" t="s">
        <v>31</v>
      </c>
      <c r="G77" s="11">
        <v>2000000</v>
      </c>
      <c r="H77" s="11">
        <f t="shared" si="8"/>
        <v>-1807200</v>
      </c>
      <c r="I77" s="11"/>
      <c r="J77" s="11">
        <v>192800</v>
      </c>
      <c r="K77" s="11">
        <v>0</v>
      </c>
      <c r="L77" s="11">
        <v>192800</v>
      </c>
      <c r="M77" s="11">
        <v>0</v>
      </c>
      <c r="N77" s="11">
        <v>0</v>
      </c>
      <c r="O77" s="11">
        <v>0</v>
      </c>
      <c r="P77" s="11">
        <v>0</v>
      </c>
      <c r="Q77" s="11">
        <v>0</v>
      </c>
      <c r="R77" s="11">
        <v>0</v>
      </c>
      <c r="S77" s="11">
        <v>0</v>
      </c>
      <c r="T77" s="11">
        <v>0</v>
      </c>
      <c r="U77" s="11">
        <v>0</v>
      </c>
      <c r="V77" s="11">
        <v>0</v>
      </c>
    </row>
    <row r="78" spans="1:22" s="12" customFormat="1" ht="12" x14ac:dyDescent="0.2">
      <c r="A78" s="8" t="s">
        <v>162</v>
      </c>
      <c r="B78" s="8" t="s">
        <v>163</v>
      </c>
      <c r="C78" s="9" t="s">
        <v>25</v>
      </c>
      <c r="D78" s="9" t="s">
        <v>26</v>
      </c>
      <c r="E78" s="9">
        <v>20</v>
      </c>
      <c r="F78" s="10" t="s">
        <v>31</v>
      </c>
      <c r="G78" s="11">
        <v>40000000</v>
      </c>
      <c r="H78" s="11">
        <f t="shared" si="8"/>
        <v>-30120000</v>
      </c>
      <c r="I78" s="11"/>
      <c r="J78" s="11">
        <v>9880000</v>
      </c>
      <c r="K78" s="11">
        <v>2338603.64</v>
      </c>
      <c r="L78" s="11">
        <v>7541396.3600000003</v>
      </c>
      <c r="M78" s="11">
        <v>0</v>
      </c>
      <c r="N78" s="11">
        <v>2338603.64</v>
      </c>
      <c r="O78" s="11">
        <v>0</v>
      </c>
      <c r="P78" s="11">
        <v>2338603.64</v>
      </c>
      <c r="Q78" s="11">
        <v>0</v>
      </c>
      <c r="R78" s="11">
        <v>2338603.64</v>
      </c>
      <c r="S78" s="11">
        <v>0</v>
      </c>
      <c r="T78" s="11">
        <v>2338603.64</v>
      </c>
      <c r="U78" s="11">
        <v>0</v>
      </c>
      <c r="V78" s="11">
        <v>2726787.2</v>
      </c>
    </row>
    <row r="79" spans="1:22" s="12" customFormat="1" ht="12" x14ac:dyDescent="0.2">
      <c r="A79" s="8" t="s">
        <v>164</v>
      </c>
      <c r="B79" s="8" t="s">
        <v>165</v>
      </c>
      <c r="C79" s="9" t="s">
        <v>25</v>
      </c>
      <c r="D79" s="9" t="s">
        <v>26</v>
      </c>
      <c r="E79" s="9">
        <v>20</v>
      </c>
      <c r="F79" s="10" t="s">
        <v>31</v>
      </c>
      <c r="G79" s="11">
        <v>4075000000</v>
      </c>
      <c r="H79" s="11">
        <f t="shared" si="8"/>
        <v>-21220000</v>
      </c>
      <c r="I79" s="11"/>
      <c r="J79" s="11">
        <v>4053780000</v>
      </c>
      <c r="K79" s="11">
        <v>3888287216.5599999</v>
      </c>
      <c r="L79" s="11">
        <v>165492783.44</v>
      </c>
      <c r="M79" s="11">
        <v>0</v>
      </c>
      <c r="N79" s="11">
        <v>3886098546.0700002</v>
      </c>
      <c r="O79" s="11">
        <v>2188670.4900000002</v>
      </c>
      <c r="P79" s="11">
        <v>3886098546.0700002</v>
      </c>
      <c r="Q79" s="11">
        <v>0</v>
      </c>
      <c r="R79" s="11">
        <v>3691955843.3499999</v>
      </c>
      <c r="S79" s="11">
        <v>194142702.72</v>
      </c>
      <c r="T79" s="11">
        <v>3691955843.3499999</v>
      </c>
      <c r="U79" s="11">
        <v>0</v>
      </c>
      <c r="V79" s="11">
        <v>9635744</v>
      </c>
    </row>
    <row r="80" spans="1:22" s="12" customFormat="1" ht="24" x14ac:dyDescent="0.2">
      <c r="A80" s="8" t="s">
        <v>164</v>
      </c>
      <c r="B80" s="8" t="s">
        <v>165</v>
      </c>
      <c r="C80" s="9" t="s">
        <v>25</v>
      </c>
      <c r="D80" s="9" t="s">
        <v>26</v>
      </c>
      <c r="E80" s="9">
        <v>21</v>
      </c>
      <c r="F80" s="10" t="s">
        <v>319</v>
      </c>
      <c r="G80" s="11"/>
      <c r="H80" s="11">
        <f>+J80+I80-G80</f>
        <v>127508000</v>
      </c>
      <c r="I80" s="11"/>
      <c r="J80" s="11">
        <v>127508000</v>
      </c>
      <c r="K80" s="11">
        <v>112770591.77</v>
      </c>
      <c r="L80" s="11">
        <v>14737408.23</v>
      </c>
      <c r="M80" s="11">
        <v>0</v>
      </c>
      <c r="N80" s="11">
        <v>112770591.77</v>
      </c>
      <c r="O80" s="11">
        <v>0</v>
      </c>
      <c r="P80" s="11">
        <v>112770591.77</v>
      </c>
      <c r="Q80" s="11">
        <v>0</v>
      </c>
      <c r="R80" s="11">
        <v>110284782</v>
      </c>
      <c r="S80" s="11">
        <v>2485809.77</v>
      </c>
      <c r="T80" s="11">
        <v>110284782</v>
      </c>
      <c r="U80" s="11">
        <v>0</v>
      </c>
      <c r="V80" s="11">
        <v>0</v>
      </c>
    </row>
    <row r="81" spans="1:22" s="12" customFormat="1" ht="12" x14ac:dyDescent="0.2">
      <c r="A81" s="8" t="s">
        <v>166</v>
      </c>
      <c r="B81" s="8" t="s">
        <v>167</v>
      </c>
      <c r="C81" s="9" t="s">
        <v>25</v>
      </c>
      <c r="D81" s="9" t="s">
        <v>26</v>
      </c>
      <c r="E81" s="9">
        <v>20</v>
      </c>
      <c r="F81" s="10" t="s">
        <v>31</v>
      </c>
      <c r="G81" s="11">
        <v>120000000</v>
      </c>
      <c r="H81" s="11">
        <f>+J81+I81-G81</f>
        <v>428888000</v>
      </c>
      <c r="I81" s="11"/>
      <c r="J81" s="11">
        <v>548888000</v>
      </c>
      <c r="K81" s="11">
        <v>538898538.57000005</v>
      </c>
      <c r="L81" s="11">
        <v>9989461.4299999997</v>
      </c>
      <c r="M81" s="11">
        <v>0</v>
      </c>
      <c r="N81" s="11">
        <v>538898538.57000005</v>
      </c>
      <c r="O81" s="11">
        <v>0</v>
      </c>
      <c r="P81" s="11">
        <v>538898538.57000005</v>
      </c>
      <c r="Q81" s="11">
        <v>0</v>
      </c>
      <c r="R81" s="11">
        <v>417247935.56999999</v>
      </c>
      <c r="S81" s="11">
        <v>121650603</v>
      </c>
      <c r="T81" s="11">
        <v>417247935.56999999</v>
      </c>
      <c r="U81" s="11">
        <v>0</v>
      </c>
      <c r="V81" s="11">
        <v>5075904</v>
      </c>
    </row>
    <row r="82" spans="1:22" s="12" customFormat="1" ht="24" x14ac:dyDescent="0.2">
      <c r="A82" s="8" t="s">
        <v>168</v>
      </c>
      <c r="B82" s="8" t="s">
        <v>169</v>
      </c>
      <c r="C82" s="9" t="s">
        <v>25</v>
      </c>
      <c r="D82" s="9" t="s">
        <v>26</v>
      </c>
      <c r="E82" s="9">
        <v>20</v>
      </c>
      <c r="F82" s="10" t="s">
        <v>31</v>
      </c>
      <c r="G82" s="11">
        <v>35000000</v>
      </c>
      <c r="H82" s="11">
        <f t="shared" ref="H82:H83" si="9">+J82+I82-G82</f>
        <v>24116000</v>
      </c>
      <c r="I82" s="11"/>
      <c r="J82" s="11">
        <v>59116000</v>
      </c>
      <c r="K82" s="11">
        <v>53403914.789999999</v>
      </c>
      <c r="L82" s="11">
        <v>5712085.21</v>
      </c>
      <c r="M82" s="11">
        <v>0</v>
      </c>
      <c r="N82" s="11">
        <v>53403914.789999999</v>
      </c>
      <c r="O82" s="11">
        <v>0</v>
      </c>
      <c r="P82" s="11">
        <v>53403914.789999999</v>
      </c>
      <c r="Q82" s="11">
        <v>0</v>
      </c>
      <c r="R82" s="11">
        <v>12403914.789999999</v>
      </c>
      <c r="S82" s="11">
        <v>41000000</v>
      </c>
      <c r="T82" s="11">
        <v>12403914.789999999</v>
      </c>
      <c r="U82" s="11">
        <v>0</v>
      </c>
      <c r="V82" s="11">
        <v>4409840</v>
      </c>
    </row>
    <row r="83" spans="1:22" s="12" customFormat="1" ht="24" x14ac:dyDescent="0.2">
      <c r="A83" s="8" t="s">
        <v>170</v>
      </c>
      <c r="B83" s="8" t="s">
        <v>171</v>
      </c>
      <c r="C83" s="9" t="s">
        <v>25</v>
      </c>
      <c r="D83" s="9" t="s">
        <v>26</v>
      </c>
      <c r="E83" s="9">
        <v>20</v>
      </c>
      <c r="F83" s="10" t="s">
        <v>31</v>
      </c>
      <c r="G83" s="11">
        <v>250000000</v>
      </c>
      <c r="H83" s="11">
        <f t="shared" si="9"/>
        <v>119476000</v>
      </c>
      <c r="I83" s="11"/>
      <c r="J83" s="11">
        <v>369476000</v>
      </c>
      <c r="K83" s="11">
        <v>345946800</v>
      </c>
      <c r="L83" s="11">
        <v>23529200</v>
      </c>
      <c r="M83" s="11">
        <v>0</v>
      </c>
      <c r="N83" s="11">
        <v>345946800</v>
      </c>
      <c r="O83" s="11">
        <v>0</v>
      </c>
      <c r="P83" s="11">
        <v>345946800</v>
      </c>
      <c r="Q83" s="11">
        <v>0</v>
      </c>
      <c r="R83" s="11">
        <v>345946800</v>
      </c>
      <c r="S83" s="11">
        <v>0</v>
      </c>
      <c r="T83" s="11">
        <v>345946800</v>
      </c>
      <c r="U83" s="11">
        <v>0</v>
      </c>
      <c r="V83" s="11">
        <v>0</v>
      </c>
    </row>
    <row r="84" spans="1:22" s="12" customFormat="1" ht="24" x14ac:dyDescent="0.2">
      <c r="A84" s="8" t="s">
        <v>170</v>
      </c>
      <c r="B84" s="8" t="s">
        <v>171</v>
      </c>
      <c r="C84" s="9" t="s">
        <v>25</v>
      </c>
      <c r="D84" s="9" t="s">
        <v>26</v>
      </c>
      <c r="E84" s="9">
        <v>21</v>
      </c>
      <c r="F84" s="10" t="s">
        <v>319</v>
      </c>
      <c r="G84" s="11"/>
      <c r="H84" s="11">
        <f>+J84+I84-G84</f>
        <v>100400000</v>
      </c>
      <c r="I84" s="11"/>
      <c r="J84" s="11">
        <v>100400000</v>
      </c>
      <c r="K84" s="11">
        <v>89381384</v>
      </c>
      <c r="L84" s="11">
        <v>11018616</v>
      </c>
      <c r="M84" s="11">
        <v>0</v>
      </c>
      <c r="N84" s="11">
        <v>89381384</v>
      </c>
      <c r="O84" s="11">
        <v>0</v>
      </c>
      <c r="P84" s="11">
        <v>89381384</v>
      </c>
      <c r="Q84" s="11">
        <v>0</v>
      </c>
      <c r="R84" s="11">
        <v>89381384</v>
      </c>
      <c r="S84" s="11">
        <v>0</v>
      </c>
      <c r="T84" s="11">
        <v>89381384</v>
      </c>
      <c r="U84" s="11">
        <v>0</v>
      </c>
      <c r="V84" s="11">
        <v>0</v>
      </c>
    </row>
    <row r="85" spans="1:22" s="12" customFormat="1" ht="24" x14ac:dyDescent="0.2">
      <c r="A85" s="8" t="s">
        <v>172</v>
      </c>
      <c r="B85" s="8" t="s">
        <v>173</v>
      </c>
      <c r="C85" s="9" t="s">
        <v>25</v>
      </c>
      <c r="D85" s="9" t="s">
        <v>26</v>
      </c>
      <c r="E85" s="9">
        <v>20</v>
      </c>
      <c r="F85" s="10" t="s">
        <v>31</v>
      </c>
      <c r="G85" s="11">
        <v>70000000</v>
      </c>
      <c r="H85" s="11">
        <f>+J85+I85-G85</f>
        <v>-14040000</v>
      </c>
      <c r="I85" s="11"/>
      <c r="J85" s="11">
        <v>55960000</v>
      </c>
      <c r="K85" s="11">
        <v>52484808.18</v>
      </c>
      <c r="L85" s="11">
        <v>3475191.82</v>
      </c>
      <c r="M85" s="11">
        <v>0</v>
      </c>
      <c r="N85" s="11">
        <v>52484808.18</v>
      </c>
      <c r="O85" s="11">
        <v>0</v>
      </c>
      <c r="P85" s="11">
        <v>52484808.18</v>
      </c>
      <c r="Q85" s="11">
        <v>0</v>
      </c>
      <c r="R85" s="11">
        <v>51844808.18</v>
      </c>
      <c r="S85" s="11">
        <v>640000</v>
      </c>
      <c r="T85" s="11">
        <v>51844808.18</v>
      </c>
      <c r="U85" s="11">
        <v>0</v>
      </c>
      <c r="V85" s="11">
        <v>150000</v>
      </c>
    </row>
    <row r="86" spans="1:22" s="12" customFormat="1" ht="12" x14ac:dyDescent="0.2">
      <c r="A86" s="8" t="s">
        <v>174</v>
      </c>
      <c r="B86" s="8" t="s">
        <v>175</v>
      </c>
      <c r="C86" s="9" t="s">
        <v>25</v>
      </c>
      <c r="D86" s="9" t="s">
        <v>26</v>
      </c>
      <c r="E86" s="9">
        <v>20</v>
      </c>
      <c r="F86" s="10" t="s">
        <v>31</v>
      </c>
      <c r="G86" s="11">
        <v>1800000000</v>
      </c>
      <c r="H86" s="11">
        <f t="shared" ref="H86" si="10">+J86+I86-G86</f>
        <v>-502000000</v>
      </c>
      <c r="I86" s="11"/>
      <c r="J86" s="11">
        <v>1298000000</v>
      </c>
      <c r="K86" s="11">
        <v>1285023278.5699999</v>
      </c>
      <c r="L86" s="11">
        <v>12976721.43</v>
      </c>
      <c r="M86" s="11">
        <v>0</v>
      </c>
      <c r="N86" s="11">
        <v>1282834608.0799999</v>
      </c>
      <c r="O86" s="11">
        <v>2188670.4900000002</v>
      </c>
      <c r="P86" s="11">
        <v>1282834608.0799999</v>
      </c>
      <c r="Q86" s="11">
        <v>0</v>
      </c>
      <c r="R86" s="11">
        <v>1260411603.72</v>
      </c>
      <c r="S86" s="11">
        <v>22423004.359999999</v>
      </c>
      <c r="T86" s="11">
        <v>1260411603.72</v>
      </c>
      <c r="U86" s="11">
        <v>0</v>
      </c>
      <c r="V86" s="11">
        <v>0</v>
      </c>
    </row>
    <row r="87" spans="1:22" s="12" customFormat="1" ht="24" x14ac:dyDescent="0.2">
      <c r="A87" s="8" t="s">
        <v>174</v>
      </c>
      <c r="B87" s="8" t="s">
        <v>175</v>
      </c>
      <c r="C87" s="9" t="s">
        <v>25</v>
      </c>
      <c r="D87" s="9" t="s">
        <v>26</v>
      </c>
      <c r="E87" s="9">
        <v>21</v>
      </c>
      <c r="F87" s="10" t="s">
        <v>319</v>
      </c>
      <c r="G87" s="11"/>
      <c r="H87" s="11">
        <f>+J87+I87-G87</f>
        <v>27108000</v>
      </c>
      <c r="I87" s="11"/>
      <c r="J87" s="11">
        <v>27108000</v>
      </c>
      <c r="K87" s="11">
        <v>23389207.77</v>
      </c>
      <c r="L87" s="11">
        <v>3718792.23</v>
      </c>
      <c r="M87" s="11">
        <v>0</v>
      </c>
      <c r="N87" s="11">
        <v>23389207.77</v>
      </c>
      <c r="O87" s="11">
        <v>0</v>
      </c>
      <c r="P87" s="11">
        <v>23389207.77</v>
      </c>
      <c r="Q87" s="11">
        <v>0</v>
      </c>
      <c r="R87" s="11">
        <v>20903398</v>
      </c>
      <c r="S87" s="11">
        <v>2485809.77</v>
      </c>
      <c r="T87" s="11">
        <v>20903398</v>
      </c>
      <c r="U87" s="11">
        <v>0</v>
      </c>
      <c r="V87" s="11">
        <v>0</v>
      </c>
    </row>
    <row r="88" spans="1:22" s="12" customFormat="1" ht="12" x14ac:dyDescent="0.2">
      <c r="A88" s="8" t="s">
        <v>176</v>
      </c>
      <c r="B88" s="8" t="s">
        <v>177</v>
      </c>
      <c r="C88" s="9" t="s">
        <v>25</v>
      </c>
      <c r="D88" s="9" t="s">
        <v>26</v>
      </c>
      <c r="E88" s="9">
        <v>20</v>
      </c>
      <c r="F88" s="10" t="s">
        <v>31</v>
      </c>
      <c r="G88" s="11">
        <v>1800000000</v>
      </c>
      <c r="H88" s="11">
        <f>+J88+I88-G88</f>
        <v>-77660000</v>
      </c>
      <c r="I88" s="11"/>
      <c r="J88" s="11">
        <v>1722340000</v>
      </c>
      <c r="K88" s="11">
        <v>1612529876.45</v>
      </c>
      <c r="L88" s="11">
        <v>109810123.55</v>
      </c>
      <c r="M88" s="11">
        <v>0</v>
      </c>
      <c r="N88" s="11">
        <v>1612529876.45</v>
      </c>
      <c r="O88" s="11">
        <v>0</v>
      </c>
      <c r="P88" s="11">
        <v>1612529876.45</v>
      </c>
      <c r="Q88" s="11">
        <v>0</v>
      </c>
      <c r="R88" s="11">
        <v>1604100781.0899999</v>
      </c>
      <c r="S88" s="11">
        <v>8429095.3599999994</v>
      </c>
      <c r="T88" s="11">
        <v>1604100781.0899999</v>
      </c>
      <c r="U88" s="11">
        <v>0</v>
      </c>
      <c r="V88" s="11">
        <v>0</v>
      </c>
    </row>
    <row r="89" spans="1:22" s="12" customFormat="1" ht="12" x14ac:dyDescent="0.2">
      <c r="A89" s="8" t="s">
        <v>178</v>
      </c>
      <c r="B89" s="8" t="s">
        <v>179</v>
      </c>
      <c r="C89" s="9" t="s">
        <v>25</v>
      </c>
      <c r="D89" s="9" t="s">
        <v>26</v>
      </c>
      <c r="E89" s="9">
        <v>20</v>
      </c>
      <c r="F89" s="10" t="s">
        <v>31</v>
      </c>
      <c r="G89" s="11">
        <v>1266200000</v>
      </c>
      <c r="H89" s="11">
        <f t="shared" ref="H89:H100" si="11">+J89+I89-G89</f>
        <v>-13876000</v>
      </c>
      <c r="I89" s="11"/>
      <c r="J89" s="11">
        <v>1252324000</v>
      </c>
      <c r="K89" s="11">
        <v>1225280031.3800001</v>
      </c>
      <c r="L89" s="11">
        <v>27043968.620000001</v>
      </c>
      <c r="M89" s="11">
        <v>0</v>
      </c>
      <c r="N89" s="11">
        <v>1225280031.3800001</v>
      </c>
      <c r="O89" s="11">
        <v>0</v>
      </c>
      <c r="P89" s="11">
        <v>1225280031.3800001</v>
      </c>
      <c r="Q89" s="11">
        <v>0</v>
      </c>
      <c r="R89" s="11">
        <v>1182422069.3800001</v>
      </c>
      <c r="S89" s="11">
        <v>42857962</v>
      </c>
      <c r="T89" s="11">
        <v>1182422069.3800001</v>
      </c>
      <c r="U89" s="11">
        <v>0</v>
      </c>
      <c r="V89" s="11">
        <v>4690090.5999999996</v>
      </c>
    </row>
    <row r="90" spans="1:22" s="12" customFormat="1" ht="24" x14ac:dyDescent="0.2">
      <c r="A90" s="8" t="s">
        <v>178</v>
      </c>
      <c r="B90" s="8" t="s">
        <v>179</v>
      </c>
      <c r="C90" s="9" t="s">
        <v>25</v>
      </c>
      <c r="D90" s="9" t="s">
        <v>26</v>
      </c>
      <c r="E90" s="9">
        <v>21</v>
      </c>
      <c r="F90" s="10" t="s">
        <v>319</v>
      </c>
      <c r="G90" s="11">
        <v>998800000</v>
      </c>
      <c r="H90" s="11">
        <f t="shared" si="11"/>
        <v>-127508000</v>
      </c>
      <c r="I90" s="11"/>
      <c r="J90" s="11">
        <v>871292000</v>
      </c>
      <c r="K90" s="11">
        <v>810177823.79999995</v>
      </c>
      <c r="L90" s="11">
        <v>61114176.200000003</v>
      </c>
      <c r="M90" s="11">
        <v>0</v>
      </c>
      <c r="N90" s="11">
        <v>810177823.79999995</v>
      </c>
      <c r="O90" s="11">
        <v>0</v>
      </c>
      <c r="P90" s="11">
        <v>810177823.79999995</v>
      </c>
      <c r="Q90" s="11">
        <v>0</v>
      </c>
      <c r="R90" s="11">
        <v>810177823.79999995</v>
      </c>
      <c r="S90" s="11">
        <v>0</v>
      </c>
      <c r="T90" s="11">
        <v>810177823.79999995</v>
      </c>
      <c r="U90" s="11">
        <v>0</v>
      </c>
      <c r="V90" s="11">
        <v>0</v>
      </c>
    </row>
    <row r="91" spans="1:22" s="12" customFormat="1" ht="12" x14ac:dyDescent="0.2">
      <c r="A91" s="8" t="s">
        <v>180</v>
      </c>
      <c r="B91" s="8" t="s">
        <v>181</v>
      </c>
      <c r="C91" s="9" t="s">
        <v>25</v>
      </c>
      <c r="D91" s="9" t="s">
        <v>26</v>
      </c>
      <c r="E91" s="9">
        <v>20</v>
      </c>
      <c r="F91" s="10" t="s">
        <v>31</v>
      </c>
      <c r="G91" s="11">
        <v>400000000</v>
      </c>
      <c r="H91" s="11">
        <f t="shared" si="11"/>
        <v>62248000</v>
      </c>
      <c r="I91" s="11"/>
      <c r="J91" s="11">
        <v>462248000</v>
      </c>
      <c r="K91" s="11">
        <v>444309397.39999998</v>
      </c>
      <c r="L91" s="11">
        <v>17938602.600000001</v>
      </c>
      <c r="M91" s="11">
        <v>0</v>
      </c>
      <c r="N91" s="11">
        <v>444309397.39999998</v>
      </c>
      <c r="O91" s="11">
        <v>0</v>
      </c>
      <c r="P91" s="11">
        <v>444309397.39999998</v>
      </c>
      <c r="Q91" s="11">
        <v>0</v>
      </c>
      <c r="R91" s="11">
        <v>401451435.39999998</v>
      </c>
      <c r="S91" s="11">
        <v>42857962</v>
      </c>
      <c r="T91" s="11">
        <v>401451435.39999998</v>
      </c>
      <c r="U91" s="11">
        <v>0</v>
      </c>
      <c r="V91" s="11">
        <v>1112753.2</v>
      </c>
    </row>
    <row r="92" spans="1:22" s="12" customFormat="1" ht="12" x14ac:dyDescent="0.2">
      <c r="A92" s="8" t="s">
        <v>182</v>
      </c>
      <c r="B92" s="8" t="s">
        <v>183</v>
      </c>
      <c r="C92" s="9" t="s">
        <v>25</v>
      </c>
      <c r="D92" s="9" t="s">
        <v>26</v>
      </c>
      <c r="E92" s="9">
        <v>20</v>
      </c>
      <c r="F92" s="10" t="s">
        <v>31</v>
      </c>
      <c r="G92" s="11">
        <v>50000000</v>
      </c>
      <c r="H92" s="11">
        <f t="shared" si="11"/>
        <v>-21084000</v>
      </c>
      <c r="I92" s="11"/>
      <c r="J92" s="11">
        <v>28916000</v>
      </c>
      <c r="K92" s="11">
        <v>28346500</v>
      </c>
      <c r="L92" s="11">
        <v>569500</v>
      </c>
      <c r="M92" s="11">
        <v>0</v>
      </c>
      <c r="N92" s="11">
        <v>28346500</v>
      </c>
      <c r="O92" s="11">
        <v>0</v>
      </c>
      <c r="P92" s="11">
        <v>28346500</v>
      </c>
      <c r="Q92" s="11">
        <v>0</v>
      </c>
      <c r="R92" s="11">
        <v>28346500</v>
      </c>
      <c r="S92" s="11">
        <v>0</v>
      </c>
      <c r="T92" s="11">
        <v>28346500</v>
      </c>
      <c r="U92" s="11">
        <v>0</v>
      </c>
      <c r="V92" s="11">
        <v>0</v>
      </c>
    </row>
    <row r="93" spans="1:22" s="12" customFormat="1" ht="24" x14ac:dyDescent="0.2">
      <c r="A93" s="8" t="s">
        <v>184</v>
      </c>
      <c r="B93" s="8" t="s">
        <v>185</v>
      </c>
      <c r="C93" s="9" t="s">
        <v>25</v>
      </c>
      <c r="D93" s="9" t="s">
        <v>26</v>
      </c>
      <c r="E93" s="9">
        <v>20</v>
      </c>
      <c r="F93" s="10" t="s">
        <v>31</v>
      </c>
      <c r="G93" s="11">
        <v>801200000</v>
      </c>
      <c r="H93" s="11">
        <f t="shared" si="11"/>
        <v>-55040000</v>
      </c>
      <c r="I93" s="11"/>
      <c r="J93" s="11">
        <v>746160000</v>
      </c>
      <c r="K93" s="11">
        <v>745786628.99000001</v>
      </c>
      <c r="L93" s="11">
        <v>373371.01</v>
      </c>
      <c r="M93" s="11">
        <v>0</v>
      </c>
      <c r="N93" s="11">
        <v>745786628.99000001</v>
      </c>
      <c r="O93" s="11">
        <v>0</v>
      </c>
      <c r="P93" s="11">
        <v>745786628.99000001</v>
      </c>
      <c r="Q93" s="11">
        <v>0</v>
      </c>
      <c r="R93" s="11">
        <v>745786628.99000001</v>
      </c>
      <c r="S93" s="11">
        <v>0</v>
      </c>
      <c r="T93" s="11">
        <v>745786628.99000001</v>
      </c>
      <c r="U93" s="11">
        <v>0</v>
      </c>
      <c r="V93" s="11">
        <v>0</v>
      </c>
    </row>
    <row r="94" spans="1:22" s="12" customFormat="1" ht="24" x14ac:dyDescent="0.2">
      <c r="A94" s="8" t="s">
        <v>184</v>
      </c>
      <c r="B94" s="8" t="s">
        <v>185</v>
      </c>
      <c r="C94" s="9" t="s">
        <v>25</v>
      </c>
      <c r="D94" s="9" t="s">
        <v>26</v>
      </c>
      <c r="E94" s="9">
        <v>21</v>
      </c>
      <c r="F94" s="10" t="s">
        <v>319</v>
      </c>
      <c r="G94" s="11">
        <v>998800000</v>
      </c>
      <c r="H94" s="11">
        <f t="shared" si="11"/>
        <v>-127508000</v>
      </c>
      <c r="I94" s="11"/>
      <c r="J94" s="11">
        <v>871292000</v>
      </c>
      <c r="K94" s="11">
        <v>810177823.79999995</v>
      </c>
      <c r="L94" s="11">
        <v>61114176.200000003</v>
      </c>
      <c r="M94" s="11">
        <v>0</v>
      </c>
      <c r="N94" s="11">
        <v>810177823.79999995</v>
      </c>
      <c r="O94" s="11">
        <v>0</v>
      </c>
      <c r="P94" s="11">
        <v>810177823.79999995</v>
      </c>
      <c r="Q94" s="11">
        <v>0</v>
      </c>
      <c r="R94" s="11">
        <v>810177823.79999995</v>
      </c>
      <c r="S94" s="11">
        <v>0</v>
      </c>
      <c r="T94" s="11">
        <v>810177823.79999995</v>
      </c>
      <c r="U94" s="11">
        <v>0</v>
      </c>
      <c r="V94" s="11">
        <v>0</v>
      </c>
    </row>
    <row r="95" spans="1:22" s="12" customFormat="1" ht="12" x14ac:dyDescent="0.2">
      <c r="A95" s="8" t="s">
        <v>186</v>
      </c>
      <c r="B95" s="8" t="s">
        <v>187</v>
      </c>
      <c r="C95" s="9" t="s">
        <v>25</v>
      </c>
      <c r="D95" s="9" t="s">
        <v>26</v>
      </c>
      <c r="E95" s="9">
        <v>20</v>
      </c>
      <c r="F95" s="10" t="s">
        <v>31</v>
      </c>
      <c r="G95" s="11">
        <v>15000000</v>
      </c>
      <c r="H95" s="11">
        <f t="shared" si="11"/>
        <v>0</v>
      </c>
      <c r="I95" s="11"/>
      <c r="J95" s="11">
        <v>15000000</v>
      </c>
      <c r="K95" s="11">
        <v>6837504.9900000002</v>
      </c>
      <c r="L95" s="11">
        <v>8162495.0099999998</v>
      </c>
      <c r="M95" s="11">
        <v>0</v>
      </c>
      <c r="N95" s="11">
        <v>6837504.9900000002</v>
      </c>
      <c r="O95" s="11">
        <v>0</v>
      </c>
      <c r="P95" s="11">
        <v>6837504.9900000002</v>
      </c>
      <c r="Q95" s="11">
        <v>0</v>
      </c>
      <c r="R95" s="11">
        <v>6837504.9900000002</v>
      </c>
      <c r="S95" s="11">
        <v>0</v>
      </c>
      <c r="T95" s="11">
        <v>6837504.9900000002</v>
      </c>
      <c r="U95" s="11">
        <v>0</v>
      </c>
      <c r="V95" s="11">
        <v>3577337.4</v>
      </c>
    </row>
    <row r="96" spans="1:22" s="12" customFormat="1" ht="12" x14ac:dyDescent="0.2">
      <c r="A96" s="8" t="s">
        <v>188</v>
      </c>
      <c r="B96" s="8" t="s">
        <v>189</v>
      </c>
      <c r="C96" s="9" t="s">
        <v>25</v>
      </c>
      <c r="D96" s="9" t="s">
        <v>26</v>
      </c>
      <c r="E96" s="9">
        <v>20</v>
      </c>
      <c r="F96" s="10" t="s">
        <v>31</v>
      </c>
      <c r="G96" s="11">
        <v>85000000</v>
      </c>
      <c r="H96" s="11">
        <f t="shared" si="11"/>
        <v>14820000</v>
      </c>
      <c r="I96" s="11"/>
      <c r="J96" s="11">
        <v>99820000</v>
      </c>
      <c r="K96" s="11">
        <v>65201511.630000003</v>
      </c>
      <c r="L96" s="11">
        <v>34618488.369999997</v>
      </c>
      <c r="M96" s="11">
        <v>0</v>
      </c>
      <c r="N96" s="11">
        <v>54554111.630000003</v>
      </c>
      <c r="O96" s="11">
        <v>10647400</v>
      </c>
      <c r="P96" s="11">
        <v>54554111.630000003</v>
      </c>
      <c r="Q96" s="11">
        <v>0</v>
      </c>
      <c r="R96" s="11">
        <v>54554111.630000003</v>
      </c>
      <c r="S96" s="11">
        <v>0</v>
      </c>
      <c r="T96" s="11">
        <v>54554111.630000003</v>
      </c>
      <c r="U96" s="11">
        <v>0</v>
      </c>
      <c r="V96" s="11">
        <v>1334488.97</v>
      </c>
    </row>
    <row r="97" spans="1:22" s="12" customFormat="1" ht="12" x14ac:dyDescent="0.2">
      <c r="A97" s="8" t="s">
        <v>190</v>
      </c>
      <c r="B97" s="8" t="s">
        <v>191</v>
      </c>
      <c r="C97" s="9" t="s">
        <v>25</v>
      </c>
      <c r="D97" s="9" t="s">
        <v>26</v>
      </c>
      <c r="E97" s="9">
        <v>20</v>
      </c>
      <c r="F97" s="10" t="s">
        <v>31</v>
      </c>
      <c r="G97" s="11">
        <v>5000000</v>
      </c>
      <c r="H97" s="11">
        <f t="shared" si="11"/>
        <v>0</v>
      </c>
      <c r="I97" s="11"/>
      <c r="J97" s="11">
        <v>5000000</v>
      </c>
      <c r="K97" s="11">
        <v>0</v>
      </c>
      <c r="L97" s="11">
        <v>5000000</v>
      </c>
      <c r="M97" s="11">
        <v>0</v>
      </c>
      <c r="N97" s="11">
        <v>0</v>
      </c>
      <c r="O97" s="11">
        <v>0</v>
      </c>
      <c r="P97" s="11">
        <v>0</v>
      </c>
      <c r="Q97" s="11">
        <v>0</v>
      </c>
      <c r="R97" s="11">
        <v>0</v>
      </c>
      <c r="S97" s="11">
        <v>0</v>
      </c>
      <c r="T97" s="11">
        <v>0</v>
      </c>
      <c r="U97" s="11">
        <v>0</v>
      </c>
      <c r="V97" s="11">
        <v>0</v>
      </c>
    </row>
    <row r="98" spans="1:22" s="12" customFormat="1" ht="24" x14ac:dyDescent="0.2">
      <c r="A98" s="8" t="s">
        <v>192</v>
      </c>
      <c r="B98" s="8" t="s">
        <v>193</v>
      </c>
      <c r="C98" s="9" t="s">
        <v>25</v>
      </c>
      <c r="D98" s="9" t="s">
        <v>26</v>
      </c>
      <c r="E98" s="9">
        <v>20</v>
      </c>
      <c r="F98" s="10" t="s">
        <v>31</v>
      </c>
      <c r="G98" s="11">
        <v>5000000</v>
      </c>
      <c r="H98" s="11">
        <f t="shared" si="11"/>
        <v>0</v>
      </c>
      <c r="I98" s="11"/>
      <c r="J98" s="11">
        <v>5000000</v>
      </c>
      <c r="K98" s="11">
        <v>0</v>
      </c>
      <c r="L98" s="11">
        <v>5000000</v>
      </c>
      <c r="M98" s="11">
        <v>0</v>
      </c>
      <c r="N98" s="11">
        <v>0</v>
      </c>
      <c r="O98" s="11">
        <v>0</v>
      </c>
      <c r="P98" s="11">
        <v>0</v>
      </c>
      <c r="Q98" s="11">
        <v>0</v>
      </c>
      <c r="R98" s="11">
        <v>0</v>
      </c>
      <c r="S98" s="11">
        <v>0</v>
      </c>
      <c r="T98" s="11">
        <v>0</v>
      </c>
      <c r="U98" s="11">
        <v>0</v>
      </c>
      <c r="V98" s="11">
        <v>0</v>
      </c>
    </row>
    <row r="99" spans="1:22" s="12" customFormat="1" ht="12" x14ac:dyDescent="0.2">
      <c r="A99" s="8" t="s">
        <v>194</v>
      </c>
      <c r="B99" s="8" t="s">
        <v>195</v>
      </c>
      <c r="C99" s="9" t="s">
        <v>25</v>
      </c>
      <c r="D99" s="9" t="s">
        <v>26</v>
      </c>
      <c r="E99" s="9">
        <v>20</v>
      </c>
      <c r="F99" s="10" t="s">
        <v>31</v>
      </c>
      <c r="G99" s="11">
        <v>40000000</v>
      </c>
      <c r="H99" s="11">
        <f t="shared" si="11"/>
        <v>9800000</v>
      </c>
      <c r="I99" s="11"/>
      <c r="J99" s="11">
        <v>49800000</v>
      </c>
      <c r="K99" s="11">
        <v>38918000</v>
      </c>
      <c r="L99" s="11">
        <v>10882000</v>
      </c>
      <c r="M99" s="11">
        <v>0</v>
      </c>
      <c r="N99" s="11">
        <v>38918000</v>
      </c>
      <c r="O99" s="11">
        <v>0</v>
      </c>
      <c r="P99" s="11">
        <v>38918000</v>
      </c>
      <c r="Q99" s="11">
        <v>0</v>
      </c>
      <c r="R99" s="11">
        <v>38918000</v>
      </c>
      <c r="S99" s="11">
        <v>0</v>
      </c>
      <c r="T99" s="11">
        <v>38918000</v>
      </c>
      <c r="U99" s="11">
        <v>0</v>
      </c>
      <c r="V99" s="11">
        <v>0</v>
      </c>
    </row>
    <row r="100" spans="1:22" s="12" customFormat="1" ht="24" x14ac:dyDescent="0.2">
      <c r="A100" s="8" t="s">
        <v>196</v>
      </c>
      <c r="B100" s="8" t="s">
        <v>197</v>
      </c>
      <c r="C100" s="9" t="s">
        <v>25</v>
      </c>
      <c r="D100" s="9" t="s">
        <v>26</v>
      </c>
      <c r="E100" s="9">
        <v>20</v>
      </c>
      <c r="F100" s="10" t="s">
        <v>31</v>
      </c>
      <c r="G100" s="11">
        <v>35000000</v>
      </c>
      <c r="H100" s="11">
        <f t="shared" si="11"/>
        <v>5020000</v>
      </c>
      <c r="I100" s="11"/>
      <c r="J100" s="11">
        <v>40020000</v>
      </c>
      <c r="K100" s="11">
        <v>26283511.629999999</v>
      </c>
      <c r="L100" s="11">
        <v>13736488.369999999</v>
      </c>
      <c r="M100" s="11">
        <v>0</v>
      </c>
      <c r="N100" s="11">
        <v>15636111.630000001</v>
      </c>
      <c r="O100" s="11">
        <v>10647400</v>
      </c>
      <c r="P100" s="11">
        <v>15636111.630000001</v>
      </c>
      <c r="Q100" s="11">
        <v>0</v>
      </c>
      <c r="R100" s="11">
        <v>15636111.630000001</v>
      </c>
      <c r="S100" s="11">
        <v>0</v>
      </c>
      <c r="T100" s="11">
        <v>15636111.630000001</v>
      </c>
      <c r="U100" s="11">
        <v>0</v>
      </c>
      <c r="V100" s="11">
        <v>1334488.97</v>
      </c>
    </row>
    <row r="101" spans="1:22" s="12" customFormat="1" ht="12" x14ac:dyDescent="0.2">
      <c r="A101" s="8" t="s">
        <v>198</v>
      </c>
      <c r="B101" s="8" t="s">
        <v>199</v>
      </c>
      <c r="C101" s="9" t="s">
        <v>25</v>
      </c>
      <c r="D101" s="9" t="s">
        <v>26</v>
      </c>
      <c r="E101" s="9">
        <v>20</v>
      </c>
      <c r="F101" s="10" t="s">
        <v>31</v>
      </c>
      <c r="G101" s="11">
        <v>1089000000</v>
      </c>
      <c r="H101" s="11">
        <f>+J101+I101-G101</f>
        <v>160320000</v>
      </c>
      <c r="I101" s="11">
        <f>+I102</f>
        <v>88320715.930000007</v>
      </c>
      <c r="J101" s="11">
        <v>1160999284.0699999</v>
      </c>
      <c r="K101" s="11">
        <v>965475712.69000006</v>
      </c>
      <c r="L101" s="11">
        <v>195523571.38</v>
      </c>
      <c r="M101" s="11">
        <v>0</v>
      </c>
      <c r="N101" s="11">
        <v>965475712.69000006</v>
      </c>
      <c r="O101" s="11">
        <v>0</v>
      </c>
      <c r="P101" s="11">
        <v>965475712.69000006</v>
      </c>
      <c r="Q101" s="11">
        <v>0</v>
      </c>
      <c r="R101" s="11">
        <v>960728434.69000006</v>
      </c>
      <c r="S101" s="11">
        <v>4747278</v>
      </c>
      <c r="T101" s="11">
        <v>960728434.69000006</v>
      </c>
      <c r="U101" s="11">
        <v>0</v>
      </c>
      <c r="V101" s="11">
        <v>684801</v>
      </c>
    </row>
    <row r="102" spans="1:22" s="12" customFormat="1" ht="12" x14ac:dyDescent="0.2">
      <c r="A102" s="8" t="s">
        <v>200</v>
      </c>
      <c r="B102" s="8" t="s">
        <v>201</v>
      </c>
      <c r="C102" s="9" t="s">
        <v>25</v>
      </c>
      <c r="D102" s="9" t="s">
        <v>26</v>
      </c>
      <c r="E102" s="9">
        <v>20</v>
      </c>
      <c r="F102" s="10" t="s">
        <v>31</v>
      </c>
      <c r="G102" s="11">
        <v>350000000</v>
      </c>
      <c r="H102" s="11">
        <f>+J102+I102-G102</f>
        <v>-50200000</v>
      </c>
      <c r="I102" s="11">
        <f>299800000-211479284.07</f>
        <v>88320715.930000007</v>
      </c>
      <c r="J102" s="11">
        <v>211479284.06999999</v>
      </c>
      <c r="K102" s="11">
        <v>111440460.08</v>
      </c>
      <c r="L102" s="11">
        <v>100038823.98999999</v>
      </c>
      <c r="M102" s="11">
        <v>0</v>
      </c>
      <c r="N102" s="11">
        <v>111440460.08</v>
      </c>
      <c r="O102" s="11">
        <v>0</v>
      </c>
      <c r="P102" s="11">
        <v>111440460.08</v>
      </c>
      <c r="Q102" s="11">
        <v>0</v>
      </c>
      <c r="R102" s="11">
        <v>106693182.08</v>
      </c>
      <c r="S102" s="11">
        <v>4747278</v>
      </c>
      <c r="T102" s="11">
        <v>106693182.08</v>
      </c>
      <c r="U102" s="11">
        <v>0</v>
      </c>
      <c r="V102" s="11">
        <v>529320</v>
      </c>
    </row>
    <row r="103" spans="1:22" s="12" customFormat="1" ht="12" x14ac:dyDescent="0.2">
      <c r="A103" s="8" t="s">
        <v>202</v>
      </c>
      <c r="B103" s="8" t="s">
        <v>203</v>
      </c>
      <c r="C103" s="9" t="s">
        <v>25</v>
      </c>
      <c r="D103" s="9" t="s">
        <v>26</v>
      </c>
      <c r="E103" s="9">
        <v>20</v>
      </c>
      <c r="F103" s="10" t="s">
        <v>31</v>
      </c>
      <c r="G103" s="11">
        <v>350000000</v>
      </c>
      <c r="H103" s="11">
        <f t="shared" ref="H103:H135" si="12">+J103+I103-G103</f>
        <v>220560000</v>
      </c>
      <c r="I103" s="11"/>
      <c r="J103" s="11">
        <v>570560000</v>
      </c>
      <c r="K103" s="11">
        <v>556360638.58000004</v>
      </c>
      <c r="L103" s="11">
        <v>14199361.42</v>
      </c>
      <c r="M103" s="11">
        <v>0</v>
      </c>
      <c r="N103" s="11">
        <v>556360638.58000004</v>
      </c>
      <c r="O103" s="11">
        <v>0</v>
      </c>
      <c r="P103" s="11">
        <v>556360638.58000004</v>
      </c>
      <c r="Q103" s="11">
        <v>0</v>
      </c>
      <c r="R103" s="11">
        <v>556360638.58000004</v>
      </c>
      <c r="S103" s="11">
        <v>0</v>
      </c>
      <c r="T103" s="11">
        <v>556360638.58000004</v>
      </c>
      <c r="U103" s="11">
        <v>0</v>
      </c>
      <c r="V103" s="11">
        <v>120094</v>
      </c>
    </row>
    <row r="104" spans="1:22" s="12" customFormat="1" ht="12" x14ac:dyDescent="0.2">
      <c r="A104" s="8" t="s">
        <v>204</v>
      </c>
      <c r="B104" s="8" t="s">
        <v>205</v>
      </c>
      <c r="C104" s="9" t="s">
        <v>25</v>
      </c>
      <c r="D104" s="9" t="s">
        <v>26</v>
      </c>
      <c r="E104" s="9">
        <v>20</v>
      </c>
      <c r="F104" s="10" t="s">
        <v>31</v>
      </c>
      <c r="G104" s="11">
        <v>15000000</v>
      </c>
      <c r="H104" s="11">
        <f t="shared" si="12"/>
        <v>-10040000</v>
      </c>
      <c r="I104" s="11"/>
      <c r="J104" s="11">
        <v>4960000</v>
      </c>
      <c r="K104" s="11">
        <v>464904.36</v>
      </c>
      <c r="L104" s="11">
        <v>4495095.6399999997</v>
      </c>
      <c r="M104" s="11">
        <v>0</v>
      </c>
      <c r="N104" s="11">
        <v>464904.36</v>
      </c>
      <c r="O104" s="11">
        <v>0</v>
      </c>
      <c r="P104" s="11">
        <v>464904.36</v>
      </c>
      <c r="Q104" s="11">
        <v>0</v>
      </c>
      <c r="R104" s="11">
        <v>464904.36</v>
      </c>
      <c r="S104" s="11">
        <v>0</v>
      </c>
      <c r="T104" s="11">
        <v>464904.36</v>
      </c>
      <c r="U104" s="11">
        <v>0</v>
      </c>
      <c r="V104" s="11">
        <v>0</v>
      </c>
    </row>
    <row r="105" spans="1:22" s="12" customFormat="1" ht="12" x14ac:dyDescent="0.2">
      <c r="A105" s="8" t="s">
        <v>206</v>
      </c>
      <c r="B105" s="8" t="s">
        <v>207</v>
      </c>
      <c r="C105" s="9" t="s">
        <v>25</v>
      </c>
      <c r="D105" s="9" t="s">
        <v>26</v>
      </c>
      <c r="E105" s="9">
        <v>20</v>
      </c>
      <c r="F105" s="10" t="s">
        <v>31</v>
      </c>
      <c r="G105" s="11">
        <v>18000000</v>
      </c>
      <c r="H105" s="11">
        <f t="shared" si="12"/>
        <v>0</v>
      </c>
      <c r="I105" s="11"/>
      <c r="J105" s="11">
        <v>18000000</v>
      </c>
      <c r="K105" s="11">
        <v>15562106.68</v>
      </c>
      <c r="L105" s="11">
        <v>2437893.3199999998</v>
      </c>
      <c r="M105" s="11">
        <v>0</v>
      </c>
      <c r="N105" s="11">
        <v>15562106.68</v>
      </c>
      <c r="O105" s="11">
        <v>0</v>
      </c>
      <c r="P105" s="11">
        <v>15562106.68</v>
      </c>
      <c r="Q105" s="11">
        <v>0</v>
      </c>
      <c r="R105" s="11">
        <v>15562106.68</v>
      </c>
      <c r="S105" s="11">
        <v>0</v>
      </c>
      <c r="T105" s="11">
        <v>15562106.68</v>
      </c>
      <c r="U105" s="11">
        <v>0</v>
      </c>
      <c r="V105" s="11">
        <v>0</v>
      </c>
    </row>
    <row r="106" spans="1:22" s="12" customFormat="1" ht="12" x14ac:dyDescent="0.2">
      <c r="A106" s="8" t="s">
        <v>208</v>
      </c>
      <c r="B106" s="8" t="s">
        <v>209</v>
      </c>
      <c r="C106" s="9" t="s">
        <v>25</v>
      </c>
      <c r="D106" s="9" t="s">
        <v>26</v>
      </c>
      <c r="E106" s="9">
        <v>20</v>
      </c>
      <c r="F106" s="10" t="s">
        <v>31</v>
      </c>
      <c r="G106" s="11">
        <v>350000000</v>
      </c>
      <c r="H106" s="11">
        <f t="shared" si="12"/>
        <v>0</v>
      </c>
      <c r="I106" s="11"/>
      <c r="J106" s="11">
        <v>350000000</v>
      </c>
      <c r="K106" s="11">
        <v>278302248.88999999</v>
      </c>
      <c r="L106" s="11">
        <v>71697751.109999999</v>
      </c>
      <c r="M106" s="11">
        <v>0</v>
      </c>
      <c r="N106" s="11">
        <v>278302248.88999999</v>
      </c>
      <c r="O106" s="11">
        <v>0</v>
      </c>
      <c r="P106" s="11">
        <v>278302248.88999999</v>
      </c>
      <c r="Q106" s="11">
        <v>0</v>
      </c>
      <c r="R106" s="11">
        <v>278302248.88999999</v>
      </c>
      <c r="S106" s="11">
        <v>0</v>
      </c>
      <c r="T106" s="11">
        <v>278302248.88999999</v>
      </c>
      <c r="U106" s="11">
        <v>0</v>
      </c>
      <c r="V106" s="11">
        <v>35387</v>
      </c>
    </row>
    <row r="107" spans="1:22" s="12" customFormat="1" ht="12" x14ac:dyDescent="0.2">
      <c r="A107" s="8" t="s">
        <v>210</v>
      </c>
      <c r="B107" s="8" t="s">
        <v>211</v>
      </c>
      <c r="C107" s="9" t="s">
        <v>25</v>
      </c>
      <c r="D107" s="9" t="s">
        <v>26</v>
      </c>
      <c r="E107" s="9">
        <v>20</v>
      </c>
      <c r="F107" s="10" t="s">
        <v>31</v>
      </c>
      <c r="G107" s="11">
        <v>6000000</v>
      </c>
      <c r="H107" s="11">
        <f t="shared" si="12"/>
        <v>0</v>
      </c>
      <c r="I107" s="11"/>
      <c r="J107" s="11">
        <v>6000000</v>
      </c>
      <c r="K107" s="11">
        <v>3345354.1</v>
      </c>
      <c r="L107" s="11">
        <v>2654645.9</v>
      </c>
      <c r="M107" s="11">
        <v>0</v>
      </c>
      <c r="N107" s="11">
        <v>3345354.1</v>
      </c>
      <c r="O107" s="11">
        <v>0</v>
      </c>
      <c r="P107" s="11">
        <v>3345354.1</v>
      </c>
      <c r="Q107" s="11">
        <v>0</v>
      </c>
      <c r="R107" s="11">
        <v>3345354.1</v>
      </c>
      <c r="S107" s="11">
        <v>0</v>
      </c>
      <c r="T107" s="11">
        <v>3345354.1</v>
      </c>
      <c r="U107" s="11">
        <v>0</v>
      </c>
      <c r="V107" s="11">
        <v>0</v>
      </c>
    </row>
    <row r="108" spans="1:22" s="12" customFormat="1" ht="12" x14ac:dyDescent="0.2">
      <c r="A108" s="8" t="s">
        <v>212</v>
      </c>
      <c r="B108" s="8" t="s">
        <v>213</v>
      </c>
      <c r="C108" s="9" t="s">
        <v>25</v>
      </c>
      <c r="D108" s="9" t="s">
        <v>26</v>
      </c>
      <c r="E108" s="9">
        <v>20</v>
      </c>
      <c r="F108" s="10" t="s">
        <v>31</v>
      </c>
      <c r="G108" s="11">
        <v>700000000</v>
      </c>
      <c r="H108" s="11">
        <f t="shared" si="12"/>
        <v>-123947700.24000001</v>
      </c>
      <c r="I108" s="11">
        <f>+I109</f>
        <v>240679284.06999999</v>
      </c>
      <c r="J108" s="11">
        <v>335373015.69</v>
      </c>
      <c r="K108" s="11">
        <v>318314713.77999997</v>
      </c>
      <c r="L108" s="11">
        <v>17058301.91</v>
      </c>
      <c r="M108" s="11">
        <v>0</v>
      </c>
      <c r="N108" s="11">
        <v>318314713.77999997</v>
      </c>
      <c r="O108" s="11">
        <v>0</v>
      </c>
      <c r="P108" s="11">
        <v>318314713.77999997</v>
      </c>
      <c r="Q108" s="11">
        <v>0</v>
      </c>
      <c r="R108" s="11">
        <v>318314713.77999997</v>
      </c>
      <c r="S108" s="11">
        <v>0</v>
      </c>
      <c r="T108" s="11">
        <v>318314713.77999997</v>
      </c>
      <c r="U108" s="11">
        <v>0</v>
      </c>
      <c r="V108" s="11">
        <v>0</v>
      </c>
    </row>
    <row r="109" spans="1:22" s="12" customFormat="1" ht="12" x14ac:dyDescent="0.2">
      <c r="A109" s="8" t="s">
        <v>214</v>
      </c>
      <c r="B109" s="8" t="s">
        <v>215</v>
      </c>
      <c r="C109" s="9" t="s">
        <v>25</v>
      </c>
      <c r="D109" s="9" t="s">
        <v>26</v>
      </c>
      <c r="E109" s="9">
        <v>20</v>
      </c>
      <c r="F109" s="10" t="s">
        <v>31</v>
      </c>
      <c r="G109" s="11">
        <v>700000000</v>
      </c>
      <c r="H109" s="11">
        <f t="shared" si="12"/>
        <v>-123947700.24000001</v>
      </c>
      <c r="I109" s="11">
        <f>572552298.76-331873014.69</f>
        <v>240679284.06999999</v>
      </c>
      <c r="J109" s="11">
        <v>335373015.69</v>
      </c>
      <c r="K109" s="11">
        <v>318314713.77999997</v>
      </c>
      <c r="L109" s="11">
        <v>17058301.91</v>
      </c>
      <c r="M109" s="11">
        <v>0</v>
      </c>
      <c r="N109" s="11">
        <v>318314713.77999997</v>
      </c>
      <c r="O109" s="11">
        <v>0</v>
      </c>
      <c r="P109" s="11">
        <v>318314713.77999997</v>
      </c>
      <c r="Q109" s="11">
        <v>0</v>
      </c>
      <c r="R109" s="11">
        <v>318314713.77999997</v>
      </c>
      <c r="S109" s="11">
        <v>0</v>
      </c>
      <c r="T109" s="11">
        <v>318314713.77999997</v>
      </c>
      <c r="U109" s="11">
        <v>0</v>
      </c>
      <c r="V109" s="11">
        <v>0</v>
      </c>
    </row>
    <row r="110" spans="1:22" s="12" customFormat="1" ht="12" x14ac:dyDescent="0.2">
      <c r="A110" s="8" t="s">
        <v>216</v>
      </c>
      <c r="B110" s="8" t="s">
        <v>217</v>
      </c>
      <c r="C110" s="9" t="s">
        <v>25</v>
      </c>
      <c r="D110" s="9" t="s">
        <v>26</v>
      </c>
      <c r="E110" s="9">
        <v>20</v>
      </c>
      <c r="F110" s="10" t="s">
        <v>31</v>
      </c>
      <c r="G110" s="11">
        <v>526000000</v>
      </c>
      <c r="H110" s="11">
        <f t="shared" si="12"/>
        <v>-36144000</v>
      </c>
      <c r="I110" s="11"/>
      <c r="J110" s="11">
        <v>489856000</v>
      </c>
      <c r="K110" s="11">
        <v>471884648</v>
      </c>
      <c r="L110" s="11">
        <v>17971352</v>
      </c>
      <c r="M110" s="11">
        <v>0</v>
      </c>
      <c r="N110" s="11">
        <v>471884648</v>
      </c>
      <c r="O110" s="11">
        <v>0</v>
      </c>
      <c r="P110" s="11">
        <v>471884648</v>
      </c>
      <c r="Q110" s="11">
        <v>0</v>
      </c>
      <c r="R110" s="11">
        <v>471884648</v>
      </c>
      <c r="S110" s="11">
        <v>0</v>
      </c>
      <c r="T110" s="11">
        <v>471884648</v>
      </c>
      <c r="U110" s="11">
        <v>0</v>
      </c>
      <c r="V110" s="11">
        <v>0</v>
      </c>
    </row>
    <row r="111" spans="1:22" s="12" customFormat="1" ht="12" x14ac:dyDescent="0.2">
      <c r="A111" s="8" t="s">
        <v>218</v>
      </c>
      <c r="B111" s="8" t="s">
        <v>219</v>
      </c>
      <c r="C111" s="9" t="s">
        <v>25</v>
      </c>
      <c r="D111" s="9" t="s">
        <v>26</v>
      </c>
      <c r="E111" s="9">
        <v>20</v>
      </c>
      <c r="F111" s="10" t="s">
        <v>31</v>
      </c>
      <c r="G111" s="11">
        <v>5000000</v>
      </c>
      <c r="H111" s="11">
        <f t="shared" si="12"/>
        <v>-4002000</v>
      </c>
      <c r="I111" s="11"/>
      <c r="J111" s="11">
        <v>998000</v>
      </c>
      <c r="K111" s="11">
        <v>0</v>
      </c>
      <c r="L111" s="11">
        <v>998000</v>
      </c>
      <c r="M111" s="11">
        <v>0</v>
      </c>
      <c r="N111" s="11">
        <v>0</v>
      </c>
      <c r="O111" s="11">
        <v>0</v>
      </c>
      <c r="P111" s="11">
        <v>0</v>
      </c>
      <c r="Q111" s="11">
        <v>0</v>
      </c>
      <c r="R111" s="11">
        <v>0</v>
      </c>
      <c r="S111" s="11">
        <v>0</v>
      </c>
      <c r="T111" s="11">
        <v>0</v>
      </c>
      <c r="U111" s="11">
        <v>0</v>
      </c>
      <c r="V111" s="11">
        <v>0</v>
      </c>
    </row>
    <row r="112" spans="1:22" s="12" customFormat="1" ht="12" x14ac:dyDescent="0.2">
      <c r="A112" s="8" t="s">
        <v>220</v>
      </c>
      <c r="B112" s="8" t="s">
        <v>221</v>
      </c>
      <c r="C112" s="9" t="s">
        <v>25</v>
      </c>
      <c r="D112" s="9" t="s">
        <v>26</v>
      </c>
      <c r="E112" s="9">
        <v>20</v>
      </c>
      <c r="F112" s="10" t="s">
        <v>31</v>
      </c>
      <c r="G112" s="11">
        <v>521000000</v>
      </c>
      <c r="H112" s="11">
        <f t="shared" si="12"/>
        <v>-32142000</v>
      </c>
      <c r="I112" s="11"/>
      <c r="J112" s="11">
        <v>488858000</v>
      </c>
      <c r="K112" s="11">
        <v>471884648</v>
      </c>
      <c r="L112" s="11">
        <v>16973352</v>
      </c>
      <c r="M112" s="11">
        <v>0</v>
      </c>
      <c r="N112" s="11">
        <v>471884648</v>
      </c>
      <c r="O112" s="11">
        <v>0</v>
      </c>
      <c r="P112" s="11">
        <v>471884648</v>
      </c>
      <c r="Q112" s="11">
        <v>0</v>
      </c>
      <c r="R112" s="11">
        <v>471884648</v>
      </c>
      <c r="S112" s="11">
        <v>0</v>
      </c>
      <c r="T112" s="11">
        <v>471884648</v>
      </c>
      <c r="U112" s="11">
        <v>0</v>
      </c>
      <c r="V112" s="11">
        <v>0</v>
      </c>
    </row>
    <row r="113" spans="1:22" s="12" customFormat="1" ht="12" x14ac:dyDescent="0.2">
      <c r="A113" s="8" t="s">
        <v>222</v>
      </c>
      <c r="B113" s="8" t="s">
        <v>223</v>
      </c>
      <c r="C113" s="9" t="s">
        <v>25</v>
      </c>
      <c r="D113" s="9" t="s">
        <v>26</v>
      </c>
      <c r="E113" s="9">
        <v>20</v>
      </c>
      <c r="F113" s="10" t="s">
        <v>31</v>
      </c>
      <c r="G113" s="11">
        <v>3260000000</v>
      </c>
      <c r="H113" s="11">
        <f t="shared" si="12"/>
        <v>0</v>
      </c>
      <c r="I113" s="11"/>
      <c r="J113" s="11">
        <v>3260000000</v>
      </c>
      <c r="K113" s="11">
        <v>3118701650.4699998</v>
      </c>
      <c r="L113" s="11">
        <v>141298349.53</v>
      </c>
      <c r="M113" s="11">
        <v>0</v>
      </c>
      <c r="N113" s="11">
        <v>3118701650.4699998</v>
      </c>
      <c r="O113" s="11">
        <v>0</v>
      </c>
      <c r="P113" s="11">
        <v>3118701650.4699998</v>
      </c>
      <c r="Q113" s="11">
        <v>0</v>
      </c>
      <c r="R113" s="11">
        <v>3112112698.6599998</v>
      </c>
      <c r="S113" s="11">
        <v>6588951.8099999996</v>
      </c>
      <c r="T113" s="11">
        <v>3112112698.6599998</v>
      </c>
      <c r="U113" s="11">
        <v>0</v>
      </c>
      <c r="V113" s="11">
        <v>66219441.799999997</v>
      </c>
    </row>
    <row r="114" spans="1:22" s="12" customFormat="1" ht="24" x14ac:dyDescent="0.2">
      <c r="A114" s="8" t="s">
        <v>222</v>
      </c>
      <c r="B114" s="8" t="s">
        <v>223</v>
      </c>
      <c r="C114" s="9" t="s">
        <v>25</v>
      </c>
      <c r="D114" s="9" t="s">
        <v>26</v>
      </c>
      <c r="E114" s="9">
        <v>21</v>
      </c>
      <c r="F114" s="10" t="s">
        <v>319</v>
      </c>
      <c r="G114" s="11">
        <v>1000000000</v>
      </c>
      <c r="H114" s="11">
        <f t="shared" si="12"/>
        <v>0</v>
      </c>
      <c r="I114" s="11"/>
      <c r="J114" s="11">
        <v>1000000000</v>
      </c>
      <c r="K114" s="11">
        <v>992009155</v>
      </c>
      <c r="L114" s="11">
        <v>7990845</v>
      </c>
      <c r="M114" s="11">
        <v>0</v>
      </c>
      <c r="N114" s="11">
        <v>992009155</v>
      </c>
      <c r="O114" s="11">
        <v>0</v>
      </c>
      <c r="P114" s="11">
        <v>992009155</v>
      </c>
      <c r="Q114" s="11">
        <v>0</v>
      </c>
      <c r="R114" s="11">
        <v>991869155</v>
      </c>
      <c r="S114" s="11">
        <v>140000</v>
      </c>
      <c r="T114" s="11">
        <v>991869155</v>
      </c>
      <c r="U114" s="11">
        <v>0</v>
      </c>
      <c r="V114" s="11">
        <v>12614321</v>
      </c>
    </row>
    <row r="115" spans="1:22" s="12" customFormat="1" ht="12" x14ac:dyDescent="0.2">
      <c r="A115" s="8" t="s">
        <v>224</v>
      </c>
      <c r="B115" s="8" t="s">
        <v>225</v>
      </c>
      <c r="C115" s="9" t="s">
        <v>25</v>
      </c>
      <c r="D115" s="9" t="s">
        <v>26</v>
      </c>
      <c r="E115" s="9">
        <v>20</v>
      </c>
      <c r="F115" s="10" t="s">
        <v>31</v>
      </c>
      <c r="G115" s="11">
        <v>60000000</v>
      </c>
      <c r="H115" s="11">
        <f t="shared" si="12"/>
        <v>0</v>
      </c>
      <c r="I115" s="11"/>
      <c r="J115" s="11">
        <v>60000000</v>
      </c>
      <c r="K115" s="11">
        <v>0</v>
      </c>
      <c r="L115" s="11">
        <v>60000000</v>
      </c>
      <c r="M115" s="11">
        <v>0</v>
      </c>
      <c r="N115" s="11">
        <v>0</v>
      </c>
      <c r="O115" s="11">
        <v>0</v>
      </c>
      <c r="P115" s="11">
        <v>0</v>
      </c>
      <c r="Q115" s="11">
        <v>0</v>
      </c>
      <c r="R115" s="11">
        <v>0</v>
      </c>
      <c r="S115" s="11">
        <v>0</v>
      </c>
      <c r="T115" s="11">
        <v>0</v>
      </c>
      <c r="U115" s="11">
        <v>0</v>
      </c>
      <c r="V115" s="11">
        <v>0</v>
      </c>
    </row>
    <row r="116" spans="1:22" s="12" customFormat="1" ht="12" x14ac:dyDescent="0.2">
      <c r="A116" s="8" t="s">
        <v>226</v>
      </c>
      <c r="B116" s="8" t="s">
        <v>227</v>
      </c>
      <c r="C116" s="9" t="s">
        <v>25</v>
      </c>
      <c r="D116" s="9" t="s">
        <v>26</v>
      </c>
      <c r="E116" s="9">
        <v>20</v>
      </c>
      <c r="F116" s="10" t="s">
        <v>31</v>
      </c>
      <c r="G116" s="11">
        <v>3200000000</v>
      </c>
      <c r="H116" s="11">
        <f t="shared" si="12"/>
        <v>0</v>
      </c>
      <c r="I116" s="11"/>
      <c r="J116" s="11">
        <v>3200000000</v>
      </c>
      <c r="K116" s="11">
        <v>3118701650.4699998</v>
      </c>
      <c r="L116" s="11">
        <v>81298349.530000001</v>
      </c>
      <c r="M116" s="11">
        <v>0</v>
      </c>
      <c r="N116" s="11">
        <v>3118701650.4699998</v>
      </c>
      <c r="O116" s="11">
        <v>0</v>
      </c>
      <c r="P116" s="11">
        <v>3118701650.4699998</v>
      </c>
      <c r="Q116" s="11">
        <v>0</v>
      </c>
      <c r="R116" s="11">
        <v>3112112698.6599998</v>
      </c>
      <c r="S116" s="11">
        <v>6588951.8099999996</v>
      </c>
      <c r="T116" s="11">
        <v>3112112698.6599998</v>
      </c>
      <c r="U116" s="11">
        <v>0</v>
      </c>
      <c r="V116" s="11">
        <v>66219441.799999997</v>
      </c>
    </row>
    <row r="117" spans="1:22" s="12" customFormat="1" ht="24" x14ac:dyDescent="0.2">
      <c r="A117" s="8" t="s">
        <v>226</v>
      </c>
      <c r="B117" s="8" t="s">
        <v>227</v>
      </c>
      <c r="C117" s="9" t="s">
        <v>25</v>
      </c>
      <c r="D117" s="9" t="s">
        <v>26</v>
      </c>
      <c r="E117" s="9">
        <v>21</v>
      </c>
      <c r="F117" s="10" t="s">
        <v>319</v>
      </c>
      <c r="G117" s="11">
        <v>1000000000</v>
      </c>
      <c r="H117" s="11">
        <f t="shared" si="12"/>
        <v>0</v>
      </c>
      <c r="I117" s="11"/>
      <c r="J117" s="11">
        <v>1000000000</v>
      </c>
      <c r="K117" s="11">
        <v>992009155</v>
      </c>
      <c r="L117" s="11">
        <v>7990845</v>
      </c>
      <c r="M117" s="11">
        <v>0</v>
      </c>
      <c r="N117" s="11">
        <v>992009155</v>
      </c>
      <c r="O117" s="11">
        <v>0</v>
      </c>
      <c r="P117" s="11">
        <v>992009155</v>
      </c>
      <c r="Q117" s="11">
        <v>0</v>
      </c>
      <c r="R117" s="11">
        <v>991869155</v>
      </c>
      <c r="S117" s="11">
        <v>140000</v>
      </c>
      <c r="T117" s="11">
        <v>991869155</v>
      </c>
      <c r="U117" s="11">
        <v>0</v>
      </c>
      <c r="V117" s="11">
        <v>12614321</v>
      </c>
    </row>
    <row r="118" spans="1:22" s="12" customFormat="1" ht="12" x14ac:dyDescent="0.2">
      <c r="A118" s="8" t="s">
        <v>228</v>
      </c>
      <c r="B118" s="8" t="s">
        <v>229</v>
      </c>
      <c r="C118" s="9" t="s">
        <v>25</v>
      </c>
      <c r="D118" s="9" t="s">
        <v>26</v>
      </c>
      <c r="E118" s="9">
        <v>20</v>
      </c>
      <c r="F118" s="10" t="s">
        <v>31</v>
      </c>
      <c r="G118" s="11">
        <v>1000000</v>
      </c>
      <c r="H118" s="11">
        <f t="shared" si="12"/>
        <v>-900000</v>
      </c>
      <c r="I118" s="11"/>
      <c r="J118" s="11">
        <v>100000</v>
      </c>
      <c r="K118" s="11">
        <v>70280</v>
      </c>
      <c r="L118" s="11">
        <v>29720</v>
      </c>
      <c r="M118" s="11">
        <v>0</v>
      </c>
      <c r="N118" s="11">
        <v>70280</v>
      </c>
      <c r="O118" s="11">
        <v>0</v>
      </c>
      <c r="P118" s="11">
        <v>70280</v>
      </c>
      <c r="Q118" s="11">
        <v>0</v>
      </c>
      <c r="R118" s="11">
        <v>70280</v>
      </c>
      <c r="S118" s="11">
        <v>0</v>
      </c>
      <c r="T118" s="11">
        <v>70280</v>
      </c>
      <c r="U118" s="11">
        <v>0</v>
      </c>
      <c r="V118" s="11">
        <v>0</v>
      </c>
    </row>
    <row r="119" spans="1:22" s="12" customFormat="1" ht="12" x14ac:dyDescent="0.2">
      <c r="A119" s="8" t="s">
        <v>230</v>
      </c>
      <c r="B119" s="8" t="s">
        <v>231</v>
      </c>
      <c r="C119" s="9" t="s">
        <v>25</v>
      </c>
      <c r="D119" s="9" t="s">
        <v>26</v>
      </c>
      <c r="E119" s="9">
        <v>20</v>
      </c>
      <c r="F119" s="10" t="s">
        <v>31</v>
      </c>
      <c r="G119" s="11">
        <v>1000000</v>
      </c>
      <c r="H119" s="11">
        <f t="shared" si="12"/>
        <v>-900000</v>
      </c>
      <c r="I119" s="11"/>
      <c r="J119" s="11">
        <v>100000</v>
      </c>
      <c r="K119" s="11">
        <v>70280</v>
      </c>
      <c r="L119" s="11">
        <v>29720</v>
      </c>
      <c r="M119" s="11">
        <v>0</v>
      </c>
      <c r="N119" s="11">
        <v>70280</v>
      </c>
      <c r="O119" s="11">
        <v>0</v>
      </c>
      <c r="P119" s="11">
        <v>70280</v>
      </c>
      <c r="Q119" s="11">
        <v>0</v>
      </c>
      <c r="R119" s="11">
        <v>70280</v>
      </c>
      <c r="S119" s="11">
        <v>0</v>
      </c>
      <c r="T119" s="11">
        <v>70280</v>
      </c>
      <c r="U119" s="11">
        <v>0</v>
      </c>
      <c r="V119" s="11">
        <v>0</v>
      </c>
    </row>
    <row r="120" spans="1:22" s="12" customFormat="1" ht="24" x14ac:dyDescent="0.2">
      <c r="A120" s="8" t="s">
        <v>232</v>
      </c>
      <c r="B120" s="8" t="s">
        <v>233</v>
      </c>
      <c r="C120" s="9" t="s">
        <v>25</v>
      </c>
      <c r="D120" s="9" t="s">
        <v>26</v>
      </c>
      <c r="E120" s="9">
        <v>20</v>
      </c>
      <c r="F120" s="10" t="s">
        <v>31</v>
      </c>
      <c r="G120" s="11">
        <v>304850000</v>
      </c>
      <c r="H120" s="11">
        <f t="shared" si="12"/>
        <v>10000000</v>
      </c>
      <c r="I120" s="11"/>
      <c r="J120" s="11">
        <v>314850000</v>
      </c>
      <c r="K120" s="11">
        <v>308288170</v>
      </c>
      <c r="L120" s="11">
        <v>6561830</v>
      </c>
      <c r="M120" s="11">
        <v>0</v>
      </c>
      <c r="N120" s="11">
        <v>308288170</v>
      </c>
      <c r="O120" s="11">
        <v>0</v>
      </c>
      <c r="P120" s="11">
        <v>308288170</v>
      </c>
      <c r="Q120" s="11">
        <v>0</v>
      </c>
      <c r="R120" s="11">
        <v>298335670</v>
      </c>
      <c r="S120" s="11">
        <v>9952500</v>
      </c>
      <c r="T120" s="11">
        <v>298335670</v>
      </c>
      <c r="U120" s="11">
        <v>0</v>
      </c>
      <c r="V120" s="11">
        <v>0</v>
      </c>
    </row>
    <row r="121" spans="1:22" s="12" customFormat="1" ht="12" x14ac:dyDescent="0.2">
      <c r="A121" s="8" t="s">
        <v>234</v>
      </c>
      <c r="B121" s="8" t="s">
        <v>235</v>
      </c>
      <c r="C121" s="9" t="s">
        <v>25</v>
      </c>
      <c r="D121" s="9" t="s">
        <v>26</v>
      </c>
      <c r="E121" s="9">
        <v>20</v>
      </c>
      <c r="F121" s="10" t="s">
        <v>31</v>
      </c>
      <c r="G121" s="11">
        <v>193850000</v>
      </c>
      <c r="H121" s="11">
        <f t="shared" si="12"/>
        <v>10000000</v>
      </c>
      <c r="I121" s="11"/>
      <c r="J121" s="11">
        <v>203850000</v>
      </c>
      <c r="K121" s="11">
        <v>203069400</v>
      </c>
      <c r="L121" s="11">
        <v>780600</v>
      </c>
      <c r="M121" s="11">
        <v>0</v>
      </c>
      <c r="N121" s="11">
        <v>203069400</v>
      </c>
      <c r="O121" s="11">
        <v>0</v>
      </c>
      <c r="P121" s="11">
        <v>203069400</v>
      </c>
      <c r="Q121" s="11">
        <v>0</v>
      </c>
      <c r="R121" s="11">
        <v>203069400</v>
      </c>
      <c r="S121" s="11">
        <v>0</v>
      </c>
      <c r="T121" s="11">
        <v>203069400</v>
      </c>
      <c r="U121" s="11">
        <v>0</v>
      </c>
      <c r="V121" s="11">
        <v>0</v>
      </c>
    </row>
    <row r="122" spans="1:22" s="12" customFormat="1" ht="12" x14ac:dyDescent="0.2">
      <c r="A122" s="8" t="s">
        <v>236</v>
      </c>
      <c r="B122" s="8" t="s">
        <v>237</v>
      </c>
      <c r="C122" s="9" t="s">
        <v>25</v>
      </c>
      <c r="D122" s="9" t="s">
        <v>26</v>
      </c>
      <c r="E122" s="9">
        <v>20</v>
      </c>
      <c r="F122" s="10" t="s">
        <v>31</v>
      </c>
      <c r="G122" s="11">
        <v>80000000</v>
      </c>
      <c r="H122" s="11">
        <f t="shared" si="12"/>
        <v>0</v>
      </c>
      <c r="I122" s="11"/>
      <c r="J122" s="11">
        <v>80000000</v>
      </c>
      <c r="K122" s="11">
        <v>77209270</v>
      </c>
      <c r="L122" s="11">
        <v>2790730</v>
      </c>
      <c r="M122" s="11">
        <v>0</v>
      </c>
      <c r="N122" s="11">
        <v>77209270</v>
      </c>
      <c r="O122" s="11">
        <v>0</v>
      </c>
      <c r="P122" s="11">
        <v>77209270</v>
      </c>
      <c r="Q122" s="11">
        <v>0</v>
      </c>
      <c r="R122" s="11">
        <v>75844270</v>
      </c>
      <c r="S122" s="11">
        <v>1365000</v>
      </c>
      <c r="T122" s="11">
        <v>75844270</v>
      </c>
      <c r="U122" s="11">
        <v>0</v>
      </c>
      <c r="V122" s="11">
        <v>0</v>
      </c>
    </row>
    <row r="123" spans="1:22" s="12" customFormat="1" ht="12" x14ac:dyDescent="0.2">
      <c r="A123" s="8" t="s">
        <v>238</v>
      </c>
      <c r="B123" s="8" t="s">
        <v>239</v>
      </c>
      <c r="C123" s="9" t="s">
        <v>25</v>
      </c>
      <c r="D123" s="9" t="s">
        <v>26</v>
      </c>
      <c r="E123" s="9">
        <v>20</v>
      </c>
      <c r="F123" s="10" t="s">
        <v>31</v>
      </c>
      <c r="G123" s="11">
        <v>30000000</v>
      </c>
      <c r="H123" s="11">
        <f t="shared" si="12"/>
        <v>0</v>
      </c>
      <c r="I123" s="11"/>
      <c r="J123" s="11">
        <v>30000000</v>
      </c>
      <c r="K123" s="11">
        <v>28009500</v>
      </c>
      <c r="L123" s="11">
        <v>1990500</v>
      </c>
      <c r="M123" s="11">
        <v>0</v>
      </c>
      <c r="N123" s="11">
        <v>28009500</v>
      </c>
      <c r="O123" s="11">
        <v>0</v>
      </c>
      <c r="P123" s="11">
        <v>28009500</v>
      </c>
      <c r="Q123" s="11">
        <v>0</v>
      </c>
      <c r="R123" s="11">
        <v>19422000</v>
      </c>
      <c r="S123" s="11">
        <v>8587500</v>
      </c>
      <c r="T123" s="11">
        <v>19422000</v>
      </c>
      <c r="U123" s="11">
        <v>0</v>
      </c>
      <c r="V123" s="11">
        <v>0</v>
      </c>
    </row>
    <row r="124" spans="1:22" s="12" customFormat="1" ht="24" x14ac:dyDescent="0.2">
      <c r="A124" s="8" t="s">
        <v>240</v>
      </c>
      <c r="B124" s="8" t="s">
        <v>241</v>
      </c>
      <c r="C124" s="9" t="s">
        <v>25</v>
      </c>
      <c r="D124" s="9" t="s">
        <v>26</v>
      </c>
      <c r="E124" s="9">
        <v>20</v>
      </c>
      <c r="F124" s="10" t="s">
        <v>31</v>
      </c>
      <c r="G124" s="11">
        <v>1000000</v>
      </c>
      <c r="H124" s="11">
        <f t="shared" si="12"/>
        <v>0</v>
      </c>
      <c r="I124" s="11"/>
      <c r="J124" s="11">
        <v>1000000</v>
      </c>
      <c r="K124" s="11">
        <v>0</v>
      </c>
      <c r="L124" s="11">
        <v>1000000</v>
      </c>
      <c r="M124" s="11">
        <v>0</v>
      </c>
      <c r="N124" s="11">
        <v>0</v>
      </c>
      <c r="O124" s="11">
        <v>0</v>
      </c>
      <c r="P124" s="11">
        <v>0</v>
      </c>
      <c r="Q124" s="11">
        <v>0</v>
      </c>
      <c r="R124" s="11">
        <v>0</v>
      </c>
      <c r="S124" s="11">
        <v>0</v>
      </c>
      <c r="T124" s="11">
        <v>0</v>
      </c>
      <c r="U124" s="11">
        <v>0</v>
      </c>
      <c r="V124" s="11">
        <v>0</v>
      </c>
    </row>
    <row r="125" spans="1:22" s="12" customFormat="1" ht="12" x14ac:dyDescent="0.2">
      <c r="A125" s="8" t="s">
        <v>242</v>
      </c>
      <c r="B125" s="8" t="s">
        <v>243</v>
      </c>
      <c r="C125" s="9" t="s">
        <v>25</v>
      </c>
      <c r="D125" s="9" t="s">
        <v>26</v>
      </c>
      <c r="E125" s="9">
        <v>20</v>
      </c>
      <c r="F125" s="10" t="s">
        <v>31</v>
      </c>
      <c r="G125" s="11">
        <v>1500000</v>
      </c>
      <c r="H125" s="11">
        <f t="shared" si="12"/>
        <v>900000</v>
      </c>
      <c r="I125" s="11"/>
      <c r="J125" s="11">
        <v>2400000</v>
      </c>
      <c r="K125" s="11">
        <v>1584265.76</v>
      </c>
      <c r="L125" s="11">
        <v>815734.24</v>
      </c>
      <c r="M125" s="11">
        <v>0</v>
      </c>
      <c r="N125" s="11">
        <v>1584265.76</v>
      </c>
      <c r="O125" s="11">
        <v>0</v>
      </c>
      <c r="P125" s="11">
        <v>1584265.76</v>
      </c>
      <c r="Q125" s="11">
        <v>0</v>
      </c>
      <c r="R125" s="11">
        <v>1584265.76</v>
      </c>
      <c r="S125" s="11">
        <v>0</v>
      </c>
      <c r="T125" s="11">
        <v>1584265.76</v>
      </c>
      <c r="U125" s="11">
        <v>0</v>
      </c>
      <c r="V125" s="11">
        <v>0</v>
      </c>
    </row>
    <row r="126" spans="1:22" s="12" customFormat="1" ht="12" x14ac:dyDescent="0.2">
      <c r="A126" s="8" t="s">
        <v>244</v>
      </c>
      <c r="B126" s="8" t="s">
        <v>245</v>
      </c>
      <c r="C126" s="9" t="s">
        <v>25</v>
      </c>
      <c r="D126" s="9" t="s">
        <v>26</v>
      </c>
      <c r="E126" s="9">
        <v>20</v>
      </c>
      <c r="F126" s="10" t="s">
        <v>31</v>
      </c>
      <c r="G126" s="11">
        <v>1500000</v>
      </c>
      <c r="H126" s="11">
        <f t="shared" si="12"/>
        <v>900000</v>
      </c>
      <c r="I126" s="11"/>
      <c r="J126" s="11">
        <v>2400000</v>
      </c>
      <c r="K126" s="11">
        <v>1584265.76</v>
      </c>
      <c r="L126" s="11">
        <v>815734.24</v>
      </c>
      <c r="M126" s="11">
        <v>0</v>
      </c>
      <c r="N126" s="11">
        <v>1584265.76</v>
      </c>
      <c r="O126" s="11">
        <v>0</v>
      </c>
      <c r="P126" s="11">
        <v>1584265.76</v>
      </c>
      <c r="Q126" s="11">
        <v>0</v>
      </c>
      <c r="R126" s="11">
        <v>1584265.76</v>
      </c>
      <c r="S126" s="11">
        <v>0</v>
      </c>
      <c r="T126" s="11">
        <v>1584265.76</v>
      </c>
      <c r="U126" s="11">
        <v>0</v>
      </c>
      <c r="V126" s="11">
        <v>0</v>
      </c>
    </row>
    <row r="127" spans="1:22" s="12" customFormat="1" ht="24" x14ac:dyDescent="0.2">
      <c r="A127" s="8" t="s">
        <v>246</v>
      </c>
      <c r="B127" s="8" t="s">
        <v>247</v>
      </c>
      <c r="C127" s="9" t="s">
        <v>25</v>
      </c>
      <c r="D127" s="9" t="s">
        <v>26</v>
      </c>
      <c r="E127" s="9">
        <v>20</v>
      </c>
      <c r="F127" s="10" t="s">
        <v>31</v>
      </c>
      <c r="G127" s="11">
        <v>10000000</v>
      </c>
      <c r="H127" s="11">
        <f t="shared" si="12"/>
        <v>21786800</v>
      </c>
      <c r="I127" s="11"/>
      <c r="J127" s="11">
        <v>31786800</v>
      </c>
      <c r="K127" s="11">
        <v>17572594</v>
      </c>
      <c r="L127" s="11">
        <v>14214206</v>
      </c>
      <c r="M127" s="11">
        <v>0</v>
      </c>
      <c r="N127" s="11">
        <v>17572594</v>
      </c>
      <c r="O127" s="11">
        <v>0</v>
      </c>
      <c r="P127" s="11">
        <v>17572594</v>
      </c>
      <c r="Q127" s="11">
        <v>0</v>
      </c>
      <c r="R127" s="11">
        <v>12006494</v>
      </c>
      <c r="S127" s="11">
        <v>5566100</v>
      </c>
      <c r="T127" s="11">
        <v>12006494</v>
      </c>
      <c r="U127" s="11">
        <v>0</v>
      </c>
      <c r="V127" s="11">
        <v>50000</v>
      </c>
    </row>
    <row r="128" spans="1:22" s="12" customFormat="1" ht="24" x14ac:dyDescent="0.2">
      <c r="A128" s="8" t="s">
        <v>248</v>
      </c>
      <c r="B128" s="8" t="s">
        <v>247</v>
      </c>
      <c r="C128" s="9" t="s">
        <v>25</v>
      </c>
      <c r="D128" s="9" t="s">
        <v>26</v>
      </c>
      <c r="E128" s="9">
        <v>20</v>
      </c>
      <c r="F128" s="10" t="s">
        <v>31</v>
      </c>
      <c r="G128" s="11">
        <v>10000000</v>
      </c>
      <c r="H128" s="11">
        <f t="shared" si="12"/>
        <v>21786800</v>
      </c>
      <c r="I128" s="11"/>
      <c r="J128" s="11">
        <v>31786800</v>
      </c>
      <c r="K128" s="11">
        <v>17572594</v>
      </c>
      <c r="L128" s="11">
        <v>14214206</v>
      </c>
      <c r="M128" s="11">
        <v>0</v>
      </c>
      <c r="N128" s="11">
        <v>17572594</v>
      </c>
      <c r="O128" s="11">
        <v>0</v>
      </c>
      <c r="P128" s="11">
        <v>17572594</v>
      </c>
      <c r="Q128" s="11">
        <v>0</v>
      </c>
      <c r="R128" s="11">
        <v>12006494</v>
      </c>
      <c r="S128" s="11">
        <v>5566100</v>
      </c>
      <c r="T128" s="11">
        <v>12006494</v>
      </c>
      <c r="U128" s="11">
        <v>0</v>
      </c>
      <c r="V128" s="11">
        <v>50000</v>
      </c>
    </row>
    <row r="129" spans="1:22" s="7" customFormat="1" ht="24" x14ac:dyDescent="0.2">
      <c r="A129" s="3" t="s">
        <v>249</v>
      </c>
      <c r="B129" s="3" t="s">
        <v>250</v>
      </c>
      <c r="C129" s="4" t="s">
        <v>25</v>
      </c>
      <c r="D129" s="4" t="s">
        <v>26</v>
      </c>
      <c r="E129" s="4">
        <v>20</v>
      </c>
      <c r="F129" s="5" t="s">
        <v>31</v>
      </c>
      <c r="G129" s="6">
        <v>316000000</v>
      </c>
      <c r="H129" s="11">
        <f t="shared" si="12"/>
        <v>50211701.24000001</v>
      </c>
      <c r="I129" s="6"/>
      <c r="J129" s="6">
        <v>366211701.24000001</v>
      </c>
      <c r="K129" s="6">
        <v>335247454.80000001</v>
      </c>
      <c r="L129" s="6">
        <v>30964246.440000001</v>
      </c>
      <c r="M129" s="6">
        <v>0</v>
      </c>
      <c r="N129" s="6">
        <v>335247454.80000001</v>
      </c>
      <c r="O129" s="6">
        <v>0</v>
      </c>
      <c r="P129" s="6">
        <v>335247454.80000001</v>
      </c>
      <c r="Q129" s="6">
        <v>0</v>
      </c>
      <c r="R129" s="6">
        <v>335247454.80000001</v>
      </c>
      <c r="S129" s="6">
        <v>0</v>
      </c>
      <c r="T129" s="6">
        <v>335247454.80000001</v>
      </c>
      <c r="U129" s="6">
        <v>0</v>
      </c>
      <c r="V129" s="6">
        <v>0</v>
      </c>
    </row>
    <row r="130" spans="1:22" s="12" customFormat="1" ht="12" x14ac:dyDescent="0.2">
      <c r="A130" s="8" t="s">
        <v>251</v>
      </c>
      <c r="B130" s="8" t="s">
        <v>252</v>
      </c>
      <c r="C130" s="9" t="s">
        <v>25</v>
      </c>
      <c r="D130" s="9" t="s">
        <v>26</v>
      </c>
      <c r="E130" s="9">
        <v>20</v>
      </c>
      <c r="F130" s="10" t="s">
        <v>31</v>
      </c>
      <c r="G130" s="11">
        <v>255000000</v>
      </c>
      <c r="H130" s="11">
        <f t="shared" si="12"/>
        <v>-69788298.75999999</v>
      </c>
      <c r="I130" s="11"/>
      <c r="J130" s="11">
        <v>185211701.24000001</v>
      </c>
      <c r="K130" s="11">
        <v>185211701.24000001</v>
      </c>
      <c r="L130" s="11">
        <v>0</v>
      </c>
      <c r="M130" s="11">
        <v>0</v>
      </c>
      <c r="N130" s="11">
        <v>185211701.24000001</v>
      </c>
      <c r="O130" s="11">
        <v>0</v>
      </c>
      <c r="P130" s="11">
        <v>185211701.24000001</v>
      </c>
      <c r="Q130" s="11">
        <v>0</v>
      </c>
      <c r="R130" s="11">
        <v>185211701.24000001</v>
      </c>
      <c r="S130" s="11">
        <v>0</v>
      </c>
      <c r="T130" s="11">
        <v>185211701.24000001</v>
      </c>
      <c r="U130" s="11">
        <v>0</v>
      </c>
      <c r="V130" s="11">
        <v>0</v>
      </c>
    </row>
    <row r="131" spans="1:22" s="12" customFormat="1" ht="12" x14ac:dyDescent="0.2">
      <c r="A131" s="8" t="s">
        <v>253</v>
      </c>
      <c r="B131" s="8" t="s">
        <v>254</v>
      </c>
      <c r="C131" s="9" t="s">
        <v>25</v>
      </c>
      <c r="D131" s="9" t="s">
        <v>26</v>
      </c>
      <c r="E131" s="9">
        <v>20</v>
      </c>
      <c r="F131" s="10" t="s">
        <v>31</v>
      </c>
      <c r="G131" s="11">
        <v>255000000</v>
      </c>
      <c r="H131" s="11">
        <f t="shared" si="12"/>
        <v>-69788298.75999999</v>
      </c>
      <c r="I131" s="11"/>
      <c r="J131" s="11">
        <v>185211701.24000001</v>
      </c>
      <c r="K131" s="11">
        <v>185211701.24000001</v>
      </c>
      <c r="L131" s="11">
        <v>0</v>
      </c>
      <c r="M131" s="11">
        <v>0</v>
      </c>
      <c r="N131" s="11">
        <v>185211701.24000001</v>
      </c>
      <c r="O131" s="11">
        <v>0</v>
      </c>
      <c r="P131" s="11">
        <v>185211701.24000001</v>
      </c>
      <c r="Q131" s="11">
        <v>0</v>
      </c>
      <c r="R131" s="11">
        <v>185211701.24000001</v>
      </c>
      <c r="S131" s="11">
        <v>0</v>
      </c>
      <c r="T131" s="11">
        <v>185211701.24000001</v>
      </c>
      <c r="U131" s="11">
        <v>0</v>
      </c>
      <c r="V131" s="11">
        <v>0</v>
      </c>
    </row>
    <row r="132" spans="1:22" s="12" customFormat="1" ht="12" x14ac:dyDescent="0.2">
      <c r="A132" s="8" t="s">
        <v>255</v>
      </c>
      <c r="B132" s="8" t="s">
        <v>256</v>
      </c>
      <c r="C132" s="9" t="s">
        <v>25</v>
      </c>
      <c r="D132" s="9" t="s">
        <v>26</v>
      </c>
      <c r="E132" s="9">
        <v>20</v>
      </c>
      <c r="F132" s="10" t="s">
        <v>31</v>
      </c>
      <c r="G132" s="11">
        <v>255000000</v>
      </c>
      <c r="H132" s="11">
        <f t="shared" si="12"/>
        <v>-69788298.75999999</v>
      </c>
      <c r="I132" s="11"/>
      <c r="J132" s="11">
        <v>185211701.24000001</v>
      </c>
      <c r="K132" s="11">
        <v>185211701.24000001</v>
      </c>
      <c r="L132" s="11">
        <v>0</v>
      </c>
      <c r="M132" s="11">
        <v>0</v>
      </c>
      <c r="N132" s="11">
        <v>185211701.24000001</v>
      </c>
      <c r="O132" s="11">
        <v>0</v>
      </c>
      <c r="P132" s="11">
        <v>185211701.24000001</v>
      </c>
      <c r="Q132" s="11">
        <v>0</v>
      </c>
      <c r="R132" s="11">
        <v>185211701.24000001</v>
      </c>
      <c r="S132" s="11">
        <v>0</v>
      </c>
      <c r="T132" s="11">
        <v>185211701.24000001</v>
      </c>
      <c r="U132" s="11">
        <v>0</v>
      </c>
      <c r="V132" s="11">
        <v>0</v>
      </c>
    </row>
    <row r="133" spans="1:22" s="12" customFormat="1" ht="12" x14ac:dyDescent="0.2">
      <c r="A133" s="8" t="s">
        <v>257</v>
      </c>
      <c r="B133" s="8" t="s">
        <v>258</v>
      </c>
      <c r="C133" s="9" t="s">
        <v>25</v>
      </c>
      <c r="D133" s="9" t="s">
        <v>26</v>
      </c>
      <c r="E133" s="9">
        <v>20</v>
      </c>
      <c r="F133" s="10" t="s">
        <v>31</v>
      </c>
      <c r="G133" s="11">
        <v>61000000</v>
      </c>
      <c r="H133" s="11">
        <f t="shared" si="12"/>
        <v>120000000</v>
      </c>
      <c r="I133" s="11"/>
      <c r="J133" s="11">
        <v>181000000</v>
      </c>
      <c r="K133" s="11">
        <v>150035753.56</v>
      </c>
      <c r="L133" s="11">
        <v>30964246.440000001</v>
      </c>
      <c r="M133" s="11">
        <v>0</v>
      </c>
      <c r="N133" s="11">
        <v>150035753.56</v>
      </c>
      <c r="O133" s="11">
        <v>0</v>
      </c>
      <c r="P133" s="11">
        <v>150035753.56</v>
      </c>
      <c r="Q133" s="11">
        <v>0</v>
      </c>
      <c r="R133" s="11">
        <v>150035753.56</v>
      </c>
      <c r="S133" s="11">
        <v>0</v>
      </c>
      <c r="T133" s="11">
        <v>150035753.56</v>
      </c>
      <c r="U133" s="11">
        <v>0</v>
      </c>
      <c r="V133" s="11">
        <v>0</v>
      </c>
    </row>
    <row r="134" spans="1:22" s="12" customFormat="1" ht="12" x14ac:dyDescent="0.2">
      <c r="A134" s="8" t="s">
        <v>259</v>
      </c>
      <c r="B134" s="8" t="s">
        <v>260</v>
      </c>
      <c r="C134" s="9" t="s">
        <v>25</v>
      </c>
      <c r="D134" s="9" t="s">
        <v>26</v>
      </c>
      <c r="E134" s="9">
        <v>20</v>
      </c>
      <c r="F134" s="10" t="s">
        <v>31</v>
      </c>
      <c r="G134" s="11">
        <v>61000000</v>
      </c>
      <c r="H134" s="11">
        <f t="shared" si="12"/>
        <v>120000000</v>
      </c>
      <c r="I134" s="11"/>
      <c r="J134" s="11">
        <v>181000000</v>
      </c>
      <c r="K134" s="11">
        <v>150035753.56</v>
      </c>
      <c r="L134" s="11">
        <v>30964246.440000001</v>
      </c>
      <c r="M134" s="11">
        <v>0</v>
      </c>
      <c r="N134" s="11">
        <v>150035753.56</v>
      </c>
      <c r="O134" s="11">
        <v>0</v>
      </c>
      <c r="P134" s="11">
        <v>150035753.56</v>
      </c>
      <c r="Q134" s="11">
        <v>0</v>
      </c>
      <c r="R134" s="11">
        <v>150035753.56</v>
      </c>
      <c r="S134" s="11">
        <v>0</v>
      </c>
      <c r="T134" s="11">
        <v>150035753.56</v>
      </c>
      <c r="U134" s="11">
        <v>0</v>
      </c>
      <c r="V134" s="11">
        <v>0</v>
      </c>
    </row>
    <row r="135" spans="1:22" s="12" customFormat="1" ht="12" x14ac:dyDescent="0.2">
      <c r="A135" s="8" t="s">
        <v>261</v>
      </c>
      <c r="B135" s="8" t="s">
        <v>260</v>
      </c>
      <c r="C135" s="9" t="s">
        <v>25</v>
      </c>
      <c r="D135" s="9" t="s">
        <v>26</v>
      </c>
      <c r="E135" s="9">
        <v>20</v>
      </c>
      <c r="F135" s="10" t="s">
        <v>31</v>
      </c>
      <c r="G135" s="11">
        <v>61000000</v>
      </c>
      <c r="H135" s="11">
        <f t="shared" si="12"/>
        <v>120000000</v>
      </c>
      <c r="I135" s="11"/>
      <c r="J135" s="11">
        <v>181000000</v>
      </c>
      <c r="K135" s="11">
        <v>150035753.56</v>
      </c>
      <c r="L135" s="11">
        <v>30964246.440000001</v>
      </c>
      <c r="M135" s="11">
        <v>0</v>
      </c>
      <c r="N135" s="11">
        <v>150035753.56</v>
      </c>
      <c r="O135" s="11">
        <v>0</v>
      </c>
      <c r="P135" s="11">
        <v>150035753.56</v>
      </c>
      <c r="Q135" s="11">
        <v>0</v>
      </c>
      <c r="R135" s="11">
        <v>150035753.56</v>
      </c>
      <c r="S135" s="11">
        <v>0</v>
      </c>
      <c r="T135" s="11">
        <v>150035753.56</v>
      </c>
      <c r="U135" s="11">
        <v>0</v>
      </c>
      <c r="V135" s="11">
        <v>0</v>
      </c>
    </row>
    <row r="136" spans="1:22" s="7" customFormat="1" ht="24" x14ac:dyDescent="0.2">
      <c r="A136" s="3" t="s">
        <v>262</v>
      </c>
      <c r="B136" s="3" t="s">
        <v>263</v>
      </c>
      <c r="C136" s="4" t="s">
        <v>571</v>
      </c>
      <c r="D136" s="4" t="s">
        <v>26</v>
      </c>
      <c r="E136" s="4">
        <v>11</v>
      </c>
      <c r="F136" s="5" t="s">
        <v>572</v>
      </c>
      <c r="G136" s="6">
        <v>0</v>
      </c>
      <c r="H136" s="11">
        <f>+J136+I136-G136</f>
        <v>5000000000</v>
      </c>
      <c r="I136" s="6"/>
      <c r="J136" s="6">
        <v>5000000000</v>
      </c>
      <c r="K136" s="6">
        <v>5000000000</v>
      </c>
      <c r="L136" s="6">
        <v>0</v>
      </c>
      <c r="M136" s="6">
        <v>0</v>
      </c>
      <c r="N136" s="6">
        <v>5000000000</v>
      </c>
      <c r="O136" s="6">
        <v>0</v>
      </c>
      <c r="P136" s="6">
        <v>5000000000</v>
      </c>
      <c r="Q136" s="6">
        <v>0</v>
      </c>
      <c r="R136" s="6">
        <v>0</v>
      </c>
      <c r="S136" s="6">
        <v>5000000000</v>
      </c>
      <c r="T136" s="6">
        <v>0</v>
      </c>
      <c r="U136" s="6">
        <v>0</v>
      </c>
      <c r="V136" s="6">
        <v>0</v>
      </c>
    </row>
    <row r="137" spans="1:22" s="7" customFormat="1" ht="24" x14ac:dyDescent="0.2">
      <c r="A137" s="3" t="s">
        <v>262</v>
      </c>
      <c r="B137" s="3" t="s">
        <v>263</v>
      </c>
      <c r="C137" s="4" t="s">
        <v>25</v>
      </c>
      <c r="D137" s="4" t="s">
        <v>26</v>
      </c>
      <c r="E137" s="4">
        <v>21</v>
      </c>
      <c r="F137" s="5" t="s">
        <v>319</v>
      </c>
      <c r="G137" s="6">
        <v>45675100000</v>
      </c>
      <c r="H137" s="11">
        <f>+J137+I137-G137</f>
        <v>0</v>
      </c>
      <c r="I137" s="6"/>
      <c r="J137" s="6">
        <v>45675100000</v>
      </c>
      <c r="K137" s="6">
        <v>36269235150.129997</v>
      </c>
      <c r="L137" s="6">
        <v>9405864849.8700008</v>
      </c>
      <c r="M137" s="6">
        <v>0</v>
      </c>
      <c r="N137" s="6">
        <v>36254059304.129997</v>
      </c>
      <c r="O137" s="6">
        <v>15175846</v>
      </c>
      <c r="P137" s="6">
        <v>36254059304.129997</v>
      </c>
      <c r="Q137" s="6">
        <v>0</v>
      </c>
      <c r="R137" s="6">
        <v>31328772867.48</v>
      </c>
      <c r="S137" s="6">
        <v>4925286436.6499996</v>
      </c>
      <c r="T137" s="6">
        <v>31328772867.48</v>
      </c>
      <c r="U137" s="6">
        <v>0</v>
      </c>
      <c r="V137" s="6">
        <v>68644750.400000006</v>
      </c>
    </row>
    <row r="138" spans="1:22" s="12" customFormat="1" ht="24" x14ac:dyDescent="0.2">
      <c r="A138" s="8" t="s">
        <v>264</v>
      </c>
      <c r="B138" s="8" t="s">
        <v>265</v>
      </c>
      <c r="C138" s="9" t="s">
        <v>25</v>
      </c>
      <c r="D138" s="9" t="s">
        <v>26</v>
      </c>
      <c r="E138" s="9">
        <v>21</v>
      </c>
      <c r="F138" s="10" t="s">
        <v>319</v>
      </c>
      <c r="G138" s="11">
        <v>6643671754</v>
      </c>
      <c r="H138" s="11">
        <f t="shared" ref="H138:H151" si="13">+J138+I138-G138</f>
        <v>0</v>
      </c>
      <c r="I138" s="11"/>
      <c r="J138" s="11">
        <v>6643671754</v>
      </c>
      <c r="K138" s="11">
        <v>3585515324.5700002</v>
      </c>
      <c r="L138" s="11">
        <v>3058156429.4299998</v>
      </c>
      <c r="M138" s="11">
        <v>0</v>
      </c>
      <c r="N138" s="11">
        <v>3585515324.5700002</v>
      </c>
      <c r="O138" s="11">
        <v>0</v>
      </c>
      <c r="P138" s="11">
        <v>3585515324.5700002</v>
      </c>
      <c r="Q138" s="11">
        <v>0</v>
      </c>
      <c r="R138" s="11">
        <v>2976263424.5900002</v>
      </c>
      <c r="S138" s="11">
        <v>609251899.98000002</v>
      </c>
      <c r="T138" s="11">
        <v>2976263424.5900002</v>
      </c>
      <c r="U138" s="11">
        <v>0</v>
      </c>
      <c r="V138" s="11">
        <v>0</v>
      </c>
    </row>
    <row r="139" spans="1:22" s="12" customFormat="1" ht="24" x14ac:dyDescent="0.2">
      <c r="A139" s="8" t="s">
        <v>266</v>
      </c>
      <c r="B139" s="8" t="s">
        <v>267</v>
      </c>
      <c r="C139" s="9" t="s">
        <v>25</v>
      </c>
      <c r="D139" s="9" t="s">
        <v>26</v>
      </c>
      <c r="E139" s="9">
        <v>21</v>
      </c>
      <c r="F139" s="10" t="s">
        <v>319</v>
      </c>
      <c r="G139" s="11">
        <v>6643671754</v>
      </c>
      <c r="H139" s="11">
        <f t="shared" si="13"/>
        <v>0</v>
      </c>
      <c r="I139" s="11"/>
      <c r="J139" s="11">
        <v>6643671754</v>
      </c>
      <c r="K139" s="11">
        <v>3585515324.5700002</v>
      </c>
      <c r="L139" s="11">
        <v>3058156429.4299998</v>
      </c>
      <c r="M139" s="11">
        <v>0</v>
      </c>
      <c r="N139" s="11">
        <v>3585515324.5700002</v>
      </c>
      <c r="O139" s="11">
        <v>0</v>
      </c>
      <c r="P139" s="11">
        <v>3585515324.5700002</v>
      </c>
      <c r="Q139" s="11">
        <v>0</v>
      </c>
      <c r="R139" s="11">
        <v>2976263424.5900002</v>
      </c>
      <c r="S139" s="11">
        <v>609251899.98000002</v>
      </c>
      <c r="T139" s="11">
        <v>2976263424.5900002</v>
      </c>
      <c r="U139" s="11">
        <v>0</v>
      </c>
      <c r="V139" s="11">
        <v>0</v>
      </c>
    </row>
    <row r="140" spans="1:22" s="7" customFormat="1" ht="36" x14ac:dyDescent="0.2">
      <c r="A140" s="3" t="s">
        <v>268</v>
      </c>
      <c r="B140" s="3" t="s">
        <v>269</v>
      </c>
      <c r="C140" s="4" t="s">
        <v>25</v>
      </c>
      <c r="D140" s="4" t="s">
        <v>26</v>
      </c>
      <c r="E140" s="4">
        <v>21</v>
      </c>
      <c r="F140" s="5" t="s">
        <v>319</v>
      </c>
      <c r="G140" s="6">
        <v>6643671754</v>
      </c>
      <c r="H140" s="11">
        <f t="shared" si="13"/>
        <v>0</v>
      </c>
      <c r="I140" s="6"/>
      <c r="J140" s="6">
        <v>6643671754</v>
      </c>
      <c r="K140" s="6">
        <v>3585515324.5700002</v>
      </c>
      <c r="L140" s="6">
        <v>3058156429.4299998</v>
      </c>
      <c r="M140" s="6">
        <v>0</v>
      </c>
      <c r="N140" s="6">
        <v>3585515324.5700002</v>
      </c>
      <c r="O140" s="6">
        <v>0</v>
      </c>
      <c r="P140" s="6">
        <v>3585515324.5700002</v>
      </c>
      <c r="Q140" s="6">
        <v>0</v>
      </c>
      <c r="R140" s="6">
        <v>2976263424.5900002</v>
      </c>
      <c r="S140" s="6">
        <v>609251899.98000002</v>
      </c>
      <c r="T140" s="6">
        <v>2976263424.5900002</v>
      </c>
      <c r="U140" s="6">
        <v>0</v>
      </c>
      <c r="V140" s="6">
        <v>0</v>
      </c>
    </row>
    <row r="141" spans="1:22" s="12" customFormat="1" ht="36" x14ac:dyDescent="0.2">
      <c r="A141" s="8" t="s">
        <v>270</v>
      </c>
      <c r="B141" s="8" t="s">
        <v>271</v>
      </c>
      <c r="C141" s="9" t="s">
        <v>25</v>
      </c>
      <c r="D141" s="9" t="s">
        <v>26</v>
      </c>
      <c r="E141" s="9">
        <v>21</v>
      </c>
      <c r="F141" s="10" t="s">
        <v>319</v>
      </c>
      <c r="G141" s="11">
        <v>11618200000</v>
      </c>
      <c r="H141" s="11">
        <f t="shared" si="13"/>
        <v>0</v>
      </c>
      <c r="I141" s="11"/>
      <c r="J141" s="11">
        <v>11618200000</v>
      </c>
      <c r="K141" s="11">
        <v>10972167784.08</v>
      </c>
      <c r="L141" s="11">
        <v>646032215.91999996</v>
      </c>
      <c r="M141" s="11">
        <v>0</v>
      </c>
      <c r="N141" s="11">
        <v>10972167784.08</v>
      </c>
      <c r="O141" s="11">
        <v>0</v>
      </c>
      <c r="P141" s="11">
        <v>10972167784.08</v>
      </c>
      <c r="Q141" s="11">
        <v>0</v>
      </c>
      <c r="R141" s="11">
        <v>8911759780.1000004</v>
      </c>
      <c r="S141" s="11">
        <v>2060408003.98</v>
      </c>
      <c r="T141" s="11">
        <v>8911759780.1000004</v>
      </c>
      <c r="U141" s="11">
        <v>0</v>
      </c>
      <c r="V141" s="11">
        <v>0</v>
      </c>
    </row>
    <row r="142" spans="1:22" s="12" customFormat="1" ht="24" x14ac:dyDescent="0.2">
      <c r="A142" s="8" t="s">
        <v>272</v>
      </c>
      <c r="B142" s="8" t="s">
        <v>273</v>
      </c>
      <c r="C142" s="9" t="s">
        <v>25</v>
      </c>
      <c r="D142" s="9" t="s">
        <v>26</v>
      </c>
      <c r="E142" s="9">
        <v>21</v>
      </c>
      <c r="F142" s="10" t="s">
        <v>319</v>
      </c>
      <c r="G142" s="11">
        <v>4202200000</v>
      </c>
      <c r="H142" s="11">
        <f t="shared" si="13"/>
        <v>0</v>
      </c>
      <c r="I142" s="11"/>
      <c r="J142" s="11">
        <v>4202200000</v>
      </c>
      <c r="K142" s="11">
        <v>4091600185.79</v>
      </c>
      <c r="L142" s="11">
        <v>110599814.20999999</v>
      </c>
      <c r="M142" s="11">
        <v>0</v>
      </c>
      <c r="N142" s="11">
        <v>4091600185.79</v>
      </c>
      <c r="O142" s="11">
        <v>0</v>
      </c>
      <c r="P142" s="11">
        <v>4091600185.79</v>
      </c>
      <c r="Q142" s="11">
        <v>0</v>
      </c>
      <c r="R142" s="11">
        <v>2848139184.8099999</v>
      </c>
      <c r="S142" s="11">
        <v>1243461000.98</v>
      </c>
      <c r="T142" s="11">
        <v>2848139184.8099999</v>
      </c>
      <c r="U142" s="11">
        <v>0</v>
      </c>
      <c r="V142" s="11">
        <v>0</v>
      </c>
    </row>
    <row r="143" spans="1:22" s="7" customFormat="1" ht="48" x14ac:dyDescent="0.2">
      <c r="A143" s="3" t="s">
        <v>274</v>
      </c>
      <c r="B143" s="3" t="s">
        <v>321</v>
      </c>
      <c r="C143" s="4" t="s">
        <v>25</v>
      </c>
      <c r="D143" s="4" t="s">
        <v>26</v>
      </c>
      <c r="E143" s="4">
        <v>21</v>
      </c>
      <c r="F143" s="5" t="s">
        <v>319</v>
      </c>
      <c r="G143" s="6">
        <v>4202200000</v>
      </c>
      <c r="H143" s="11">
        <f t="shared" si="13"/>
        <v>0</v>
      </c>
      <c r="I143" s="6"/>
      <c r="J143" s="6">
        <v>4202200000</v>
      </c>
      <c r="K143" s="6">
        <v>4091600185.79</v>
      </c>
      <c r="L143" s="6">
        <v>110599814.20999999</v>
      </c>
      <c r="M143" s="6">
        <v>0</v>
      </c>
      <c r="N143" s="6">
        <v>4091600185.79</v>
      </c>
      <c r="O143" s="6">
        <v>0</v>
      </c>
      <c r="P143" s="6">
        <v>4091600185.79</v>
      </c>
      <c r="Q143" s="6">
        <v>0</v>
      </c>
      <c r="R143" s="6">
        <v>2848139184.8099999</v>
      </c>
      <c r="S143" s="6">
        <v>1243461000.98</v>
      </c>
      <c r="T143" s="6">
        <v>2848139184.8099999</v>
      </c>
      <c r="U143" s="6">
        <v>0</v>
      </c>
      <c r="V143" s="6">
        <v>0</v>
      </c>
    </row>
    <row r="144" spans="1:22" s="12" customFormat="1" ht="24" x14ac:dyDescent="0.2">
      <c r="A144" s="8" t="s">
        <v>276</v>
      </c>
      <c r="B144" s="8" t="s">
        <v>267</v>
      </c>
      <c r="C144" s="9" t="s">
        <v>25</v>
      </c>
      <c r="D144" s="9" t="s">
        <v>26</v>
      </c>
      <c r="E144" s="9">
        <v>21</v>
      </c>
      <c r="F144" s="10" t="s">
        <v>319</v>
      </c>
      <c r="G144" s="11">
        <v>7416000000</v>
      </c>
      <c r="H144" s="11">
        <f t="shared" si="13"/>
        <v>0</v>
      </c>
      <c r="I144" s="11"/>
      <c r="J144" s="11">
        <v>7416000000</v>
      </c>
      <c r="K144" s="11">
        <v>6880567598.29</v>
      </c>
      <c r="L144" s="11">
        <v>535432401.70999998</v>
      </c>
      <c r="M144" s="11">
        <v>0</v>
      </c>
      <c r="N144" s="11">
        <v>6880567598.29</v>
      </c>
      <c r="O144" s="11">
        <v>0</v>
      </c>
      <c r="P144" s="11">
        <v>6880567598.29</v>
      </c>
      <c r="Q144" s="11">
        <v>0</v>
      </c>
      <c r="R144" s="11">
        <v>6063620595.29</v>
      </c>
      <c r="S144" s="11">
        <v>816947003</v>
      </c>
      <c r="T144" s="11">
        <v>6063620595.29</v>
      </c>
      <c r="U144" s="11">
        <v>0</v>
      </c>
      <c r="V144" s="11">
        <v>0</v>
      </c>
    </row>
    <row r="145" spans="1:22" s="7" customFormat="1" ht="36" x14ac:dyDescent="0.2">
      <c r="A145" s="3" t="s">
        <v>277</v>
      </c>
      <c r="B145" s="3" t="s">
        <v>278</v>
      </c>
      <c r="C145" s="4" t="s">
        <v>25</v>
      </c>
      <c r="D145" s="4" t="s">
        <v>26</v>
      </c>
      <c r="E145" s="4">
        <v>21</v>
      </c>
      <c r="F145" s="5" t="s">
        <v>319</v>
      </c>
      <c r="G145" s="6">
        <v>7416000000</v>
      </c>
      <c r="H145" s="11">
        <f t="shared" si="13"/>
        <v>0</v>
      </c>
      <c r="I145" s="6"/>
      <c r="J145" s="6">
        <v>7416000000</v>
      </c>
      <c r="K145" s="6">
        <v>6880567598.29</v>
      </c>
      <c r="L145" s="6">
        <v>535432401.70999998</v>
      </c>
      <c r="M145" s="6">
        <v>0</v>
      </c>
      <c r="N145" s="6">
        <v>6880567598.29</v>
      </c>
      <c r="O145" s="6">
        <v>0</v>
      </c>
      <c r="P145" s="6">
        <v>6880567598.29</v>
      </c>
      <c r="Q145" s="6">
        <v>0</v>
      </c>
      <c r="R145" s="6">
        <v>6063620595.29</v>
      </c>
      <c r="S145" s="6">
        <v>816947003</v>
      </c>
      <c r="T145" s="6">
        <v>6063620595.29</v>
      </c>
      <c r="U145" s="6">
        <v>0</v>
      </c>
      <c r="V145" s="6">
        <v>0</v>
      </c>
    </row>
    <row r="146" spans="1:22" s="12" customFormat="1" ht="24" x14ac:dyDescent="0.2">
      <c r="A146" s="8" t="s">
        <v>279</v>
      </c>
      <c r="B146" s="8" t="s">
        <v>280</v>
      </c>
      <c r="C146" s="9" t="s">
        <v>25</v>
      </c>
      <c r="D146" s="9" t="s">
        <v>26</v>
      </c>
      <c r="E146" s="9">
        <v>21</v>
      </c>
      <c r="F146" s="10" t="s">
        <v>319</v>
      </c>
      <c r="G146" s="11">
        <v>3347500000</v>
      </c>
      <c r="H146" s="11">
        <f t="shared" si="13"/>
        <v>0</v>
      </c>
      <c r="I146" s="11"/>
      <c r="J146" s="11">
        <v>3347500000</v>
      </c>
      <c r="K146" s="11">
        <v>2315515936.0500002</v>
      </c>
      <c r="L146" s="11">
        <v>1031984063.95</v>
      </c>
      <c r="M146" s="11">
        <v>0</v>
      </c>
      <c r="N146" s="11">
        <v>2315515936.0500002</v>
      </c>
      <c r="O146" s="11">
        <v>0</v>
      </c>
      <c r="P146" s="11">
        <v>2315515936.0500002</v>
      </c>
      <c r="Q146" s="11">
        <v>0</v>
      </c>
      <c r="R146" s="11">
        <v>2281663983.0500002</v>
      </c>
      <c r="S146" s="11">
        <v>33851953</v>
      </c>
      <c r="T146" s="11">
        <v>2281663983.0500002</v>
      </c>
      <c r="U146" s="11">
        <v>0</v>
      </c>
      <c r="V146" s="11">
        <v>14539736</v>
      </c>
    </row>
    <row r="147" spans="1:22" s="12" customFormat="1" ht="24" x14ac:dyDescent="0.2">
      <c r="A147" s="8" t="s">
        <v>281</v>
      </c>
      <c r="B147" s="8" t="s">
        <v>267</v>
      </c>
      <c r="C147" s="9" t="s">
        <v>25</v>
      </c>
      <c r="D147" s="9" t="s">
        <v>26</v>
      </c>
      <c r="E147" s="9">
        <v>21</v>
      </c>
      <c r="F147" s="10" t="s">
        <v>319</v>
      </c>
      <c r="G147" s="11">
        <v>3347500000</v>
      </c>
      <c r="H147" s="11">
        <f t="shared" si="13"/>
        <v>0</v>
      </c>
      <c r="I147" s="11"/>
      <c r="J147" s="11">
        <v>3347500000</v>
      </c>
      <c r="K147" s="11">
        <v>2315515936.0500002</v>
      </c>
      <c r="L147" s="11">
        <v>1031984063.95</v>
      </c>
      <c r="M147" s="11">
        <v>0</v>
      </c>
      <c r="N147" s="11">
        <v>2315515936.0500002</v>
      </c>
      <c r="O147" s="11">
        <v>0</v>
      </c>
      <c r="P147" s="11">
        <v>2315515936.0500002</v>
      </c>
      <c r="Q147" s="11">
        <v>0</v>
      </c>
      <c r="R147" s="11">
        <v>2281663983.0500002</v>
      </c>
      <c r="S147" s="11">
        <v>33851953</v>
      </c>
      <c r="T147" s="11">
        <v>2281663983.0500002</v>
      </c>
      <c r="U147" s="11">
        <v>0</v>
      </c>
      <c r="V147" s="11">
        <v>14539736</v>
      </c>
    </row>
    <row r="148" spans="1:22" s="7" customFormat="1" ht="36" x14ac:dyDescent="0.2">
      <c r="A148" s="3" t="s">
        <v>282</v>
      </c>
      <c r="B148" s="3" t="s">
        <v>283</v>
      </c>
      <c r="C148" s="4" t="s">
        <v>25</v>
      </c>
      <c r="D148" s="4" t="s">
        <v>26</v>
      </c>
      <c r="E148" s="4">
        <v>21</v>
      </c>
      <c r="F148" s="5" t="s">
        <v>319</v>
      </c>
      <c r="G148" s="6">
        <v>3347500000</v>
      </c>
      <c r="H148" s="11">
        <f t="shared" si="13"/>
        <v>0</v>
      </c>
      <c r="I148" s="6"/>
      <c r="J148" s="6">
        <v>3347500000</v>
      </c>
      <c r="K148" s="6">
        <v>2315515936.0500002</v>
      </c>
      <c r="L148" s="6">
        <v>1031984063.95</v>
      </c>
      <c r="M148" s="6">
        <v>0</v>
      </c>
      <c r="N148" s="6">
        <v>2315515936.0500002</v>
      </c>
      <c r="O148" s="6">
        <v>0</v>
      </c>
      <c r="P148" s="6">
        <v>2315515936.0500002</v>
      </c>
      <c r="Q148" s="6">
        <v>0</v>
      </c>
      <c r="R148" s="6">
        <v>2281663983.0500002</v>
      </c>
      <c r="S148" s="6">
        <v>33851953</v>
      </c>
      <c r="T148" s="6">
        <v>2281663983.0500002</v>
      </c>
      <c r="U148" s="6">
        <v>0</v>
      </c>
      <c r="V148" s="6">
        <v>14539736</v>
      </c>
    </row>
    <row r="149" spans="1:22" s="12" customFormat="1" ht="24" x14ac:dyDescent="0.2">
      <c r="A149" s="8" t="s">
        <v>284</v>
      </c>
      <c r="B149" s="8" t="s">
        <v>285</v>
      </c>
      <c r="C149" s="9" t="s">
        <v>25</v>
      </c>
      <c r="D149" s="9" t="s">
        <v>26</v>
      </c>
      <c r="E149" s="9">
        <v>21</v>
      </c>
      <c r="F149" s="10" t="s">
        <v>319</v>
      </c>
      <c r="G149" s="11">
        <v>501870000</v>
      </c>
      <c r="H149" s="11">
        <f t="shared" si="13"/>
        <v>0</v>
      </c>
      <c r="I149" s="11"/>
      <c r="J149" s="11">
        <v>501870000</v>
      </c>
      <c r="K149" s="11">
        <v>366796899.02999997</v>
      </c>
      <c r="L149" s="11">
        <v>135073100.97</v>
      </c>
      <c r="M149" s="11">
        <v>0</v>
      </c>
      <c r="N149" s="11">
        <v>366796899.02999997</v>
      </c>
      <c r="O149" s="11">
        <v>0</v>
      </c>
      <c r="P149" s="11">
        <v>366796899.02999997</v>
      </c>
      <c r="Q149" s="11">
        <v>0</v>
      </c>
      <c r="R149" s="11">
        <v>366748899.02999997</v>
      </c>
      <c r="S149" s="11">
        <v>48000</v>
      </c>
      <c r="T149" s="11">
        <v>366748899.02999997</v>
      </c>
      <c r="U149" s="11">
        <v>0</v>
      </c>
      <c r="V149" s="11">
        <v>9705898</v>
      </c>
    </row>
    <row r="150" spans="1:22" s="12" customFormat="1" ht="24" x14ac:dyDescent="0.2">
      <c r="A150" s="8" t="s">
        <v>286</v>
      </c>
      <c r="B150" s="8" t="s">
        <v>273</v>
      </c>
      <c r="C150" s="9" t="s">
        <v>25</v>
      </c>
      <c r="D150" s="9" t="s">
        <v>26</v>
      </c>
      <c r="E150" s="9">
        <v>21</v>
      </c>
      <c r="F150" s="10" t="s">
        <v>319</v>
      </c>
      <c r="G150" s="11">
        <v>501870000</v>
      </c>
      <c r="H150" s="11">
        <f t="shared" si="13"/>
        <v>0</v>
      </c>
      <c r="I150" s="11"/>
      <c r="J150" s="11">
        <v>501870000</v>
      </c>
      <c r="K150" s="11">
        <v>366796899.02999997</v>
      </c>
      <c r="L150" s="11">
        <v>135073100.97</v>
      </c>
      <c r="M150" s="11">
        <v>0</v>
      </c>
      <c r="N150" s="11">
        <v>366796899.02999997</v>
      </c>
      <c r="O150" s="11">
        <v>0</v>
      </c>
      <c r="P150" s="11">
        <v>366796899.02999997</v>
      </c>
      <c r="Q150" s="11">
        <v>0</v>
      </c>
      <c r="R150" s="11">
        <v>366748899.02999997</v>
      </c>
      <c r="S150" s="11">
        <v>48000</v>
      </c>
      <c r="T150" s="11">
        <v>366748899.02999997</v>
      </c>
      <c r="U150" s="11">
        <v>0</v>
      </c>
      <c r="V150" s="11">
        <v>9705898</v>
      </c>
    </row>
    <row r="151" spans="1:22" s="7" customFormat="1" ht="24" x14ac:dyDescent="0.2">
      <c r="A151" s="3" t="s">
        <v>287</v>
      </c>
      <c r="B151" s="3" t="s">
        <v>288</v>
      </c>
      <c r="C151" s="4" t="s">
        <v>25</v>
      </c>
      <c r="D151" s="4" t="s">
        <v>26</v>
      </c>
      <c r="E151" s="4">
        <v>21</v>
      </c>
      <c r="F151" s="5" t="s">
        <v>319</v>
      </c>
      <c r="G151" s="6">
        <v>501870000</v>
      </c>
      <c r="H151" s="11">
        <f t="shared" si="13"/>
        <v>0</v>
      </c>
      <c r="I151" s="6"/>
      <c r="J151" s="6">
        <v>501870000</v>
      </c>
      <c r="K151" s="6">
        <v>366796899.02999997</v>
      </c>
      <c r="L151" s="6">
        <v>135073100.97</v>
      </c>
      <c r="M151" s="6">
        <v>0</v>
      </c>
      <c r="N151" s="6">
        <v>366796899.02999997</v>
      </c>
      <c r="O151" s="6">
        <v>0</v>
      </c>
      <c r="P151" s="6">
        <v>366796899.02999997</v>
      </c>
      <c r="Q151" s="6">
        <v>0</v>
      </c>
      <c r="R151" s="6">
        <v>366748899.02999997</v>
      </c>
      <c r="S151" s="6">
        <v>48000</v>
      </c>
      <c r="T151" s="6">
        <v>366748899.02999997</v>
      </c>
      <c r="U151" s="6">
        <v>0</v>
      </c>
      <c r="V151" s="6">
        <v>9705898</v>
      </c>
    </row>
    <row r="152" spans="1:22" s="12" customFormat="1" ht="24" x14ac:dyDescent="0.2">
      <c r="A152" s="8" t="s">
        <v>289</v>
      </c>
      <c r="B152" s="8" t="s">
        <v>290</v>
      </c>
      <c r="C152" s="9" t="s">
        <v>571</v>
      </c>
      <c r="D152" s="9" t="s">
        <v>26</v>
      </c>
      <c r="E152" s="9">
        <v>11</v>
      </c>
      <c r="F152" s="10" t="s">
        <v>572</v>
      </c>
      <c r="G152" s="11">
        <v>0</v>
      </c>
      <c r="H152" s="11">
        <f>+J152+I152-G152</f>
        <v>5000000000</v>
      </c>
      <c r="I152" s="11"/>
      <c r="J152" s="11">
        <v>5000000000</v>
      </c>
      <c r="K152" s="11">
        <v>5000000000</v>
      </c>
      <c r="L152" s="11">
        <v>0</v>
      </c>
      <c r="M152" s="11">
        <v>0</v>
      </c>
      <c r="N152" s="11">
        <v>5000000000</v>
      </c>
      <c r="O152" s="11">
        <v>0</v>
      </c>
      <c r="P152" s="11">
        <v>5000000000</v>
      </c>
      <c r="Q152" s="11">
        <v>0</v>
      </c>
      <c r="R152" s="11">
        <v>0</v>
      </c>
      <c r="S152" s="11">
        <v>5000000000</v>
      </c>
      <c r="T152" s="11">
        <v>0</v>
      </c>
      <c r="U152" s="11">
        <v>0</v>
      </c>
      <c r="V152" s="11">
        <v>0</v>
      </c>
    </row>
    <row r="153" spans="1:22" s="12" customFormat="1" ht="24" x14ac:dyDescent="0.2">
      <c r="A153" s="8" t="s">
        <v>289</v>
      </c>
      <c r="B153" s="8" t="s">
        <v>290</v>
      </c>
      <c r="C153" s="9" t="s">
        <v>25</v>
      </c>
      <c r="D153" s="9" t="s">
        <v>26</v>
      </c>
      <c r="E153" s="9">
        <v>21</v>
      </c>
      <c r="F153" s="10" t="s">
        <v>319</v>
      </c>
      <c r="G153" s="11">
        <v>9365945300</v>
      </c>
      <c r="H153" s="11">
        <f>+J153+I153-G153</f>
        <v>0</v>
      </c>
      <c r="I153" s="11"/>
      <c r="J153" s="11">
        <v>9365945300</v>
      </c>
      <c r="K153" s="11">
        <v>6205057509.1400003</v>
      </c>
      <c r="L153" s="11">
        <v>3160887790.8600001</v>
      </c>
      <c r="M153" s="11">
        <v>0</v>
      </c>
      <c r="N153" s="11">
        <v>6205057509.1400003</v>
      </c>
      <c r="O153" s="11">
        <v>0</v>
      </c>
      <c r="P153" s="11">
        <v>6205057509.1400003</v>
      </c>
      <c r="Q153" s="11">
        <v>0</v>
      </c>
      <c r="R153" s="11">
        <v>4071926662.6399999</v>
      </c>
      <c r="S153" s="11">
        <v>2133130846.5</v>
      </c>
      <c r="T153" s="11">
        <v>4071926662.6399999</v>
      </c>
      <c r="U153" s="11">
        <v>0</v>
      </c>
      <c r="V153" s="11">
        <v>9022009.4000000004</v>
      </c>
    </row>
    <row r="154" spans="1:22" s="12" customFormat="1" ht="24" x14ac:dyDescent="0.2">
      <c r="A154" s="8" t="s">
        <v>573</v>
      </c>
      <c r="B154" s="8" t="s">
        <v>298</v>
      </c>
      <c r="C154" s="9" t="s">
        <v>571</v>
      </c>
      <c r="D154" s="9" t="s">
        <v>26</v>
      </c>
      <c r="E154" s="9">
        <v>11</v>
      </c>
      <c r="F154" s="10" t="s">
        <v>572</v>
      </c>
      <c r="G154" s="11">
        <v>0</v>
      </c>
      <c r="H154" s="11">
        <f>+J154+I154-G154</f>
        <v>5000000000</v>
      </c>
      <c r="I154" s="11"/>
      <c r="J154" s="11">
        <v>5000000000</v>
      </c>
      <c r="K154" s="11">
        <v>5000000000</v>
      </c>
      <c r="L154" s="11">
        <v>0</v>
      </c>
      <c r="M154" s="11">
        <v>0</v>
      </c>
      <c r="N154" s="11">
        <v>5000000000</v>
      </c>
      <c r="O154" s="11">
        <v>0</v>
      </c>
      <c r="P154" s="11">
        <v>5000000000</v>
      </c>
      <c r="Q154" s="11">
        <v>0</v>
      </c>
      <c r="R154" s="11">
        <v>0</v>
      </c>
      <c r="S154" s="11">
        <v>5000000000</v>
      </c>
      <c r="T154" s="11">
        <v>0</v>
      </c>
      <c r="U154" s="11">
        <v>0</v>
      </c>
      <c r="V154" s="11">
        <v>0</v>
      </c>
    </row>
    <row r="155" spans="1:22" s="7" customFormat="1" ht="48" x14ac:dyDescent="0.2">
      <c r="A155" s="3" t="s">
        <v>575</v>
      </c>
      <c r="B155" s="3" t="s">
        <v>574</v>
      </c>
      <c r="C155" s="4" t="s">
        <v>571</v>
      </c>
      <c r="D155" s="4" t="s">
        <v>26</v>
      </c>
      <c r="E155" s="4">
        <v>11</v>
      </c>
      <c r="F155" s="5" t="s">
        <v>572</v>
      </c>
      <c r="G155" s="6">
        <v>0</v>
      </c>
      <c r="H155" s="6">
        <f t="shared" ref="H155" si="14">+J155+I155-G155</f>
        <v>5000000000</v>
      </c>
      <c r="I155" s="6"/>
      <c r="J155" s="6">
        <v>5000000000</v>
      </c>
      <c r="K155" s="6">
        <v>5000000000</v>
      </c>
      <c r="L155" s="6">
        <v>0</v>
      </c>
      <c r="M155" s="6">
        <v>0</v>
      </c>
      <c r="N155" s="6">
        <v>5000000000</v>
      </c>
      <c r="O155" s="6">
        <v>0</v>
      </c>
      <c r="P155" s="6">
        <v>5000000000</v>
      </c>
      <c r="Q155" s="6">
        <v>0</v>
      </c>
      <c r="R155" s="6">
        <v>0</v>
      </c>
      <c r="S155" s="6">
        <v>5000000000</v>
      </c>
      <c r="T155" s="6">
        <v>0</v>
      </c>
      <c r="U155" s="6">
        <v>0</v>
      </c>
      <c r="V155" s="6">
        <v>0</v>
      </c>
    </row>
    <row r="156" spans="1:22" s="12" customFormat="1" ht="24" x14ac:dyDescent="0.2">
      <c r="A156" s="8" t="s">
        <v>291</v>
      </c>
      <c r="B156" s="8" t="s">
        <v>292</v>
      </c>
      <c r="C156" s="9" t="s">
        <v>25</v>
      </c>
      <c r="D156" s="9" t="s">
        <v>26</v>
      </c>
      <c r="E156" s="9">
        <v>21</v>
      </c>
      <c r="F156" s="10" t="s">
        <v>319</v>
      </c>
      <c r="G156" s="11">
        <v>9365945300</v>
      </c>
      <c r="H156" s="11">
        <f>+J156+I156-G156</f>
        <v>0</v>
      </c>
      <c r="I156" s="11"/>
      <c r="J156" s="11">
        <v>9365945300</v>
      </c>
      <c r="K156" s="11">
        <v>6205057509.1400003</v>
      </c>
      <c r="L156" s="11">
        <v>3160887790.8600001</v>
      </c>
      <c r="M156" s="11">
        <v>0</v>
      </c>
      <c r="N156" s="11">
        <v>6205057509.1400003</v>
      </c>
      <c r="O156" s="11">
        <v>0</v>
      </c>
      <c r="P156" s="11">
        <v>6205057509.1400003</v>
      </c>
      <c r="Q156" s="11">
        <v>0</v>
      </c>
      <c r="R156" s="11">
        <v>4071926662.6399999</v>
      </c>
      <c r="S156" s="11">
        <v>2133130846.5</v>
      </c>
      <c r="T156" s="11">
        <v>4071926662.6399999</v>
      </c>
      <c r="U156" s="11">
        <v>0</v>
      </c>
      <c r="V156" s="11">
        <v>9022009.4000000004</v>
      </c>
    </row>
    <row r="157" spans="1:22" s="7" customFormat="1" ht="48" x14ac:dyDescent="0.2">
      <c r="A157" s="3" t="s">
        <v>293</v>
      </c>
      <c r="B157" s="3" t="s">
        <v>294</v>
      </c>
      <c r="C157" s="4" t="s">
        <v>25</v>
      </c>
      <c r="D157" s="4" t="s">
        <v>26</v>
      </c>
      <c r="E157" s="4">
        <v>21</v>
      </c>
      <c r="F157" s="5" t="s">
        <v>319</v>
      </c>
      <c r="G157" s="6">
        <v>9365945300</v>
      </c>
      <c r="H157" s="11">
        <f t="shared" ref="H157:H162" si="15">+J157+I157-G157</f>
        <v>0</v>
      </c>
      <c r="I157" s="6"/>
      <c r="J157" s="6">
        <v>9365945300</v>
      </c>
      <c r="K157" s="6">
        <v>6205057509.1400003</v>
      </c>
      <c r="L157" s="6">
        <v>3160887790.8600001</v>
      </c>
      <c r="M157" s="6">
        <v>0</v>
      </c>
      <c r="N157" s="6">
        <v>6205057509.1400003</v>
      </c>
      <c r="O157" s="6">
        <v>0</v>
      </c>
      <c r="P157" s="6">
        <v>6205057509.1400003</v>
      </c>
      <c r="Q157" s="6">
        <v>0</v>
      </c>
      <c r="R157" s="6">
        <v>4071926662.6399999</v>
      </c>
      <c r="S157" s="6">
        <v>2133130846.5</v>
      </c>
      <c r="T157" s="6">
        <v>4071926662.6399999</v>
      </c>
      <c r="U157" s="6">
        <v>0</v>
      </c>
      <c r="V157" s="6">
        <v>9022009.4000000004</v>
      </c>
    </row>
    <row r="158" spans="1:22" s="12" customFormat="1" ht="36" x14ac:dyDescent="0.2">
      <c r="A158" s="8" t="s">
        <v>295</v>
      </c>
      <c r="B158" s="8" t="s">
        <v>296</v>
      </c>
      <c r="C158" s="9" t="s">
        <v>25</v>
      </c>
      <c r="D158" s="9" t="s">
        <v>26</v>
      </c>
      <c r="E158" s="9">
        <v>21</v>
      </c>
      <c r="F158" s="10" t="s">
        <v>319</v>
      </c>
      <c r="G158" s="11">
        <v>14197912946</v>
      </c>
      <c r="H158" s="11">
        <f t="shared" si="15"/>
        <v>0</v>
      </c>
      <c r="I158" s="11"/>
      <c r="J158" s="11">
        <v>14197912946</v>
      </c>
      <c r="K158" s="11">
        <v>12824181697.26</v>
      </c>
      <c r="L158" s="11">
        <v>1373731248.74</v>
      </c>
      <c r="M158" s="11">
        <v>0</v>
      </c>
      <c r="N158" s="11">
        <v>12809005851.26</v>
      </c>
      <c r="O158" s="11">
        <v>15175846</v>
      </c>
      <c r="P158" s="11">
        <v>12809005851.26</v>
      </c>
      <c r="Q158" s="11">
        <v>0</v>
      </c>
      <c r="R158" s="11">
        <v>12720410118.07</v>
      </c>
      <c r="S158" s="11">
        <v>88595733.189999998</v>
      </c>
      <c r="T158" s="11">
        <v>12720410118.07</v>
      </c>
      <c r="U158" s="11">
        <v>0</v>
      </c>
      <c r="V158" s="11">
        <v>35377107</v>
      </c>
    </row>
    <row r="159" spans="1:22" s="12" customFormat="1" ht="24" x14ac:dyDescent="0.2">
      <c r="A159" s="8" t="s">
        <v>297</v>
      </c>
      <c r="B159" s="8" t="s">
        <v>298</v>
      </c>
      <c r="C159" s="9" t="s">
        <v>25</v>
      </c>
      <c r="D159" s="9" t="s">
        <v>26</v>
      </c>
      <c r="E159" s="9">
        <v>21</v>
      </c>
      <c r="F159" s="10" t="s">
        <v>319</v>
      </c>
      <c r="G159" s="11">
        <v>13197912946</v>
      </c>
      <c r="H159" s="11">
        <f t="shared" si="15"/>
        <v>0</v>
      </c>
      <c r="I159" s="11"/>
      <c r="J159" s="11">
        <v>13197912946</v>
      </c>
      <c r="K159" s="11">
        <v>11824181697.26</v>
      </c>
      <c r="L159" s="11">
        <v>1373731248.74</v>
      </c>
      <c r="M159" s="11">
        <v>0</v>
      </c>
      <c r="N159" s="11">
        <v>11809005851.26</v>
      </c>
      <c r="O159" s="11">
        <v>15175846</v>
      </c>
      <c r="P159" s="11">
        <v>11809005851.26</v>
      </c>
      <c r="Q159" s="11">
        <v>0</v>
      </c>
      <c r="R159" s="11">
        <v>11720410118.07</v>
      </c>
      <c r="S159" s="11">
        <v>88595733.189999998</v>
      </c>
      <c r="T159" s="11">
        <v>11720410118.07</v>
      </c>
      <c r="U159" s="11">
        <v>0</v>
      </c>
      <c r="V159" s="11">
        <v>35377107</v>
      </c>
    </row>
    <row r="160" spans="1:22" s="7" customFormat="1" ht="60" x14ac:dyDescent="0.2">
      <c r="A160" s="3" t="s">
        <v>299</v>
      </c>
      <c r="B160" s="3" t="s">
        <v>300</v>
      </c>
      <c r="C160" s="4" t="s">
        <v>25</v>
      </c>
      <c r="D160" s="4" t="s">
        <v>26</v>
      </c>
      <c r="E160" s="4">
        <v>21</v>
      </c>
      <c r="F160" s="5" t="s">
        <v>319</v>
      </c>
      <c r="G160" s="6">
        <v>13197912946</v>
      </c>
      <c r="H160" s="11">
        <f t="shared" si="15"/>
        <v>0</v>
      </c>
      <c r="I160" s="6"/>
      <c r="J160" s="6">
        <v>13197912946</v>
      </c>
      <c r="K160" s="6">
        <v>11824181697.26</v>
      </c>
      <c r="L160" s="6">
        <v>1373731248.74</v>
      </c>
      <c r="M160" s="6">
        <v>0</v>
      </c>
      <c r="N160" s="6">
        <v>11809005851.26</v>
      </c>
      <c r="O160" s="6">
        <v>15175846</v>
      </c>
      <c r="P160" s="6">
        <v>11809005851.26</v>
      </c>
      <c r="Q160" s="6">
        <v>0</v>
      </c>
      <c r="R160" s="6">
        <v>11720410118.07</v>
      </c>
      <c r="S160" s="6">
        <v>88595733.189999998</v>
      </c>
      <c r="T160" s="6">
        <v>11720410118.07</v>
      </c>
      <c r="U160" s="6">
        <v>0</v>
      </c>
      <c r="V160" s="6">
        <v>35377107</v>
      </c>
    </row>
    <row r="161" spans="1:22" s="12" customFormat="1" ht="24" x14ac:dyDescent="0.2">
      <c r="A161" s="8" t="s">
        <v>301</v>
      </c>
      <c r="B161" s="8" t="s">
        <v>267</v>
      </c>
      <c r="C161" s="9" t="s">
        <v>25</v>
      </c>
      <c r="D161" s="9" t="s">
        <v>26</v>
      </c>
      <c r="E161" s="9">
        <v>21</v>
      </c>
      <c r="F161" s="10" t="s">
        <v>319</v>
      </c>
      <c r="G161" s="11">
        <v>1000000000</v>
      </c>
      <c r="H161" s="11">
        <f t="shared" si="15"/>
        <v>0</v>
      </c>
      <c r="I161" s="11"/>
      <c r="J161" s="11">
        <v>1000000000</v>
      </c>
      <c r="K161" s="11">
        <v>1000000000</v>
      </c>
      <c r="L161" s="11">
        <v>0</v>
      </c>
      <c r="M161" s="11">
        <v>0</v>
      </c>
      <c r="N161" s="11">
        <v>1000000000</v>
      </c>
      <c r="O161" s="11">
        <v>0</v>
      </c>
      <c r="P161" s="11">
        <v>1000000000</v>
      </c>
      <c r="Q161" s="11">
        <v>0</v>
      </c>
      <c r="R161" s="11">
        <v>1000000000</v>
      </c>
      <c r="S161" s="11">
        <v>0</v>
      </c>
      <c r="T161" s="11">
        <v>1000000000</v>
      </c>
      <c r="U161" s="11">
        <v>0</v>
      </c>
      <c r="V161" s="11">
        <v>0</v>
      </c>
    </row>
    <row r="162" spans="1:22" s="7" customFormat="1" ht="36" x14ac:dyDescent="0.2">
      <c r="A162" s="3" t="s">
        <v>302</v>
      </c>
      <c r="B162" s="3" t="s">
        <v>303</v>
      </c>
      <c r="C162" s="4" t="s">
        <v>25</v>
      </c>
      <c r="D162" s="4" t="s">
        <v>26</v>
      </c>
      <c r="E162" s="4">
        <v>21</v>
      </c>
      <c r="F162" s="5" t="s">
        <v>319</v>
      </c>
      <c r="G162" s="6">
        <v>1000000000</v>
      </c>
      <c r="H162" s="11">
        <f t="shared" si="15"/>
        <v>0</v>
      </c>
      <c r="I162" s="6"/>
      <c r="J162" s="6">
        <v>1000000000</v>
      </c>
      <c r="K162" s="6">
        <v>1000000000</v>
      </c>
      <c r="L162" s="6">
        <v>0</v>
      </c>
      <c r="M162" s="6">
        <v>0</v>
      </c>
      <c r="N162" s="6">
        <v>1000000000</v>
      </c>
      <c r="O162" s="6">
        <v>0</v>
      </c>
      <c r="P162" s="6">
        <v>1000000000</v>
      </c>
      <c r="Q162" s="6">
        <v>0</v>
      </c>
      <c r="R162" s="6">
        <v>1000000000</v>
      </c>
      <c r="S162" s="6">
        <v>0</v>
      </c>
      <c r="T162" s="6">
        <v>1000000000</v>
      </c>
      <c r="U162" s="6">
        <v>0</v>
      </c>
      <c r="V162" s="6">
        <v>0</v>
      </c>
    </row>
    <row r="163" spans="1:22" ht="12" x14ac:dyDescent="0.2">
      <c r="A163" s="13"/>
      <c r="B163" s="13"/>
      <c r="C163" s="21"/>
      <c r="D163" s="13"/>
      <c r="E163" s="14"/>
      <c r="F163" s="15"/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14"/>
      <c r="R163" s="14"/>
      <c r="S163" s="14"/>
      <c r="T163" s="14"/>
      <c r="U163" s="14"/>
      <c r="V163" s="14"/>
    </row>
    <row r="164" spans="1:22" x14ac:dyDescent="0.2">
      <c r="F164" s="15"/>
    </row>
  </sheetData>
  <mergeCells count="3">
    <mergeCell ref="A1:U1"/>
    <mergeCell ref="A2:U2"/>
    <mergeCell ref="A3:U3"/>
  </mergeCells>
  <pageMargins left="0.39370078740157483" right="0" top="0.39370078740157483" bottom="0.51181102362204722" header="0.39370078740157483" footer="0.39370078740157483"/>
  <pageSetup paperSize="14" scale="60" orientation="landscape" horizontalDpi="300" verticalDpi="300" r:id="rId1"/>
  <headerFooter alignWithMargins="0">
    <oddFooter>&amp;R&amp;"Arial,Regular"&amp;8 Página &amp;"-,Regular"&amp;P &amp;"-,Regular"de &amp;"-,Regular"&amp;N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O154"/>
  <sheetViews>
    <sheetView showGridLines="0" workbookViewId="0">
      <selection activeCell="A4" sqref="A4"/>
    </sheetView>
  </sheetViews>
  <sheetFormatPr baseColWidth="10" defaultRowHeight="12" x14ac:dyDescent="0.2"/>
  <cols>
    <col min="1" max="1" width="5" style="12" bestFit="1" customWidth="1"/>
    <col min="2" max="2" width="57.7109375" style="37" customWidth="1"/>
    <col min="3" max="3" width="8.42578125" style="12" bestFit="1" customWidth="1"/>
    <col min="4" max="4" width="5.7109375" style="12" bestFit="1" customWidth="1"/>
    <col min="5" max="5" width="7.42578125" style="12" bestFit="1" customWidth="1"/>
    <col min="6" max="6" width="21.85546875" style="12" customWidth="1"/>
    <col min="7" max="7" width="16.85546875" style="12" bestFit="1" customWidth="1"/>
    <col min="8" max="8" width="17.42578125" style="12" bestFit="1" customWidth="1"/>
    <col min="9" max="9" width="20.42578125" style="12" bestFit="1" customWidth="1"/>
    <col min="10" max="10" width="17.7109375" style="12" bestFit="1" customWidth="1"/>
    <col min="11" max="11" width="14.7109375" style="12" bestFit="1" customWidth="1"/>
    <col min="12" max="12" width="14.140625" style="12" bestFit="1" customWidth="1"/>
    <col min="13" max="14" width="15" style="12" bestFit="1" customWidth="1"/>
    <col min="15" max="15" width="0" style="12" hidden="1" customWidth="1"/>
    <col min="16" max="16384" width="11.42578125" style="12"/>
  </cols>
  <sheetData>
    <row r="1" spans="1:15" s="1" customFormat="1" ht="15.75" x14ac:dyDescent="0.25">
      <c r="A1" s="68" t="s">
        <v>322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22"/>
    </row>
    <row r="2" spans="1:15" s="1" customFormat="1" ht="15.75" x14ac:dyDescent="0.25">
      <c r="A2" s="68" t="s">
        <v>1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22"/>
    </row>
    <row r="3" spans="1:15" s="1" customFormat="1" ht="15.75" x14ac:dyDescent="0.25">
      <c r="A3" s="68" t="s">
        <v>577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22"/>
    </row>
    <row r="4" spans="1:15" x14ac:dyDescent="0.2">
      <c r="L4" s="64">
        <f>+L6+L128+L129</f>
        <v>96122837.719999999</v>
      </c>
    </row>
    <row r="5" spans="1:15" s="33" customFormat="1" ht="45" customHeight="1" x14ac:dyDescent="0.25">
      <c r="A5" s="23" t="s">
        <v>306</v>
      </c>
      <c r="B5" s="34" t="s">
        <v>3</v>
      </c>
      <c r="C5" s="23" t="s">
        <v>4</v>
      </c>
      <c r="D5" s="23" t="s">
        <v>5</v>
      </c>
      <c r="E5" s="23" t="s">
        <v>6</v>
      </c>
      <c r="F5" s="23" t="s">
        <v>7</v>
      </c>
      <c r="G5" s="23" t="s">
        <v>307</v>
      </c>
      <c r="H5" s="23" t="s">
        <v>308</v>
      </c>
      <c r="I5" s="23" t="s">
        <v>309</v>
      </c>
      <c r="J5" s="23" t="s">
        <v>310</v>
      </c>
      <c r="K5" s="23" t="s">
        <v>311</v>
      </c>
      <c r="L5" s="23" t="s">
        <v>312</v>
      </c>
      <c r="M5" s="23" t="s">
        <v>313</v>
      </c>
      <c r="N5" s="23" t="s">
        <v>314</v>
      </c>
    </row>
    <row r="6" spans="1:15" ht="15" customHeight="1" x14ac:dyDescent="0.2">
      <c r="A6" s="28" t="s">
        <v>23</v>
      </c>
      <c r="B6" s="35" t="s">
        <v>24</v>
      </c>
      <c r="C6" s="28" t="s">
        <v>25</v>
      </c>
      <c r="D6" s="28" t="s">
        <v>26</v>
      </c>
      <c r="E6" s="4">
        <v>20</v>
      </c>
      <c r="F6" s="28" t="s">
        <v>31</v>
      </c>
      <c r="G6" s="29">
        <v>85982903.040000007</v>
      </c>
      <c r="H6" s="29">
        <v>49578380.420000002</v>
      </c>
      <c r="I6" s="29">
        <v>36404522.619999997</v>
      </c>
      <c r="J6" s="30">
        <v>49578380.420000002</v>
      </c>
      <c r="K6" s="28">
        <v>0</v>
      </c>
      <c r="L6" s="29">
        <v>49578380.420000002</v>
      </c>
      <c r="M6" s="31">
        <v>0</v>
      </c>
      <c r="N6" s="31">
        <v>0</v>
      </c>
    </row>
    <row r="7" spans="1:15" ht="15" customHeight="1" x14ac:dyDescent="0.2">
      <c r="A7" s="24" t="s">
        <v>23</v>
      </c>
      <c r="B7" s="36" t="s">
        <v>30</v>
      </c>
      <c r="C7" s="24" t="s">
        <v>25</v>
      </c>
      <c r="D7" s="24" t="s">
        <v>26</v>
      </c>
      <c r="E7" s="9">
        <v>20</v>
      </c>
      <c r="F7" s="24" t="s">
        <v>31</v>
      </c>
      <c r="G7" s="25">
        <v>60106015.329999998</v>
      </c>
      <c r="H7" s="25">
        <v>42238647.009999998</v>
      </c>
      <c r="I7" s="25">
        <v>17867368.32</v>
      </c>
      <c r="J7" s="26">
        <v>42238647.009999998</v>
      </c>
      <c r="K7" s="24">
        <v>0</v>
      </c>
      <c r="L7" s="25">
        <v>42238647.009999998</v>
      </c>
      <c r="M7" s="27">
        <v>0</v>
      </c>
      <c r="N7" s="27">
        <v>0</v>
      </c>
    </row>
    <row r="8" spans="1:15" ht="15" customHeight="1" x14ac:dyDescent="0.2">
      <c r="A8" s="24" t="s">
        <v>23</v>
      </c>
      <c r="B8" s="36" t="s">
        <v>30</v>
      </c>
      <c r="C8" s="24" t="s">
        <v>25</v>
      </c>
      <c r="D8" s="24" t="s">
        <v>26</v>
      </c>
      <c r="E8" s="9">
        <v>20</v>
      </c>
      <c r="F8" s="24" t="s">
        <v>31</v>
      </c>
      <c r="G8" s="25">
        <v>60106015.329999998</v>
      </c>
      <c r="H8" s="25">
        <v>42238647.009999998</v>
      </c>
      <c r="I8" s="25">
        <v>17867368.32</v>
      </c>
      <c r="J8" s="26">
        <v>42238647.009999998</v>
      </c>
      <c r="K8" s="24">
        <v>0</v>
      </c>
      <c r="L8" s="25">
        <v>42238647.009999998</v>
      </c>
      <c r="M8" s="27">
        <v>0</v>
      </c>
      <c r="N8" s="27">
        <v>0</v>
      </c>
    </row>
    <row r="9" spans="1:15" ht="15" customHeight="1" x14ac:dyDescent="0.2">
      <c r="A9" s="24" t="s">
        <v>23</v>
      </c>
      <c r="B9" s="36" t="s">
        <v>34</v>
      </c>
      <c r="C9" s="24" t="s">
        <v>25</v>
      </c>
      <c r="D9" s="24" t="s">
        <v>26</v>
      </c>
      <c r="E9" s="9">
        <v>20</v>
      </c>
      <c r="F9" s="24" t="s">
        <v>31</v>
      </c>
      <c r="G9" s="25">
        <v>33602224.340000004</v>
      </c>
      <c r="H9" s="25">
        <v>25964992.399999999</v>
      </c>
      <c r="I9" s="25">
        <v>7637231.9400000004</v>
      </c>
      <c r="J9" s="26">
        <v>25964992.399999999</v>
      </c>
      <c r="K9" s="24">
        <v>0</v>
      </c>
      <c r="L9" s="25">
        <v>25964992.399999999</v>
      </c>
      <c r="M9" s="27">
        <v>0</v>
      </c>
      <c r="N9" s="27">
        <v>0</v>
      </c>
    </row>
    <row r="10" spans="1:15" ht="15" customHeight="1" x14ac:dyDescent="0.2">
      <c r="A10" s="24" t="s">
        <v>23</v>
      </c>
      <c r="B10" s="36" t="s">
        <v>36</v>
      </c>
      <c r="C10" s="24" t="s">
        <v>25</v>
      </c>
      <c r="D10" s="24" t="s">
        <v>26</v>
      </c>
      <c r="E10" s="9">
        <v>20</v>
      </c>
      <c r="F10" s="24" t="s">
        <v>31</v>
      </c>
      <c r="G10" s="25">
        <v>14566451.24</v>
      </c>
      <c r="H10" s="25">
        <v>13885858.130000001</v>
      </c>
      <c r="I10" s="25">
        <v>680593.11</v>
      </c>
      <c r="J10" s="26">
        <v>13885858.130000001</v>
      </c>
      <c r="K10" s="24">
        <v>0</v>
      </c>
      <c r="L10" s="25">
        <v>13885858.130000001</v>
      </c>
      <c r="M10" s="27">
        <v>0</v>
      </c>
      <c r="N10" s="27">
        <v>0</v>
      </c>
    </row>
    <row r="11" spans="1:15" ht="15" customHeight="1" x14ac:dyDescent="0.2">
      <c r="A11" s="24" t="s">
        <v>23</v>
      </c>
      <c r="B11" s="36" t="s">
        <v>38</v>
      </c>
      <c r="C11" s="24" t="s">
        <v>25</v>
      </c>
      <c r="D11" s="24" t="s">
        <v>26</v>
      </c>
      <c r="E11" s="9">
        <v>20</v>
      </c>
      <c r="F11" s="24" t="s">
        <v>31</v>
      </c>
      <c r="G11" s="25">
        <v>4682843.09</v>
      </c>
      <c r="H11" s="25">
        <v>4682843.09</v>
      </c>
      <c r="I11" s="27">
        <v>0</v>
      </c>
      <c r="J11" s="26">
        <v>4682843.09</v>
      </c>
      <c r="K11" s="24">
        <v>0</v>
      </c>
      <c r="L11" s="25">
        <v>4682843.09</v>
      </c>
      <c r="M11" s="27">
        <v>0</v>
      </c>
      <c r="N11" s="27">
        <v>0</v>
      </c>
    </row>
    <row r="12" spans="1:15" ht="15" customHeight="1" x14ac:dyDescent="0.2">
      <c r="A12" s="24" t="s">
        <v>23</v>
      </c>
      <c r="B12" s="36" t="s">
        <v>40</v>
      </c>
      <c r="C12" s="24" t="s">
        <v>25</v>
      </c>
      <c r="D12" s="24" t="s">
        <v>26</v>
      </c>
      <c r="E12" s="9">
        <v>20</v>
      </c>
      <c r="F12" s="24" t="s">
        <v>31</v>
      </c>
      <c r="G12" s="25">
        <v>9883608.1500000004</v>
      </c>
      <c r="H12" s="25">
        <v>9203015.0399999991</v>
      </c>
      <c r="I12" s="25">
        <v>680593.11</v>
      </c>
      <c r="J12" s="26">
        <v>9203015.0399999991</v>
      </c>
      <c r="K12" s="24">
        <v>0</v>
      </c>
      <c r="L12" s="25">
        <v>9203015.0399999991</v>
      </c>
      <c r="M12" s="27">
        <v>0</v>
      </c>
      <c r="N12" s="27">
        <v>0</v>
      </c>
    </row>
    <row r="13" spans="1:15" ht="15" customHeight="1" x14ac:dyDescent="0.2">
      <c r="A13" s="24" t="s">
        <v>23</v>
      </c>
      <c r="B13" s="36" t="s">
        <v>42</v>
      </c>
      <c r="C13" s="24" t="s">
        <v>25</v>
      </c>
      <c r="D13" s="24" t="s">
        <v>26</v>
      </c>
      <c r="E13" s="9">
        <v>20</v>
      </c>
      <c r="F13" s="24" t="s">
        <v>31</v>
      </c>
      <c r="G13" s="25">
        <v>1484837.55</v>
      </c>
      <c r="H13" s="25">
        <v>252682.92</v>
      </c>
      <c r="I13" s="25">
        <v>1232154.6299999999</v>
      </c>
      <c r="J13" s="26">
        <v>252682.92</v>
      </c>
      <c r="K13" s="24">
        <v>0</v>
      </c>
      <c r="L13" s="25">
        <v>252682.92</v>
      </c>
      <c r="M13" s="27">
        <v>0</v>
      </c>
      <c r="N13" s="27">
        <v>0</v>
      </c>
    </row>
    <row r="14" spans="1:15" ht="15" customHeight="1" x14ac:dyDescent="0.2">
      <c r="A14" s="24" t="s">
        <v>23</v>
      </c>
      <c r="B14" s="36" t="s">
        <v>44</v>
      </c>
      <c r="C14" s="24" t="s">
        <v>25</v>
      </c>
      <c r="D14" s="24" t="s">
        <v>26</v>
      </c>
      <c r="E14" s="9">
        <v>20</v>
      </c>
      <c r="F14" s="24" t="s">
        <v>31</v>
      </c>
      <c r="G14" s="25">
        <v>978951.11</v>
      </c>
      <c r="H14" s="25">
        <v>126434.06</v>
      </c>
      <c r="I14" s="25">
        <v>852517.05</v>
      </c>
      <c r="J14" s="26">
        <v>126434.06</v>
      </c>
      <c r="K14" s="24">
        <v>0</v>
      </c>
      <c r="L14" s="25">
        <v>126434.06</v>
      </c>
      <c r="M14" s="27">
        <v>0</v>
      </c>
      <c r="N14" s="27">
        <v>0</v>
      </c>
    </row>
    <row r="15" spans="1:15" ht="15" customHeight="1" x14ac:dyDescent="0.2">
      <c r="A15" s="24" t="s">
        <v>23</v>
      </c>
      <c r="B15" s="36" t="s">
        <v>46</v>
      </c>
      <c r="C15" s="24" t="s">
        <v>25</v>
      </c>
      <c r="D15" s="24" t="s">
        <v>26</v>
      </c>
      <c r="E15" s="9">
        <v>20</v>
      </c>
      <c r="F15" s="24" t="s">
        <v>31</v>
      </c>
      <c r="G15" s="25">
        <v>505886.44</v>
      </c>
      <c r="H15" s="25">
        <v>126248.86</v>
      </c>
      <c r="I15" s="25">
        <v>379637.58</v>
      </c>
      <c r="J15" s="26">
        <v>126248.86</v>
      </c>
      <c r="K15" s="24">
        <v>0</v>
      </c>
      <c r="L15" s="25">
        <v>126248.86</v>
      </c>
      <c r="M15" s="27">
        <v>0</v>
      </c>
      <c r="N15" s="27">
        <v>0</v>
      </c>
    </row>
    <row r="16" spans="1:15" ht="15" customHeight="1" x14ac:dyDescent="0.2">
      <c r="A16" s="24" t="s">
        <v>23</v>
      </c>
      <c r="B16" s="36" t="s">
        <v>48</v>
      </c>
      <c r="C16" s="24" t="s">
        <v>25</v>
      </c>
      <c r="D16" s="24" t="s">
        <v>26</v>
      </c>
      <c r="E16" s="9">
        <v>20</v>
      </c>
      <c r="F16" s="24" t="s">
        <v>31</v>
      </c>
      <c r="G16" s="25">
        <v>12210025.57</v>
      </c>
      <c r="H16" s="25">
        <v>11626003.779999999</v>
      </c>
      <c r="I16" s="25">
        <v>584021.79</v>
      </c>
      <c r="J16" s="26">
        <v>11626003.779999999</v>
      </c>
      <c r="K16" s="24">
        <v>0</v>
      </c>
      <c r="L16" s="25">
        <v>11626003.779999999</v>
      </c>
      <c r="M16" s="27">
        <v>0</v>
      </c>
      <c r="N16" s="27">
        <v>0</v>
      </c>
    </row>
    <row r="17" spans="1:14" ht="15" customHeight="1" x14ac:dyDescent="0.2">
      <c r="A17" s="24" t="s">
        <v>23</v>
      </c>
      <c r="B17" s="36" t="s">
        <v>50</v>
      </c>
      <c r="C17" s="24" t="s">
        <v>25</v>
      </c>
      <c r="D17" s="24" t="s">
        <v>26</v>
      </c>
      <c r="E17" s="9">
        <v>20</v>
      </c>
      <c r="F17" s="24" t="s">
        <v>31</v>
      </c>
      <c r="G17" s="25">
        <v>24047.68</v>
      </c>
      <c r="H17" s="25">
        <v>24047.68</v>
      </c>
      <c r="I17" s="27">
        <v>0</v>
      </c>
      <c r="J17" s="26">
        <v>24047.68</v>
      </c>
      <c r="K17" s="24">
        <v>0</v>
      </c>
      <c r="L17" s="25">
        <v>24047.68</v>
      </c>
      <c r="M17" s="27">
        <v>0</v>
      </c>
      <c r="N17" s="27">
        <v>0</v>
      </c>
    </row>
    <row r="18" spans="1:14" ht="15" customHeight="1" x14ac:dyDescent="0.2">
      <c r="A18" s="24" t="s">
        <v>23</v>
      </c>
      <c r="B18" s="36" t="s">
        <v>52</v>
      </c>
      <c r="C18" s="24" t="s">
        <v>25</v>
      </c>
      <c r="D18" s="24" t="s">
        <v>26</v>
      </c>
      <c r="E18" s="9">
        <v>20</v>
      </c>
      <c r="F18" s="24" t="s">
        <v>31</v>
      </c>
      <c r="G18" s="25">
        <v>252708.49</v>
      </c>
      <c r="H18" s="25">
        <v>101179.16</v>
      </c>
      <c r="I18" s="25">
        <v>151529.32999999999</v>
      </c>
      <c r="J18" s="26">
        <v>101179.16</v>
      </c>
      <c r="K18" s="24">
        <v>0</v>
      </c>
      <c r="L18" s="25">
        <v>101179.16</v>
      </c>
      <c r="M18" s="27">
        <v>0</v>
      </c>
      <c r="N18" s="27">
        <v>0</v>
      </c>
    </row>
    <row r="19" spans="1:14" ht="15" customHeight="1" x14ac:dyDescent="0.2">
      <c r="A19" s="24" t="s">
        <v>23</v>
      </c>
      <c r="B19" s="36" t="s">
        <v>54</v>
      </c>
      <c r="C19" s="24" t="s">
        <v>25</v>
      </c>
      <c r="D19" s="24" t="s">
        <v>26</v>
      </c>
      <c r="E19" s="9">
        <v>20</v>
      </c>
      <c r="F19" s="24" t="s">
        <v>31</v>
      </c>
      <c r="G19" s="25">
        <v>15519.55</v>
      </c>
      <c r="H19" s="25">
        <v>15082.95</v>
      </c>
      <c r="I19" s="27">
        <v>436.6</v>
      </c>
      <c r="J19" s="26">
        <v>15082.95</v>
      </c>
      <c r="K19" s="24">
        <v>0</v>
      </c>
      <c r="L19" s="25">
        <v>15082.95</v>
      </c>
      <c r="M19" s="27">
        <v>0</v>
      </c>
      <c r="N19" s="27">
        <v>0</v>
      </c>
    </row>
    <row r="20" spans="1:14" ht="15" customHeight="1" x14ac:dyDescent="0.2">
      <c r="A20" s="24" t="s">
        <v>23</v>
      </c>
      <c r="B20" s="36" t="s">
        <v>56</v>
      </c>
      <c r="C20" s="24" t="s">
        <v>25</v>
      </c>
      <c r="D20" s="24" t="s">
        <v>26</v>
      </c>
      <c r="E20" s="9">
        <v>20</v>
      </c>
      <c r="F20" s="24" t="s">
        <v>31</v>
      </c>
      <c r="G20" s="25">
        <v>12179.99</v>
      </c>
      <c r="H20" s="25">
        <v>8361.6</v>
      </c>
      <c r="I20" s="25">
        <v>3818.39</v>
      </c>
      <c r="J20" s="26">
        <v>8361.6</v>
      </c>
      <c r="K20" s="24">
        <v>0</v>
      </c>
      <c r="L20" s="25">
        <v>8361.6</v>
      </c>
      <c r="M20" s="27">
        <v>0</v>
      </c>
      <c r="N20" s="27">
        <v>0</v>
      </c>
    </row>
    <row r="21" spans="1:14" ht="15" customHeight="1" x14ac:dyDescent="0.2">
      <c r="A21" s="24" t="s">
        <v>23</v>
      </c>
      <c r="B21" s="36" t="s">
        <v>58</v>
      </c>
      <c r="C21" s="24" t="s">
        <v>25</v>
      </c>
      <c r="D21" s="24" t="s">
        <v>26</v>
      </c>
      <c r="E21" s="9">
        <v>20</v>
      </c>
      <c r="F21" s="24" t="s">
        <v>31</v>
      </c>
      <c r="G21" s="25">
        <v>908047.57</v>
      </c>
      <c r="H21" s="25">
        <v>849641.96</v>
      </c>
      <c r="I21" s="25">
        <v>58405.61</v>
      </c>
      <c r="J21" s="26">
        <v>849641.96</v>
      </c>
      <c r="K21" s="24">
        <v>0</v>
      </c>
      <c r="L21" s="25">
        <v>849641.96</v>
      </c>
      <c r="M21" s="27">
        <v>0</v>
      </c>
      <c r="N21" s="27">
        <v>0</v>
      </c>
    </row>
    <row r="22" spans="1:14" ht="15" customHeight="1" x14ac:dyDescent="0.2">
      <c r="A22" s="24" t="s">
        <v>23</v>
      </c>
      <c r="B22" s="36" t="s">
        <v>60</v>
      </c>
      <c r="C22" s="24" t="s">
        <v>25</v>
      </c>
      <c r="D22" s="24" t="s">
        <v>26</v>
      </c>
      <c r="E22" s="9">
        <v>20</v>
      </c>
      <c r="F22" s="24" t="s">
        <v>31</v>
      </c>
      <c r="G22" s="25">
        <v>1192169.02</v>
      </c>
      <c r="H22" s="25">
        <v>826064.78</v>
      </c>
      <c r="I22" s="25">
        <v>366104.24</v>
      </c>
      <c r="J22" s="26">
        <v>826064.78</v>
      </c>
      <c r="K22" s="24">
        <v>0</v>
      </c>
      <c r="L22" s="25">
        <v>826064.78</v>
      </c>
      <c r="M22" s="27">
        <v>0</v>
      </c>
      <c r="N22" s="27">
        <v>0</v>
      </c>
    </row>
    <row r="23" spans="1:14" ht="15" customHeight="1" x14ac:dyDescent="0.2">
      <c r="A23" s="24" t="s">
        <v>23</v>
      </c>
      <c r="B23" s="36" t="s">
        <v>62</v>
      </c>
      <c r="C23" s="24" t="s">
        <v>25</v>
      </c>
      <c r="D23" s="24" t="s">
        <v>26</v>
      </c>
      <c r="E23" s="9">
        <v>20</v>
      </c>
      <c r="F23" s="24" t="s">
        <v>31</v>
      </c>
      <c r="G23" s="25">
        <v>9557446.3000000007</v>
      </c>
      <c r="H23" s="25">
        <v>9557446.3000000007</v>
      </c>
      <c r="I23" s="27">
        <v>0</v>
      </c>
      <c r="J23" s="26">
        <v>9557446.3000000007</v>
      </c>
      <c r="K23" s="24">
        <v>0</v>
      </c>
      <c r="L23" s="25">
        <v>9557446.3000000007</v>
      </c>
      <c r="M23" s="27">
        <v>0</v>
      </c>
      <c r="N23" s="27">
        <v>0</v>
      </c>
    </row>
    <row r="24" spans="1:14" ht="15" customHeight="1" x14ac:dyDescent="0.2">
      <c r="A24" s="24" t="s">
        <v>23</v>
      </c>
      <c r="B24" s="36" t="s">
        <v>64</v>
      </c>
      <c r="C24" s="24" t="s">
        <v>25</v>
      </c>
      <c r="D24" s="24" t="s">
        <v>26</v>
      </c>
      <c r="E24" s="9">
        <v>20</v>
      </c>
      <c r="F24" s="24" t="s">
        <v>31</v>
      </c>
      <c r="G24" s="25">
        <v>172843.16</v>
      </c>
      <c r="H24" s="25">
        <v>172843.16</v>
      </c>
      <c r="I24" s="27">
        <v>0</v>
      </c>
      <c r="J24" s="26">
        <v>172843.16</v>
      </c>
      <c r="K24" s="24">
        <v>0</v>
      </c>
      <c r="L24" s="25">
        <v>172843.16</v>
      </c>
      <c r="M24" s="27">
        <v>0</v>
      </c>
      <c r="N24" s="27">
        <v>0</v>
      </c>
    </row>
    <row r="25" spans="1:14" ht="15" customHeight="1" x14ac:dyDescent="0.2">
      <c r="A25" s="24" t="s">
        <v>23</v>
      </c>
      <c r="B25" s="36" t="s">
        <v>66</v>
      </c>
      <c r="C25" s="24" t="s">
        <v>25</v>
      </c>
      <c r="D25" s="24" t="s">
        <v>26</v>
      </c>
      <c r="E25" s="9">
        <v>20</v>
      </c>
      <c r="F25" s="24" t="s">
        <v>31</v>
      </c>
      <c r="G25" s="25">
        <v>75063.81</v>
      </c>
      <c r="H25" s="25">
        <v>71336.19</v>
      </c>
      <c r="I25" s="25">
        <v>3727.62</v>
      </c>
      <c r="J25" s="26">
        <v>71336.19</v>
      </c>
      <c r="K25" s="24">
        <v>0</v>
      </c>
      <c r="L25" s="25">
        <v>71336.19</v>
      </c>
      <c r="M25" s="27">
        <v>0</v>
      </c>
      <c r="N25" s="27">
        <v>0</v>
      </c>
    </row>
    <row r="26" spans="1:14" ht="15" customHeight="1" x14ac:dyDescent="0.2">
      <c r="A26" s="24" t="s">
        <v>23</v>
      </c>
      <c r="B26" s="36" t="s">
        <v>315</v>
      </c>
      <c r="C26" s="24" t="s">
        <v>25</v>
      </c>
      <c r="D26" s="24" t="s">
        <v>26</v>
      </c>
      <c r="E26" s="9">
        <v>20</v>
      </c>
      <c r="F26" s="24" t="s">
        <v>31</v>
      </c>
      <c r="G26" s="27">
        <v>0</v>
      </c>
      <c r="H26" s="27">
        <v>0</v>
      </c>
      <c r="I26" s="27">
        <v>0</v>
      </c>
      <c r="J26" s="24">
        <v>0</v>
      </c>
      <c r="K26" s="24">
        <v>0</v>
      </c>
      <c r="L26" s="27">
        <v>0</v>
      </c>
      <c r="M26" s="27">
        <v>0</v>
      </c>
      <c r="N26" s="27">
        <v>0</v>
      </c>
    </row>
    <row r="27" spans="1:14" ht="15" customHeight="1" x14ac:dyDescent="0.2">
      <c r="A27" s="24" t="s">
        <v>23</v>
      </c>
      <c r="B27" s="36" t="s">
        <v>68</v>
      </c>
      <c r="C27" s="24" t="s">
        <v>25</v>
      </c>
      <c r="D27" s="24" t="s">
        <v>26</v>
      </c>
      <c r="E27" s="9">
        <v>20</v>
      </c>
      <c r="F27" s="24" t="s">
        <v>31</v>
      </c>
      <c r="G27" s="25">
        <v>5340909.9800000004</v>
      </c>
      <c r="H27" s="25">
        <v>200447.57</v>
      </c>
      <c r="I27" s="25">
        <v>5140462.41</v>
      </c>
      <c r="J27" s="26">
        <v>200447.57</v>
      </c>
      <c r="K27" s="24">
        <v>0</v>
      </c>
      <c r="L27" s="25">
        <v>200447.57</v>
      </c>
      <c r="M27" s="27">
        <v>0</v>
      </c>
      <c r="N27" s="27">
        <v>0</v>
      </c>
    </row>
    <row r="28" spans="1:14" ht="15" customHeight="1" x14ac:dyDescent="0.2">
      <c r="A28" s="24" t="s">
        <v>23</v>
      </c>
      <c r="B28" s="36" t="s">
        <v>70</v>
      </c>
      <c r="C28" s="24" t="s">
        <v>25</v>
      </c>
      <c r="D28" s="24" t="s">
        <v>26</v>
      </c>
      <c r="E28" s="9">
        <v>20</v>
      </c>
      <c r="F28" s="24" t="s">
        <v>31</v>
      </c>
      <c r="G28" s="25">
        <v>218983.54</v>
      </c>
      <c r="H28" s="25">
        <v>18707.39</v>
      </c>
      <c r="I28" s="25">
        <v>200276.15</v>
      </c>
      <c r="J28" s="26">
        <v>18707.39</v>
      </c>
      <c r="K28" s="24">
        <v>0</v>
      </c>
      <c r="L28" s="25">
        <v>18707.39</v>
      </c>
      <c r="M28" s="27">
        <v>0</v>
      </c>
      <c r="N28" s="27">
        <v>0</v>
      </c>
    </row>
    <row r="29" spans="1:14" ht="15" customHeight="1" x14ac:dyDescent="0.2">
      <c r="A29" s="24" t="s">
        <v>23</v>
      </c>
      <c r="B29" s="36" t="s">
        <v>72</v>
      </c>
      <c r="C29" s="24" t="s">
        <v>25</v>
      </c>
      <c r="D29" s="24" t="s">
        <v>26</v>
      </c>
      <c r="E29" s="9">
        <v>20</v>
      </c>
      <c r="F29" s="24" t="s">
        <v>31</v>
      </c>
      <c r="G29" s="25">
        <v>449685.46</v>
      </c>
      <c r="H29" s="25">
        <v>79795.58</v>
      </c>
      <c r="I29" s="25">
        <v>369889.88</v>
      </c>
      <c r="J29" s="26">
        <v>79795.58</v>
      </c>
      <c r="K29" s="24">
        <v>0</v>
      </c>
      <c r="L29" s="25">
        <v>79795.58</v>
      </c>
      <c r="M29" s="27">
        <v>0</v>
      </c>
      <c r="N29" s="27">
        <v>0</v>
      </c>
    </row>
    <row r="30" spans="1:14" ht="15" customHeight="1" x14ac:dyDescent="0.2">
      <c r="A30" s="24" t="s">
        <v>23</v>
      </c>
      <c r="B30" s="36" t="s">
        <v>74</v>
      </c>
      <c r="C30" s="24" t="s">
        <v>25</v>
      </c>
      <c r="D30" s="24" t="s">
        <v>26</v>
      </c>
      <c r="E30" s="9">
        <v>20</v>
      </c>
      <c r="F30" s="24" t="s">
        <v>31</v>
      </c>
      <c r="G30" s="25">
        <v>4672240.9800000004</v>
      </c>
      <c r="H30" s="25">
        <v>101944.6</v>
      </c>
      <c r="I30" s="25">
        <v>4570296.38</v>
      </c>
      <c r="J30" s="26">
        <v>101944.6</v>
      </c>
      <c r="K30" s="24">
        <v>0</v>
      </c>
      <c r="L30" s="25">
        <v>101944.6</v>
      </c>
      <c r="M30" s="27">
        <v>0</v>
      </c>
      <c r="N30" s="27">
        <v>0</v>
      </c>
    </row>
    <row r="31" spans="1:14" ht="15" customHeight="1" x14ac:dyDescent="0.2">
      <c r="A31" s="24" t="s">
        <v>23</v>
      </c>
      <c r="B31" s="36" t="s">
        <v>78</v>
      </c>
      <c r="C31" s="24" t="s">
        <v>25</v>
      </c>
      <c r="D31" s="24" t="s">
        <v>26</v>
      </c>
      <c r="E31" s="9">
        <v>20</v>
      </c>
      <c r="F31" s="24" t="s">
        <v>31</v>
      </c>
      <c r="G31" s="25">
        <v>9698488.0299999993</v>
      </c>
      <c r="H31" s="25">
        <v>4671716.71</v>
      </c>
      <c r="I31" s="25">
        <v>5026771.32</v>
      </c>
      <c r="J31" s="26">
        <v>4671716.71</v>
      </c>
      <c r="K31" s="24">
        <v>0</v>
      </c>
      <c r="L31" s="25">
        <v>4671716.71</v>
      </c>
      <c r="M31" s="27">
        <v>0</v>
      </c>
      <c r="N31" s="27">
        <v>0</v>
      </c>
    </row>
    <row r="32" spans="1:14" ht="15" customHeight="1" x14ac:dyDescent="0.2">
      <c r="A32" s="24" t="s">
        <v>23</v>
      </c>
      <c r="B32" s="36" t="s">
        <v>80</v>
      </c>
      <c r="C32" s="24" t="s">
        <v>25</v>
      </c>
      <c r="D32" s="24" t="s">
        <v>26</v>
      </c>
      <c r="E32" s="9">
        <v>20</v>
      </c>
      <c r="F32" s="24" t="s">
        <v>31</v>
      </c>
      <c r="G32" s="25">
        <v>6635503.7999999998</v>
      </c>
      <c r="H32" s="25">
        <v>4272730.05</v>
      </c>
      <c r="I32" s="25">
        <v>2362773.75</v>
      </c>
      <c r="J32" s="26">
        <v>4272730.05</v>
      </c>
      <c r="K32" s="24">
        <v>0</v>
      </c>
      <c r="L32" s="25">
        <v>4272730.05</v>
      </c>
      <c r="M32" s="27">
        <v>0</v>
      </c>
      <c r="N32" s="27">
        <v>0</v>
      </c>
    </row>
    <row r="33" spans="1:14" ht="15" customHeight="1" x14ac:dyDescent="0.2">
      <c r="A33" s="24" t="s">
        <v>23</v>
      </c>
      <c r="B33" s="36" t="s">
        <v>82</v>
      </c>
      <c r="C33" s="24" t="s">
        <v>25</v>
      </c>
      <c r="D33" s="24" t="s">
        <v>26</v>
      </c>
      <c r="E33" s="9">
        <v>20</v>
      </c>
      <c r="F33" s="24" t="s">
        <v>31</v>
      </c>
      <c r="G33" s="25">
        <v>3055047.05</v>
      </c>
      <c r="H33" s="25">
        <v>398986.66</v>
      </c>
      <c r="I33" s="25">
        <v>2656060.39</v>
      </c>
      <c r="J33" s="26">
        <v>398986.66</v>
      </c>
      <c r="K33" s="24">
        <v>0</v>
      </c>
      <c r="L33" s="25">
        <v>398986.66</v>
      </c>
      <c r="M33" s="27">
        <v>0</v>
      </c>
      <c r="N33" s="27">
        <v>0</v>
      </c>
    </row>
    <row r="34" spans="1:14" ht="15" customHeight="1" x14ac:dyDescent="0.2">
      <c r="A34" s="24" t="s">
        <v>23</v>
      </c>
      <c r="B34" s="36" t="s">
        <v>316</v>
      </c>
      <c r="C34" s="24" t="s">
        <v>25</v>
      </c>
      <c r="D34" s="24" t="s">
        <v>26</v>
      </c>
      <c r="E34" s="9">
        <v>20</v>
      </c>
      <c r="F34" s="24" t="s">
        <v>31</v>
      </c>
      <c r="G34" s="25">
        <v>7937.18</v>
      </c>
      <c r="H34" s="27">
        <v>0</v>
      </c>
      <c r="I34" s="25">
        <v>7937.18</v>
      </c>
      <c r="J34" s="24">
        <v>0</v>
      </c>
      <c r="K34" s="24">
        <v>0</v>
      </c>
      <c r="L34" s="27">
        <v>0</v>
      </c>
      <c r="M34" s="27">
        <v>0</v>
      </c>
      <c r="N34" s="27">
        <v>0</v>
      </c>
    </row>
    <row r="35" spans="1:14" ht="24" x14ac:dyDescent="0.2">
      <c r="A35" s="24" t="s">
        <v>23</v>
      </c>
      <c r="B35" s="36" t="s">
        <v>84</v>
      </c>
      <c r="C35" s="24" t="s">
        <v>25</v>
      </c>
      <c r="D35" s="24" t="s">
        <v>26</v>
      </c>
      <c r="E35" s="9">
        <v>20</v>
      </c>
      <c r="F35" s="24" t="s">
        <v>31</v>
      </c>
      <c r="G35" s="25">
        <v>16805302.960000001</v>
      </c>
      <c r="H35" s="25">
        <v>11601937.9</v>
      </c>
      <c r="I35" s="25">
        <v>5203365.0599999996</v>
      </c>
      <c r="J35" s="26">
        <v>11601937.9</v>
      </c>
      <c r="K35" s="24">
        <v>0</v>
      </c>
      <c r="L35" s="25">
        <v>11601937.9</v>
      </c>
      <c r="M35" s="27">
        <v>0</v>
      </c>
      <c r="N35" s="27">
        <v>0</v>
      </c>
    </row>
    <row r="36" spans="1:14" ht="15" customHeight="1" x14ac:dyDescent="0.2">
      <c r="A36" s="24" t="s">
        <v>23</v>
      </c>
      <c r="B36" s="36" t="s">
        <v>86</v>
      </c>
      <c r="C36" s="24" t="s">
        <v>25</v>
      </c>
      <c r="D36" s="24" t="s">
        <v>26</v>
      </c>
      <c r="E36" s="9">
        <v>20</v>
      </c>
      <c r="F36" s="24" t="s">
        <v>31</v>
      </c>
      <c r="G36" s="25">
        <v>6692735.29</v>
      </c>
      <c r="H36" s="25">
        <v>5038241.76</v>
      </c>
      <c r="I36" s="25">
        <v>1654493.53</v>
      </c>
      <c r="J36" s="26">
        <v>5038241.76</v>
      </c>
      <c r="K36" s="24">
        <v>0</v>
      </c>
      <c r="L36" s="25">
        <v>5038241.76</v>
      </c>
      <c r="M36" s="27">
        <v>0</v>
      </c>
      <c r="N36" s="27">
        <v>0</v>
      </c>
    </row>
    <row r="37" spans="1:14" ht="15" customHeight="1" x14ac:dyDescent="0.2">
      <c r="A37" s="24" t="s">
        <v>23</v>
      </c>
      <c r="B37" s="36" t="s">
        <v>88</v>
      </c>
      <c r="C37" s="24" t="s">
        <v>25</v>
      </c>
      <c r="D37" s="24" t="s">
        <v>26</v>
      </c>
      <c r="E37" s="9">
        <v>20</v>
      </c>
      <c r="F37" s="24" t="s">
        <v>31</v>
      </c>
      <c r="G37" s="25">
        <v>2424243.11</v>
      </c>
      <c r="H37" s="25">
        <v>1050753.76</v>
      </c>
      <c r="I37" s="25">
        <v>1373489.35</v>
      </c>
      <c r="J37" s="26">
        <v>1050753.76</v>
      </c>
      <c r="K37" s="24">
        <v>0</v>
      </c>
      <c r="L37" s="25">
        <v>1050753.76</v>
      </c>
      <c r="M37" s="27">
        <v>0</v>
      </c>
      <c r="N37" s="27">
        <v>0</v>
      </c>
    </row>
    <row r="38" spans="1:14" ht="15" customHeight="1" x14ac:dyDescent="0.2">
      <c r="A38" s="24" t="s">
        <v>23</v>
      </c>
      <c r="B38" s="36" t="s">
        <v>90</v>
      </c>
      <c r="C38" s="24" t="s">
        <v>25</v>
      </c>
      <c r="D38" s="24" t="s">
        <v>26</v>
      </c>
      <c r="E38" s="9">
        <v>20</v>
      </c>
      <c r="F38" s="24" t="s">
        <v>31</v>
      </c>
      <c r="G38" s="25">
        <v>2251368.9900000002</v>
      </c>
      <c r="H38" s="25">
        <v>1970364.81</v>
      </c>
      <c r="I38" s="25">
        <v>281004.18</v>
      </c>
      <c r="J38" s="26">
        <v>1970364.81</v>
      </c>
      <c r="K38" s="24">
        <v>0</v>
      </c>
      <c r="L38" s="25">
        <v>1970364.81</v>
      </c>
      <c r="M38" s="27">
        <v>0</v>
      </c>
      <c r="N38" s="27">
        <v>0</v>
      </c>
    </row>
    <row r="39" spans="1:14" ht="15" customHeight="1" x14ac:dyDescent="0.2">
      <c r="A39" s="24" t="s">
        <v>23</v>
      </c>
      <c r="B39" s="36" t="s">
        <v>92</v>
      </c>
      <c r="C39" s="24" t="s">
        <v>25</v>
      </c>
      <c r="D39" s="24" t="s">
        <v>26</v>
      </c>
      <c r="E39" s="9">
        <v>20</v>
      </c>
      <c r="F39" s="24" t="s">
        <v>31</v>
      </c>
      <c r="G39" s="25">
        <v>2017123.19</v>
      </c>
      <c r="H39" s="25">
        <v>2017123.19</v>
      </c>
      <c r="I39" s="27">
        <v>0</v>
      </c>
      <c r="J39" s="26">
        <v>2017123.19</v>
      </c>
      <c r="K39" s="24">
        <v>0</v>
      </c>
      <c r="L39" s="25">
        <v>2017123.19</v>
      </c>
      <c r="M39" s="27">
        <v>0</v>
      </c>
      <c r="N39" s="27">
        <v>0</v>
      </c>
    </row>
    <row r="40" spans="1:14" ht="15" customHeight="1" x14ac:dyDescent="0.2">
      <c r="A40" s="24" t="s">
        <v>23</v>
      </c>
      <c r="B40" s="36" t="s">
        <v>94</v>
      </c>
      <c r="C40" s="24" t="s">
        <v>25</v>
      </c>
      <c r="D40" s="24" t="s">
        <v>26</v>
      </c>
      <c r="E40" s="9">
        <v>20</v>
      </c>
      <c r="F40" s="24" t="s">
        <v>31</v>
      </c>
      <c r="G40" s="25">
        <v>7158631.6799999997</v>
      </c>
      <c r="H40" s="25">
        <v>5250253.9400000004</v>
      </c>
      <c r="I40" s="25">
        <v>1908377.74</v>
      </c>
      <c r="J40" s="26">
        <v>5250253.9400000004</v>
      </c>
      <c r="K40" s="24">
        <v>0</v>
      </c>
      <c r="L40" s="25">
        <v>5250253.9400000004</v>
      </c>
      <c r="M40" s="27">
        <v>0</v>
      </c>
      <c r="N40" s="27">
        <v>0</v>
      </c>
    </row>
    <row r="41" spans="1:14" ht="15" customHeight="1" x14ac:dyDescent="0.2">
      <c r="A41" s="24" t="s">
        <v>23</v>
      </c>
      <c r="B41" s="36" t="s">
        <v>96</v>
      </c>
      <c r="C41" s="24" t="s">
        <v>25</v>
      </c>
      <c r="D41" s="24" t="s">
        <v>26</v>
      </c>
      <c r="E41" s="9">
        <v>20</v>
      </c>
      <c r="F41" s="24" t="s">
        <v>31</v>
      </c>
      <c r="G41" s="25">
        <v>5102285.3</v>
      </c>
      <c r="H41" s="25">
        <v>3245448.78</v>
      </c>
      <c r="I41" s="25">
        <v>1856836.52</v>
      </c>
      <c r="J41" s="26">
        <v>3245448.78</v>
      </c>
      <c r="K41" s="24">
        <v>0</v>
      </c>
      <c r="L41" s="25">
        <v>3245448.78</v>
      </c>
      <c r="M41" s="27">
        <v>0</v>
      </c>
      <c r="N41" s="27">
        <v>0</v>
      </c>
    </row>
    <row r="42" spans="1:14" ht="15" customHeight="1" x14ac:dyDescent="0.2">
      <c r="A42" s="24" t="s">
        <v>23</v>
      </c>
      <c r="B42" s="36" t="s">
        <v>98</v>
      </c>
      <c r="C42" s="24" t="s">
        <v>25</v>
      </c>
      <c r="D42" s="24" t="s">
        <v>26</v>
      </c>
      <c r="E42" s="9">
        <v>20</v>
      </c>
      <c r="F42" s="24" t="s">
        <v>31</v>
      </c>
      <c r="G42" s="25">
        <v>1195247.6200000001</v>
      </c>
      <c r="H42" s="25">
        <v>1143706.3999999999</v>
      </c>
      <c r="I42" s="25">
        <v>51541.22</v>
      </c>
      <c r="J42" s="26">
        <v>1143706.3999999999</v>
      </c>
      <c r="K42" s="24">
        <v>0</v>
      </c>
      <c r="L42" s="25">
        <v>1143706.3999999999</v>
      </c>
      <c r="M42" s="27">
        <v>0</v>
      </c>
      <c r="N42" s="27">
        <v>0</v>
      </c>
    </row>
    <row r="43" spans="1:14" ht="24" x14ac:dyDescent="0.2">
      <c r="A43" s="24" t="s">
        <v>23</v>
      </c>
      <c r="B43" s="36" t="s">
        <v>100</v>
      </c>
      <c r="C43" s="24" t="s">
        <v>25</v>
      </c>
      <c r="D43" s="24" t="s">
        <v>26</v>
      </c>
      <c r="E43" s="9">
        <v>20</v>
      </c>
      <c r="F43" s="24" t="s">
        <v>31</v>
      </c>
      <c r="G43" s="25">
        <v>861098.76</v>
      </c>
      <c r="H43" s="25">
        <v>861098.76</v>
      </c>
      <c r="I43" s="27">
        <v>0</v>
      </c>
      <c r="J43" s="26">
        <v>861098.76</v>
      </c>
      <c r="K43" s="24">
        <v>0</v>
      </c>
      <c r="L43" s="25">
        <v>861098.76</v>
      </c>
      <c r="M43" s="27">
        <v>0</v>
      </c>
      <c r="N43" s="27">
        <v>0</v>
      </c>
    </row>
    <row r="44" spans="1:14" ht="15" customHeight="1" x14ac:dyDescent="0.2">
      <c r="A44" s="24" t="s">
        <v>23</v>
      </c>
      <c r="B44" s="36" t="s">
        <v>102</v>
      </c>
      <c r="C44" s="24" t="s">
        <v>25</v>
      </c>
      <c r="D44" s="24" t="s">
        <v>26</v>
      </c>
      <c r="E44" s="9">
        <v>20</v>
      </c>
      <c r="F44" s="24" t="s">
        <v>31</v>
      </c>
      <c r="G44" s="25">
        <v>1708763.36</v>
      </c>
      <c r="H44" s="25">
        <v>788065.32</v>
      </c>
      <c r="I44" s="25">
        <v>920698.04</v>
      </c>
      <c r="J44" s="26">
        <v>788065.32</v>
      </c>
      <c r="K44" s="24">
        <v>0</v>
      </c>
      <c r="L44" s="25">
        <v>788065.32</v>
      </c>
      <c r="M44" s="27">
        <v>0</v>
      </c>
      <c r="N44" s="27">
        <v>0</v>
      </c>
    </row>
    <row r="45" spans="1:14" ht="15" customHeight="1" x14ac:dyDescent="0.2">
      <c r="A45" s="24" t="s">
        <v>23</v>
      </c>
      <c r="B45" s="36" t="s">
        <v>104</v>
      </c>
      <c r="C45" s="24" t="s">
        <v>25</v>
      </c>
      <c r="D45" s="24" t="s">
        <v>26</v>
      </c>
      <c r="E45" s="9">
        <v>20</v>
      </c>
      <c r="F45" s="24" t="s">
        <v>31</v>
      </c>
      <c r="G45" s="25">
        <v>1245172.6299999999</v>
      </c>
      <c r="H45" s="25">
        <v>525376.88</v>
      </c>
      <c r="I45" s="25">
        <v>719795.75</v>
      </c>
      <c r="J45" s="26">
        <v>525376.88</v>
      </c>
      <c r="K45" s="24">
        <v>0</v>
      </c>
      <c r="L45" s="25">
        <v>525376.88</v>
      </c>
      <c r="M45" s="27">
        <v>0</v>
      </c>
      <c r="N45" s="27">
        <v>0</v>
      </c>
    </row>
    <row r="46" spans="1:14" ht="15" customHeight="1" x14ac:dyDescent="0.2">
      <c r="A46" s="24" t="s">
        <v>23</v>
      </c>
      <c r="B46" s="36" t="s">
        <v>106</v>
      </c>
      <c r="C46" s="24" t="s">
        <v>25</v>
      </c>
      <c r="D46" s="24" t="s">
        <v>26</v>
      </c>
      <c r="E46" s="9">
        <v>20</v>
      </c>
      <c r="F46" s="24" t="s">
        <v>31</v>
      </c>
      <c r="G46" s="25">
        <v>25645698.140000001</v>
      </c>
      <c r="H46" s="25">
        <v>7337576.8700000001</v>
      </c>
      <c r="I46" s="25">
        <v>18308121.27</v>
      </c>
      <c r="J46" s="26">
        <v>7337576.8700000001</v>
      </c>
      <c r="K46" s="24">
        <v>0</v>
      </c>
      <c r="L46" s="25">
        <v>7337576.8700000001</v>
      </c>
      <c r="M46" s="27">
        <v>0</v>
      </c>
      <c r="N46" s="27">
        <v>0</v>
      </c>
    </row>
    <row r="47" spans="1:14" ht="15" customHeight="1" x14ac:dyDescent="0.2">
      <c r="A47" s="24" t="s">
        <v>23</v>
      </c>
      <c r="B47" s="36" t="s">
        <v>106</v>
      </c>
      <c r="C47" s="24" t="s">
        <v>25</v>
      </c>
      <c r="D47" s="24" t="s">
        <v>26</v>
      </c>
      <c r="E47" s="9">
        <v>20</v>
      </c>
      <c r="F47" s="24" t="s">
        <v>31</v>
      </c>
      <c r="G47" s="25">
        <v>25645698.140000001</v>
      </c>
      <c r="H47" s="25">
        <v>7337576.8700000001</v>
      </c>
      <c r="I47" s="25">
        <v>18308121.27</v>
      </c>
      <c r="J47" s="26">
        <v>7337576.8700000001</v>
      </c>
      <c r="K47" s="24">
        <v>0</v>
      </c>
      <c r="L47" s="25">
        <v>7337576.8700000001</v>
      </c>
      <c r="M47" s="27">
        <v>0</v>
      </c>
      <c r="N47" s="27">
        <v>0</v>
      </c>
    </row>
    <row r="48" spans="1:14" ht="15" customHeight="1" x14ac:dyDescent="0.2">
      <c r="A48" s="24" t="s">
        <v>23</v>
      </c>
      <c r="B48" s="36" t="s">
        <v>109</v>
      </c>
      <c r="C48" s="24" t="s">
        <v>25</v>
      </c>
      <c r="D48" s="24" t="s">
        <v>26</v>
      </c>
      <c r="E48" s="9">
        <v>20</v>
      </c>
      <c r="F48" s="24" t="s">
        <v>31</v>
      </c>
      <c r="G48" s="25">
        <v>4168620.99</v>
      </c>
      <c r="H48" s="25">
        <v>47480</v>
      </c>
      <c r="I48" s="25">
        <v>4121140.99</v>
      </c>
      <c r="J48" s="26">
        <v>47480</v>
      </c>
      <c r="K48" s="24">
        <v>0</v>
      </c>
      <c r="L48" s="25">
        <v>47480</v>
      </c>
      <c r="M48" s="27">
        <v>0</v>
      </c>
      <c r="N48" s="27">
        <v>0</v>
      </c>
    </row>
    <row r="49" spans="1:14" ht="15" customHeight="1" x14ac:dyDescent="0.2">
      <c r="A49" s="24" t="s">
        <v>23</v>
      </c>
      <c r="B49" s="36" t="s">
        <v>111</v>
      </c>
      <c r="C49" s="24" t="s">
        <v>25</v>
      </c>
      <c r="D49" s="24" t="s">
        <v>26</v>
      </c>
      <c r="E49" s="9">
        <v>20</v>
      </c>
      <c r="F49" s="24" t="s">
        <v>31</v>
      </c>
      <c r="G49" s="25">
        <v>4168620.99</v>
      </c>
      <c r="H49" s="25">
        <v>47480</v>
      </c>
      <c r="I49" s="25">
        <v>4121140.99</v>
      </c>
      <c r="J49" s="26">
        <v>47480</v>
      </c>
      <c r="K49" s="24">
        <v>0</v>
      </c>
      <c r="L49" s="25">
        <v>47480</v>
      </c>
      <c r="M49" s="27">
        <v>0</v>
      </c>
      <c r="N49" s="27">
        <v>0</v>
      </c>
    </row>
    <row r="50" spans="1:14" ht="15" customHeight="1" x14ac:dyDescent="0.2">
      <c r="A50" s="24" t="s">
        <v>23</v>
      </c>
      <c r="B50" s="36" t="s">
        <v>113</v>
      </c>
      <c r="C50" s="24" t="s">
        <v>25</v>
      </c>
      <c r="D50" s="24" t="s">
        <v>26</v>
      </c>
      <c r="E50" s="9">
        <v>20</v>
      </c>
      <c r="F50" s="24" t="s">
        <v>31</v>
      </c>
      <c r="G50" s="25">
        <v>2608</v>
      </c>
      <c r="H50" s="27">
        <v>0</v>
      </c>
      <c r="I50" s="25">
        <v>2608</v>
      </c>
      <c r="J50" s="24">
        <v>0</v>
      </c>
      <c r="K50" s="24">
        <v>0</v>
      </c>
      <c r="L50" s="27">
        <v>0</v>
      </c>
      <c r="M50" s="27">
        <v>0</v>
      </c>
      <c r="N50" s="27">
        <v>0</v>
      </c>
    </row>
    <row r="51" spans="1:14" ht="15" customHeight="1" x14ac:dyDescent="0.2">
      <c r="A51" s="24" t="s">
        <v>23</v>
      </c>
      <c r="B51" s="36" t="s">
        <v>115</v>
      </c>
      <c r="C51" s="24" t="s">
        <v>25</v>
      </c>
      <c r="D51" s="24" t="s">
        <v>26</v>
      </c>
      <c r="E51" s="9">
        <v>20</v>
      </c>
      <c r="F51" s="24" t="s">
        <v>31</v>
      </c>
      <c r="G51" s="25">
        <v>37591.5</v>
      </c>
      <c r="H51" s="27">
        <v>0</v>
      </c>
      <c r="I51" s="25">
        <v>37591.5</v>
      </c>
      <c r="J51" s="24">
        <v>0</v>
      </c>
      <c r="K51" s="24">
        <v>0</v>
      </c>
      <c r="L51" s="27">
        <v>0</v>
      </c>
      <c r="M51" s="27">
        <v>0</v>
      </c>
      <c r="N51" s="27">
        <v>0</v>
      </c>
    </row>
    <row r="52" spans="1:14" ht="15" customHeight="1" x14ac:dyDescent="0.2">
      <c r="A52" s="24" t="s">
        <v>23</v>
      </c>
      <c r="B52" s="36" t="s">
        <v>117</v>
      </c>
      <c r="C52" s="24" t="s">
        <v>25</v>
      </c>
      <c r="D52" s="24" t="s">
        <v>26</v>
      </c>
      <c r="E52" s="9">
        <v>20</v>
      </c>
      <c r="F52" s="24" t="s">
        <v>31</v>
      </c>
      <c r="G52" s="25">
        <v>4128421.49</v>
      </c>
      <c r="H52" s="25">
        <v>47480</v>
      </c>
      <c r="I52" s="25">
        <v>4080941.49</v>
      </c>
      <c r="J52" s="26">
        <v>47480</v>
      </c>
      <c r="K52" s="24">
        <v>0</v>
      </c>
      <c r="L52" s="25">
        <v>47480</v>
      </c>
      <c r="M52" s="27">
        <v>0</v>
      </c>
      <c r="N52" s="27">
        <v>0</v>
      </c>
    </row>
    <row r="53" spans="1:14" ht="15" customHeight="1" x14ac:dyDescent="0.2">
      <c r="A53" s="24" t="s">
        <v>23</v>
      </c>
      <c r="B53" s="36" t="s">
        <v>119</v>
      </c>
      <c r="C53" s="24" t="s">
        <v>25</v>
      </c>
      <c r="D53" s="24" t="s">
        <v>26</v>
      </c>
      <c r="E53" s="9">
        <v>20</v>
      </c>
      <c r="F53" s="24" t="s">
        <v>31</v>
      </c>
      <c r="G53" s="25">
        <v>21477077.149999999</v>
      </c>
      <c r="H53" s="25">
        <v>7290096.8700000001</v>
      </c>
      <c r="I53" s="25">
        <v>14186980.279999999</v>
      </c>
      <c r="J53" s="26">
        <v>7290096.8700000001</v>
      </c>
      <c r="K53" s="24">
        <v>0</v>
      </c>
      <c r="L53" s="25">
        <v>7290096.8700000001</v>
      </c>
      <c r="M53" s="27">
        <v>0</v>
      </c>
      <c r="N53" s="27">
        <v>0</v>
      </c>
    </row>
    <row r="54" spans="1:14" ht="15" customHeight="1" x14ac:dyDescent="0.2">
      <c r="A54" s="24" t="s">
        <v>23</v>
      </c>
      <c r="B54" s="36" t="s">
        <v>121</v>
      </c>
      <c r="C54" s="24" t="s">
        <v>25</v>
      </c>
      <c r="D54" s="24" t="s">
        <v>26</v>
      </c>
      <c r="E54" s="9">
        <v>20</v>
      </c>
      <c r="F54" s="24" t="s">
        <v>31</v>
      </c>
      <c r="G54" s="25">
        <v>1539855.39</v>
      </c>
      <c r="H54" s="25">
        <v>72000</v>
      </c>
      <c r="I54" s="25">
        <v>1467855.39</v>
      </c>
      <c r="J54" s="26">
        <v>72000</v>
      </c>
      <c r="K54" s="24">
        <v>0</v>
      </c>
      <c r="L54" s="25">
        <v>72000</v>
      </c>
      <c r="M54" s="27">
        <v>0</v>
      </c>
      <c r="N54" s="27">
        <v>0</v>
      </c>
    </row>
    <row r="55" spans="1:14" ht="15" customHeight="1" x14ac:dyDescent="0.2">
      <c r="A55" s="24" t="s">
        <v>23</v>
      </c>
      <c r="B55" s="36" t="s">
        <v>123</v>
      </c>
      <c r="C55" s="24" t="s">
        <v>25</v>
      </c>
      <c r="D55" s="24" t="s">
        <v>26</v>
      </c>
      <c r="E55" s="9">
        <v>20</v>
      </c>
      <c r="F55" s="24" t="s">
        <v>31</v>
      </c>
      <c r="G55" s="25">
        <v>104128</v>
      </c>
      <c r="H55" s="27">
        <v>0</v>
      </c>
      <c r="I55" s="25">
        <v>104128</v>
      </c>
      <c r="J55" s="24">
        <v>0</v>
      </c>
      <c r="K55" s="24">
        <v>0</v>
      </c>
      <c r="L55" s="27">
        <v>0</v>
      </c>
      <c r="M55" s="27">
        <v>0</v>
      </c>
      <c r="N55" s="27">
        <v>0</v>
      </c>
    </row>
    <row r="56" spans="1:14" ht="15" customHeight="1" x14ac:dyDescent="0.2">
      <c r="A56" s="24" t="s">
        <v>23</v>
      </c>
      <c r="B56" s="36" t="s">
        <v>125</v>
      </c>
      <c r="C56" s="24" t="s">
        <v>25</v>
      </c>
      <c r="D56" s="24" t="s">
        <v>26</v>
      </c>
      <c r="E56" s="9">
        <v>20</v>
      </c>
      <c r="F56" s="24" t="s">
        <v>31</v>
      </c>
      <c r="G56" s="25">
        <v>160000</v>
      </c>
      <c r="H56" s="25">
        <v>72000</v>
      </c>
      <c r="I56" s="25">
        <v>88000</v>
      </c>
      <c r="J56" s="26">
        <v>72000</v>
      </c>
      <c r="K56" s="24">
        <v>0</v>
      </c>
      <c r="L56" s="25">
        <v>72000</v>
      </c>
      <c r="M56" s="27">
        <v>0</v>
      </c>
      <c r="N56" s="27">
        <v>0</v>
      </c>
    </row>
    <row r="57" spans="1:14" ht="15" customHeight="1" x14ac:dyDescent="0.2">
      <c r="A57" s="24" t="s">
        <v>23</v>
      </c>
      <c r="B57" s="36" t="s">
        <v>127</v>
      </c>
      <c r="C57" s="24" t="s">
        <v>25</v>
      </c>
      <c r="D57" s="24" t="s">
        <v>26</v>
      </c>
      <c r="E57" s="9">
        <v>20</v>
      </c>
      <c r="F57" s="24" t="s">
        <v>31</v>
      </c>
      <c r="G57" s="25">
        <v>54410.879999999997</v>
      </c>
      <c r="H57" s="27">
        <v>0</v>
      </c>
      <c r="I57" s="25">
        <v>54410.879999999997</v>
      </c>
      <c r="J57" s="24">
        <v>0</v>
      </c>
      <c r="K57" s="24">
        <v>0</v>
      </c>
      <c r="L57" s="27">
        <v>0</v>
      </c>
      <c r="M57" s="27">
        <v>0</v>
      </c>
      <c r="N57" s="27">
        <v>0</v>
      </c>
    </row>
    <row r="58" spans="1:14" ht="15" customHeight="1" x14ac:dyDescent="0.2">
      <c r="A58" s="24" t="s">
        <v>23</v>
      </c>
      <c r="B58" s="36" t="s">
        <v>129</v>
      </c>
      <c r="C58" s="24" t="s">
        <v>25</v>
      </c>
      <c r="D58" s="24" t="s">
        <v>26</v>
      </c>
      <c r="E58" s="9">
        <v>20</v>
      </c>
      <c r="F58" s="24" t="s">
        <v>31</v>
      </c>
      <c r="G58" s="25">
        <v>78620</v>
      </c>
      <c r="H58" s="27">
        <v>0</v>
      </c>
      <c r="I58" s="25">
        <v>78620</v>
      </c>
      <c r="J58" s="24">
        <v>0</v>
      </c>
      <c r="K58" s="24">
        <v>0</v>
      </c>
      <c r="L58" s="27">
        <v>0</v>
      </c>
      <c r="M58" s="27">
        <v>0</v>
      </c>
      <c r="N58" s="27">
        <v>0</v>
      </c>
    </row>
    <row r="59" spans="1:14" ht="15" customHeight="1" x14ac:dyDescent="0.2">
      <c r="A59" s="24" t="s">
        <v>23</v>
      </c>
      <c r="B59" s="36" t="s">
        <v>131</v>
      </c>
      <c r="C59" s="24" t="s">
        <v>25</v>
      </c>
      <c r="D59" s="24" t="s">
        <v>26</v>
      </c>
      <c r="E59" s="9">
        <v>20</v>
      </c>
      <c r="F59" s="24" t="s">
        <v>31</v>
      </c>
      <c r="G59" s="25">
        <v>559451</v>
      </c>
      <c r="H59" s="27">
        <v>0</v>
      </c>
      <c r="I59" s="25">
        <v>559451</v>
      </c>
      <c r="J59" s="24">
        <v>0</v>
      </c>
      <c r="K59" s="24">
        <v>0</v>
      </c>
      <c r="L59" s="27">
        <v>0</v>
      </c>
      <c r="M59" s="27">
        <v>0</v>
      </c>
      <c r="N59" s="27">
        <v>0</v>
      </c>
    </row>
    <row r="60" spans="1:14" ht="15" customHeight="1" x14ac:dyDescent="0.2">
      <c r="A60" s="24" t="s">
        <v>23</v>
      </c>
      <c r="B60" s="36" t="s">
        <v>133</v>
      </c>
      <c r="C60" s="24" t="s">
        <v>25</v>
      </c>
      <c r="D60" s="24" t="s">
        <v>26</v>
      </c>
      <c r="E60" s="9">
        <v>20</v>
      </c>
      <c r="F60" s="24" t="s">
        <v>31</v>
      </c>
      <c r="G60" s="25">
        <v>139861</v>
      </c>
      <c r="H60" s="27">
        <v>0</v>
      </c>
      <c r="I60" s="25">
        <v>139861</v>
      </c>
      <c r="J60" s="24">
        <v>0</v>
      </c>
      <c r="K60" s="24">
        <v>0</v>
      </c>
      <c r="L60" s="27">
        <v>0</v>
      </c>
      <c r="M60" s="27">
        <v>0</v>
      </c>
      <c r="N60" s="27">
        <v>0</v>
      </c>
    </row>
    <row r="61" spans="1:14" ht="15" customHeight="1" x14ac:dyDescent="0.2">
      <c r="A61" s="24" t="s">
        <v>23</v>
      </c>
      <c r="B61" s="36" t="s">
        <v>135</v>
      </c>
      <c r="C61" s="24" t="s">
        <v>25</v>
      </c>
      <c r="D61" s="24" t="s">
        <v>26</v>
      </c>
      <c r="E61" s="9">
        <v>20</v>
      </c>
      <c r="F61" s="24" t="s">
        <v>31</v>
      </c>
      <c r="G61" s="25">
        <v>411448.48</v>
      </c>
      <c r="H61" s="27">
        <v>0</v>
      </c>
      <c r="I61" s="25">
        <v>411448.48</v>
      </c>
      <c r="J61" s="24">
        <v>0</v>
      </c>
      <c r="K61" s="24">
        <v>0</v>
      </c>
      <c r="L61" s="27">
        <v>0</v>
      </c>
      <c r="M61" s="27">
        <v>0</v>
      </c>
      <c r="N61" s="27">
        <v>0</v>
      </c>
    </row>
    <row r="62" spans="1:14" ht="15" customHeight="1" x14ac:dyDescent="0.2">
      <c r="A62" s="24" t="s">
        <v>23</v>
      </c>
      <c r="B62" s="36" t="s">
        <v>137</v>
      </c>
      <c r="C62" s="24" t="s">
        <v>25</v>
      </c>
      <c r="D62" s="24" t="s">
        <v>26</v>
      </c>
      <c r="E62" s="9">
        <v>20</v>
      </c>
      <c r="F62" s="24" t="s">
        <v>31</v>
      </c>
      <c r="G62" s="25">
        <v>31936.03</v>
      </c>
      <c r="H62" s="27">
        <v>0</v>
      </c>
      <c r="I62" s="25">
        <v>31936.03</v>
      </c>
      <c r="J62" s="24">
        <v>0</v>
      </c>
      <c r="K62" s="24">
        <v>0</v>
      </c>
      <c r="L62" s="27">
        <v>0</v>
      </c>
      <c r="M62" s="27">
        <v>0</v>
      </c>
      <c r="N62" s="27">
        <v>0</v>
      </c>
    </row>
    <row r="63" spans="1:14" ht="15" customHeight="1" x14ac:dyDescent="0.2">
      <c r="A63" s="24" t="s">
        <v>23</v>
      </c>
      <c r="B63" s="36" t="s">
        <v>139</v>
      </c>
      <c r="C63" s="24" t="s">
        <v>25</v>
      </c>
      <c r="D63" s="24" t="s">
        <v>26</v>
      </c>
      <c r="E63" s="9">
        <v>20</v>
      </c>
      <c r="F63" s="24" t="s">
        <v>31</v>
      </c>
      <c r="G63" s="25">
        <v>970532.8</v>
      </c>
      <c r="H63" s="27">
        <v>0</v>
      </c>
      <c r="I63" s="25">
        <v>970532.8</v>
      </c>
      <c r="J63" s="24">
        <v>0</v>
      </c>
      <c r="K63" s="24">
        <v>0</v>
      </c>
      <c r="L63" s="27">
        <v>0</v>
      </c>
      <c r="M63" s="27">
        <v>0</v>
      </c>
      <c r="N63" s="27">
        <v>0</v>
      </c>
    </row>
    <row r="64" spans="1:14" ht="15" customHeight="1" x14ac:dyDescent="0.2">
      <c r="A64" s="24" t="s">
        <v>23</v>
      </c>
      <c r="B64" s="36" t="s">
        <v>141</v>
      </c>
      <c r="C64" s="24" t="s">
        <v>25</v>
      </c>
      <c r="D64" s="24" t="s">
        <v>26</v>
      </c>
      <c r="E64" s="9">
        <v>20</v>
      </c>
      <c r="F64" s="24" t="s">
        <v>31</v>
      </c>
      <c r="G64" s="25">
        <v>80000</v>
      </c>
      <c r="H64" s="27">
        <v>0</v>
      </c>
      <c r="I64" s="25">
        <v>80000</v>
      </c>
      <c r="J64" s="24">
        <v>0</v>
      </c>
      <c r="K64" s="24">
        <v>0</v>
      </c>
      <c r="L64" s="27">
        <v>0</v>
      </c>
      <c r="M64" s="27">
        <v>0</v>
      </c>
      <c r="N64" s="27">
        <v>0</v>
      </c>
    </row>
    <row r="65" spans="1:14" ht="15" customHeight="1" x14ac:dyDescent="0.2">
      <c r="A65" s="24" t="s">
        <v>23</v>
      </c>
      <c r="B65" s="36" t="s">
        <v>143</v>
      </c>
      <c r="C65" s="24" t="s">
        <v>25</v>
      </c>
      <c r="D65" s="24" t="s">
        <v>26</v>
      </c>
      <c r="E65" s="9">
        <v>20</v>
      </c>
      <c r="F65" s="24" t="s">
        <v>31</v>
      </c>
      <c r="G65" s="25">
        <v>890532.8</v>
      </c>
      <c r="H65" s="27">
        <v>0</v>
      </c>
      <c r="I65" s="25">
        <v>890532.8</v>
      </c>
      <c r="J65" s="24">
        <v>0</v>
      </c>
      <c r="K65" s="24">
        <v>0</v>
      </c>
      <c r="L65" s="27">
        <v>0</v>
      </c>
      <c r="M65" s="27">
        <v>0</v>
      </c>
      <c r="N65" s="27">
        <v>0</v>
      </c>
    </row>
    <row r="66" spans="1:14" ht="15" customHeight="1" x14ac:dyDescent="0.2">
      <c r="A66" s="24" t="s">
        <v>23</v>
      </c>
      <c r="B66" s="36" t="s">
        <v>145</v>
      </c>
      <c r="C66" s="24" t="s">
        <v>25</v>
      </c>
      <c r="D66" s="24" t="s">
        <v>26</v>
      </c>
      <c r="E66" s="9">
        <v>20</v>
      </c>
      <c r="F66" s="24" t="s">
        <v>31</v>
      </c>
      <c r="G66" s="25">
        <v>4915364.09</v>
      </c>
      <c r="H66" s="25">
        <v>551985.75</v>
      </c>
      <c r="I66" s="25">
        <v>4363378.34</v>
      </c>
      <c r="J66" s="26">
        <v>551985.75</v>
      </c>
      <c r="K66" s="24">
        <v>0</v>
      </c>
      <c r="L66" s="25">
        <v>551985.75</v>
      </c>
      <c r="M66" s="27">
        <v>0</v>
      </c>
      <c r="N66" s="27">
        <v>0</v>
      </c>
    </row>
    <row r="67" spans="1:14" ht="15" customHeight="1" x14ac:dyDescent="0.2">
      <c r="A67" s="24" t="s">
        <v>23</v>
      </c>
      <c r="B67" s="36" t="s">
        <v>147</v>
      </c>
      <c r="C67" s="24" t="s">
        <v>25</v>
      </c>
      <c r="D67" s="24" t="s">
        <v>26</v>
      </c>
      <c r="E67" s="9">
        <v>20</v>
      </c>
      <c r="F67" s="24" t="s">
        <v>31</v>
      </c>
      <c r="G67" s="25">
        <v>111665.44</v>
      </c>
      <c r="H67" s="25">
        <v>70264.56</v>
      </c>
      <c r="I67" s="25">
        <v>41400.879999999997</v>
      </c>
      <c r="J67" s="26">
        <v>70264.56</v>
      </c>
      <c r="K67" s="24">
        <v>0</v>
      </c>
      <c r="L67" s="25">
        <v>70264.56</v>
      </c>
      <c r="M67" s="27">
        <v>0</v>
      </c>
      <c r="N67" s="27">
        <v>0</v>
      </c>
    </row>
    <row r="68" spans="1:14" ht="15" customHeight="1" x14ac:dyDescent="0.2">
      <c r="A68" s="24" t="s">
        <v>23</v>
      </c>
      <c r="B68" s="36" t="s">
        <v>149</v>
      </c>
      <c r="C68" s="24" t="s">
        <v>25</v>
      </c>
      <c r="D68" s="24" t="s">
        <v>26</v>
      </c>
      <c r="E68" s="9">
        <v>20</v>
      </c>
      <c r="F68" s="24" t="s">
        <v>31</v>
      </c>
      <c r="G68" s="25">
        <v>1766517.65</v>
      </c>
      <c r="H68" s="25">
        <v>156400</v>
      </c>
      <c r="I68" s="25">
        <v>1610117.65</v>
      </c>
      <c r="J68" s="26">
        <v>156400</v>
      </c>
      <c r="K68" s="24">
        <v>0</v>
      </c>
      <c r="L68" s="25">
        <v>156400</v>
      </c>
      <c r="M68" s="27">
        <v>0</v>
      </c>
      <c r="N68" s="27">
        <v>0</v>
      </c>
    </row>
    <row r="69" spans="1:14" ht="15" customHeight="1" x14ac:dyDescent="0.2">
      <c r="A69" s="24" t="s">
        <v>23</v>
      </c>
      <c r="B69" s="36" t="s">
        <v>151</v>
      </c>
      <c r="C69" s="24" t="s">
        <v>25</v>
      </c>
      <c r="D69" s="24" t="s">
        <v>26</v>
      </c>
      <c r="E69" s="9">
        <v>20</v>
      </c>
      <c r="F69" s="24" t="s">
        <v>31</v>
      </c>
      <c r="G69" s="25">
        <v>4491.6499999999996</v>
      </c>
      <c r="H69" s="27">
        <v>0</v>
      </c>
      <c r="I69" s="25">
        <v>4491.6499999999996</v>
      </c>
      <c r="J69" s="24">
        <v>0</v>
      </c>
      <c r="K69" s="24">
        <v>0</v>
      </c>
      <c r="L69" s="27">
        <v>0</v>
      </c>
      <c r="M69" s="27">
        <v>0</v>
      </c>
      <c r="N69" s="27">
        <v>0</v>
      </c>
    </row>
    <row r="70" spans="1:14" ht="15" customHeight="1" x14ac:dyDescent="0.2">
      <c r="A70" s="24" t="s">
        <v>23</v>
      </c>
      <c r="B70" s="36" t="s">
        <v>153</v>
      </c>
      <c r="C70" s="24" t="s">
        <v>25</v>
      </c>
      <c r="D70" s="24" t="s">
        <v>26</v>
      </c>
      <c r="E70" s="9">
        <v>20</v>
      </c>
      <c r="F70" s="24" t="s">
        <v>31</v>
      </c>
      <c r="G70" s="25">
        <v>1432639.22</v>
      </c>
      <c r="H70" s="25">
        <v>26971.68</v>
      </c>
      <c r="I70" s="25">
        <v>1405667.54</v>
      </c>
      <c r="J70" s="26">
        <v>26971.68</v>
      </c>
      <c r="K70" s="24">
        <v>0</v>
      </c>
      <c r="L70" s="25">
        <v>26971.68</v>
      </c>
      <c r="M70" s="27">
        <v>0</v>
      </c>
      <c r="N70" s="27">
        <v>0</v>
      </c>
    </row>
    <row r="71" spans="1:14" ht="15" customHeight="1" x14ac:dyDescent="0.2">
      <c r="A71" s="24" t="s">
        <v>23</v>
      </c>
      <c r="B71" s="36" t="s">
        <v>155</v>
      </c>
      <c r="C71" s="24" t="s">
        <v>25</v>
      </c>
      <c r="D71" s="24" t="s">
        <v>26</v>
      </c>
      <c r="E71" s="9">
        <v>20</v>
      </c>
      <c r="F71" s="24" t="s">
        <v>31</v>
      </c>
      <c r="G71" s="25">
        <v>279838.96000000002</v>
      </c>
      <c r="H71" s="25">
        <v>102569.52</v>
      </c>
      <c r="I71" s="25">
        <v>177269.44</v>
      </c>
      <c r="J71" s="26">
        <v>102569.52</v>
      </c>
      <c r="K71" s="24">
        <v>0</v>
      </c>
      <c r="L71" s="25">
        <v>102569.52</v>
      </c>
      <c r="M71" s="27">
        <v>0</v>
      </c>
      <c r="N71" s="27">
        <v>0</v>
      </c>
    </row>
    <row r="72" spans="1:14" ht="15" customHeight="1" x14ac:dyDescent="0.2">
      <c r="A72" s="24" t="s">
        <v>23</v>
      </c>
      <c r="B72" s="36" t="s">
        <v>157</v>
      </c>
      <c r="C72" s="24" t="s">
        <v>25</v>
      </c>
      <c r="D72" s="24" t="s">
        <v>26</v>
      </c>
      <c r="E72" s="9">
        <v>20</v>
      </c>
      <c r="F72" s="24" t="s">
        <v>31</v>
      </c>
      <c r="G72" s="25">
        <v>160000</v>
      </c>
      <c r="H72" s="27">
        <v>0</v>
      </c>
      <c r="I72" s="25">
        <v>160000</v>
      </c>
      <c r="J72" s="24">
        <v>0</v>
      </c>
      <c r="K72" s="24">
        <v>0</v>
      </c>
      <c r="L72" s="27">
        <v>0</v>
      </c>
      <c r="M72" s="27">
        <v>0</v>
      </c>
      <c r="N72" s="27">
        <v>0</v>
      </c>
    </row>
    <row r="73" spans="1:14" ht="15" customHeight="1" x14ac:dyDescent="0.2">
      <c r="A73" s="24" t="s">
        <v>23</v>
      </c>
      <c r="B73" s="36" t="s">
        <v>159</v>
      </c>
      <c r="C73" s="24" t="s">
        <v>25</v>
      </c>
      <c r="D73" s="24" t="s">
        <v>26</v>
      </c>
      <c r="E73" s="9">
        <v>20</v>
      </c>
      <c r="F73" s="24" t="s">
        <v>31</v>
      </c>
      <c r="G73" s="25">
        <v>394831.79</v>
      </c>
      <c r="H73" s="25">
        <v>195779.99</v>
      </c>
      <c r="I73" s="25">
        <v>199051.8</v>
      </c>
      <c r="J73" s="26">
        <v>195779.99</v>
      </c>
      <c r="K73" s="24">
        <v>0</v>
      </c>
      <c r="L73" s="25">
        <v>195779.99</v>
      </c>
      <c r="M73" s="27">
        <v>0</v>
      </c>
      <c r="N73" s="27">
        <v>0</v>
      </c>
    </row>
    <row r="74" spans="1:14" ht="15" customHeight="1" x14ac:dyDescent="0.2">
      <c r="A74" s="24" t="s">
        <v>23</v>
      </c>
      <c r="B74" s="36" t="s">
        <v>161</v>
      </c>
      <c r="C74" s="24" t="s">
        <v>25</v>
      </c>
      <c r="D74" s="24" t="s">
        <v>26</v>
      </c>
      <c r="E74" s="9">
        <v>20</v>
      </c>
      <c r="F74" s="24" t="s">
        <v>31</v>
      </c>
      <c r="G74" s="25">
        <v>200000</v>
      </c>
      <c r="H74" s="27">
        <v>0</v>
      </c>
      <c r="I74" s="25">
        <v>200000</v>
      </c>
      <c r="J74" s="24">
        <v>0</v>
      </c>
      <c r="K74" s="24">
        <v>0</v>
      </c>
      <c r="L74" s="27">
        <v>0</v>
      </c>
      <c r="M74" s="27">
        <v>0</v>
      </c>
      <c r="N74" s="27">
        <v>0</v>
      </c>
    </row>
    <row r="75" spans="1:14" ht="15" customHeight="1" x14ac:dyDescent="0.2">
      <c r="A75" s="24" t="s">
        <v>23</v>
      </c>
      <c r="B75" s="36" t="s">
        <v>163</v>
      </c>
      <c r="C75" s="24" t="s">
        <v>25</v>
      </c>
      <c r="D75" s="24" t="s">
        <v>26</v>
      </c>
      <c r="E75" s="9">
        <v>20</v>
      </c>
      <c r="F75" s="24" t="s">
        <v>31</v>
      </c>
      <c r="G75" s="25">
        <v>565379.38</v>
      </c>
      <c r="H75" s="27">
        <v>0</v>
      </c>
      <c r="I75" s="25">
        <v>565379.38</v>
      </c>
      <c r="J75" s="24">
        <v>0</v>
      </c>
      <c r="K75" s="24">
        <v>0</v>
      </c>
      <c r="L75" s="27">
        <v>0</v>
      </c>
      <c r="M75" s="27">
        <v>0</v>
      </c>
      <c r="N75" s="27">
        <v>0</v>
      </c>
    </row>
    <row r="76" spans="1:14" ht="15" customHeight="1" x14ac:dyDescent="0.2">
      <c r="A76" s="24" t="s">
        <v>23</v>
      </c>
      <c r="B76" s="36" t="s">
        <v>165</v>
      </c>
      <c r="C76" s="24" t="s">
        <v>25</v>
      </c>
      <c r="D76" s="24" t="s">
        <v>26</v>
      </c>
      <c r="E76" s="9">
        <v>20</v>
      </c>
      <c r="F76" s="24" t="s">
        <v>31</v>
      </c>
      <c r="G76" s="25">
        <v>2593218.02</v>
      </c>
      <c r="H76" s="25">
        <v>1769717.85</v>
      </c>
      <c r="I76" s="25">
        <v>823500.17</v>
      </c>
      <c r="J76" s="26">
        <v>1769717.85</v>
      </c>
      <c r="K76" s="24">
        <v>0</v>
      </c>
      <c r="L76" s="25">
        <v>1769717.85</v>
      </c>
      <c r="M76" s="27">
        <v>0</v>
      </c>
      <c r="N76" s="27">
        <v>0</v>
      </c>
    </row>
    <row r="77" spans="1:14" ht="15" customHeight="1" x14ac:dyDescent="0.2">
      <c r="A77" s="24" t="s">
        <v>23</v>
      </c>
      <c r="B77" s="36" t="s">
        <v>167</v>
      </c>
      <c r="C77" s="24" t="s">
        <v>25</v>
      </c>
      <c r="D77" s="24" t="s">
        <v>26</v>
      </c>
      <c r="E77" s="9">
        <v>20</v>
      </c>
      <c r="F77" s="24" t="s">
        <v>31</v>
      </c>
      <c r="G77" s="25">
        <v>649964.99</v>
      </c>
      <c r="H77" s="25">
        <v>460951.86</v>
      </c>
      <c r="I77" s="25">
        <v>189013.13</v>
      </c>
      <c r="J77" s="26">
        <v>460951.86</v>
      </c>
      <c r="K77" s="24">
        <v>0</v>
      </c>
      <c r="L77" s="25">
        <v>460951.86</v>
      </c>
      <c r="M77" s="27">
        <v>0</v>
      </c>
      <c r="N77" s="27">
        <v>0</v>
      </c>
    </row>
    <row r="78" spans="1:14" ht="15" customHeight="1" x14ac:dyDescent="0.2">
      <c r="A78" s="24" t="s">
        <v>23</v>
      </c>
      <c r="B78" s="36" t="s">
        <v>169</v>
      </c>
      <c r="C78" s="24" t="s">
        <v>25</v>
      </c>
      <c r="D78" s="24" t="s">
        <v>26</v>
      </c>
      <c r="E78" s="9">
        <v>20</v>
      </c>
      <c r="F78" s="24" t="s">
        <v>31</v>
      </c>
      <c r="G78" s="25">
        <v>441698.78</v>
      </c>
      <c r="H78" s="25">
        <v>263847.25</v>
      </c>
      <c r="I78" s="25">
        <v>177851.53</v>
      </c>
      <c r="J78" s="26">
        <v>263847.25</v>
      </c>
      <c r="K78" s="24">
        <v>0</v>
      </c>
      <c r="L78" s="25">
        <v>263847.25</v>
      </c>
      <c r="M78" s="27">
        <v>0</v>
      </c>
      <c r="N78" s="27">
        <v>0</v>
      </c>
    </row>
    <row r="79" spans="1:14" ht="15" customHeight="1" x14ac:dyDescent="0.2">
      <c r="A79" s="24" t="s">
        <v>23</v>
      </c>
      <c r="B79" s="36" t="s">
        <v>171</v>
      </c>
      <c r="C79" s="24" t="s">
        <v>25</v>
      </c>
      <c r="D79" s="24" t="s">
        <v>26</v>
      </c>
      <c r="E79" s="9">
        <v>20</v>
      </c>
      <c r="F79" s="24" t="s">
        <v>31</v>
      </c>
      <c r="G79" s="25">
        <v>184247.61</v>
      </c>
      <c r="H79" s="25">
        <v>106400</v>
      </c>
      <c r="I79" s="25">
        <v>77847.61</v>
      </c>
      <c r="J79" s="26">
        <v>106400</v>
      </c>
      <c r="K79" s="24">
        <v>0</v>
      </c>
      <c r="L79" s="25">
        <v>106400</v>
      </c>
      <c r="M79" s="27">
        <v>0</v>
      </c>
      <c r="N79" s="27">
        <v>0</v>
      </c>
    </row>
    <row r="80" spans="1:14" ht="15" customHeight="1" x14ac:dyDescent="0.2">
      <c r="A80" s="24" t="s">
        <v>23</v>
      </c>
      <c r="B80" s="36" t="s">
        <v>173</v>
      </c>
      <c r="C80" s="24" t="s">
        <v>25</v>
      </c>
      <c r="D80" s="24" t="s">
        <v>26</v>
      </c>
      <c r="E80" s="9">
        <v>20</v>
      </c>
      <c r="F80" s="24" t="s">
        <v>31</v>
      </c>
      <c r="G80" s="25">
        <v>73150.600000000006</v>
      </c>
      <c r="H80" s="25">
        <v>71023.67</v>
      </c>
      <c r="I80" s="25">
        <v>2126.9299999999998</v>
      </c>
      <c r="J80" s="26">
        <v>71023.67</v>
      </c>
      <c r="K80" s="24">
        <v>0</v>
      </c>
      <c r="L80" s="25">
        <v>71023.67</v>
      </c>
      <c r="M80" s="27">
        <v>0</v>
      </c>
      <c r="N80" s="27">
        <v>0</v>
      </c>
    </row>
    <row r="81" spans="1:14" ht="15" customHeight="1" x14ac:dyDescent="0.2">
      <c r="A81" s="24" t="s">
        <v>23</v>
      </c>
      <c r="B81" s="36" t="s">
        <v>175</v>
      </c>
      <c r="C81" s="24" t="s">
        <v>25</v>
      </c>
      <c r="D81" s="24" t="s">
        <v>26</v>
      </c>
      <c r="E81" s="9">
        <v>20</v>
      </c>
      <c r="F81" s="24" t="s">
        <v>31</v>
      </c>
      <c r="G81" s="25">
        <v>544933.9</v>
      </c>
      <c r="H81" s="25">
        <v>186177.47</v>
      </c>
      <c r="I81" s="25">
        <v>358756.43</v>
      </c>
      <c r="J81" s="26">
        <v>186177.47</v>
      </c>
      <c r="K81" s="24">
        <v>0</v>
      </c>
      <c r="L81" s="25">
        <v>186177.47</v>
      </c>
      <c r="M81" s="27">
        <v>0</v>
      </c>
      <c r="N81" s="27">
        <v>0</v>
      </c>
    </row>
    <row r="82" spans="1:14" ht="15" customHeight="1" x14ac:dyDescent="0.2">
      <c r="A82" s="24" t="s">
        <v>23</v>
      </c>
      <c r="B82" s="36" t="s">
        <v>177</v>
      </c>
      <c r="C82" s="24" t="s">
        <v>25</v>
      </c>
      <c r="D82" s="24" t="s">
        <v>26</v>
      </c>
      <c r="E82" s="9">
        <v>20</v>
      </c>
      <c r="F82" s="24" t="s">
        <v>31</v>
      </c>
      <c r="G82" s="25">
        <v>699222.14</v>
      </c>
      <c r="H82" s="25">
        <v>681317.6</v>
      </c>
      <c r="I82" s="25">
        <v>17904.54</v>
      </c>
      <c r="J82" s="26">
        <v>681317.6</v>
      </c>
      <c r="K82" s="24">
        <v>0</v>
      </c>
      <c r="L82" s="25">
        <v>681317.6</v>
      </c>
      <c r="M82" s="27">
        <v>0</v>
      </c>
      <c r="N82" s="27">
        <v>0</v>
      </c>
    </row>
    <row r="83" spans="1:14" ht="15" customHeight="1" x14ac:dyDescent="0.2">
      <c r="A83" s="24" t="s">
        <v>23</v>
      </c>
      <c r="B83" s="36" t="s">
        <v>179</v>
      </c>
      <c r="C83" s="24" t="s">
        <v>25</v>
      </c>
      <c r="D83" s="24" t="s">
        <v>26</v>
      </c>
      <c r="E83" s="9">
        <v>20</v>
      </c>
      <c r="F83" s="24" t="s">
        <v>31</v>
      </c>
      <c r="G83" s="25">
        <v>3375839.39</v>
      </c>
      <c r="H83" s="25">
        <v>2132498.5</v>
      </c>
      <c r="I83" s="25">
        <v>1243340.8899999999</v>
      </c>
      <c r="J83" s="26">
        <v>2132498.5</v>
      </c>
      <c r="K83" s="24">
        <v>0</v>
      </c>
      <c r="L83" s="25">
        <v>2132498.5</v>
      </c>
      <c r="M83" s="27">
        <v>0</v>
      </c>
      <c r="N83" s="27">
        <v>0</v>
      </c>
    </row>
    <row r="84" spans="1:14" ht="15" customHeight="1" x14ac:dyDescent="0.2">
      <c r="A84" s="24" t="s">
        <v>23</v>
      </c>
      <c r="B84" s="36" t="s">
        <v>181</v>
      </c>
      <c r="C84" s="24" t="s">
        <v>25</v>
      </c>
      <c r="D84" s="24" t="s">
        <v>26</v>
      </c>
      <c r="E84" s="9">
        <v>20</v>
      </c>
      <c r="F84" s="24" t="s">
        <v>31</v>
      </c>
      <c r="G84" s="25">
        <v>1002673.18</v>
      </c>
      <c r="H84" s="25">
        <v>257990</v>
      </c>
      <c r="I84" s="25">
        <v>744683.18</v>
      </c>
      <c r="J84" s="26">
        <v>257990</v>
      </c>
      <c r="K84" s="24">
        <v>0</v>
      </c>
      <c r="L84" s="25">
        <v>257990</v>
      </c>
      <c r="M84" s="27">
        <v>0</v>
      </c>
      <c r="N84" s="27">
        <v>0</v>
      </c>
    </row>
    <row r="85" spans="1:14" ht="15" customHeight="1" x14ac:dyDescent="0.2">
      <c r="A85" s="24" t="s">
        <v>23</v>
      </c>
      <c r="B85" s="36" t="s">
        <v>183</v>
      </c>
      <c r="C85" s="24" t="s">
        <v>25</v>
      </c>
      <c r="D85" s="24" t="s">
        <v>26</v>
      </c>
      <c r="E85" s="9">
        <v>20</v>
      </c>
      <c r="F85" s="24" t="s">
        <v>31</v>
      </c>
      <c r="G85" s="25">
        <v>685043.52</v>
      </c>
      <c r="H85" s="25">
        <v>453600</v>
      </c>
      <c r="I85" s="25">
        <v>231443.52</v>
      </c>
      <c r="J85" s="26">
        <v>453600</v>
      </c>
      <c r="K85" s="24">
        <v>0</v>
      </c>
      <c r="L85" s="25">
        <v>453600</v>
      </c>
      <c r="M85" s="27">
        <v>0</v>
      </c>
      <c r="N85" s="27">
        <v>0</v>
      </c>
    </row>
    <row r="86" spans="1:14" ht="15" customHeight="1" x14ac:dyDescent="0.2">
      <c r="A86" s="24" t="s">
        <v>23</v>
      </c>
      <c r="B86" s="36" t="s">
        <v>185</v>
      </c>
      <c r="C86" s="24" t="s">
        <v>25</v>
      </c>
      <c r="D86" s="24" t="s">
        <v>26</v>
      </c>
      <c r="E86" s="9">
        <v>20</v>
      </c>
      <c r="F86" s="24" t="s">
        <v>31</v>
      </c>
      <c r="G86" s="25">
        <v>1610050.37</v>
      </c>
      <c r="H86" s="25">
        <v>1420908.5</v>
      </c>
      <c r="I86" s="25">
        <v>189141.87</v>
      </c>
      <c r="J86" s="26">
        <v>1420908.5</v>
      </c>
      <c r="K86" s="24">
        <v>0</v>
      </c>
      <c r="L86" s="25">
        <v>1420908.5</v>
      </c>
      <c r="M86" s="27">
        <v>0</v>
      </c>
      <c r="N86" s="27">
        <v>0</v>
      </c>
    </row>
    <row r="87" spans="1:14" ht="15" customHeight="1" x14ac:dyDescent="0.2">
      <c r="A87" s="24" t="s">
        <v>23</v>
      </c>
      <c r="B87" s="36" t="s">
        <v>187</v>
      </c>
      <c r="C87" s="24" t="s">
        <v>25</v>
      </c>
      <c r="D87" s="24" t="s">
        <v>26</v>
      </c>
      <c r="E87" s="9">
        <v>20</v>
      </c>
      <c r="F87" s="24" t="s">
        <v>31</v>
      </c>
      <c r="G87" s="25">
        <v>78072.320000000007</v>
      </c>
      <c r="H87" s="27">
        <v>0</v>
      </c>
      <c r="I87" s="25">
        <v>78072.320000000007</v>
      </c>
      <c r="J87" s="24">
        <v>0</v>
      </c>
      <c r="K87" s="24">
        <v>0</v>
      </c>
      <c r="L87" s="27">
        <v>0</v>
      </c>
      <c r="M87" s="27">
        <v>0</v>
      </c>
      <c r="N87" s="27">
        <v>0</v>
      </c>
    </row>
    <row r="88" spans="1:14" ht="15" customHeight="1" x14ac:dyDescent="0.2">
      <c r="A88" s="24" t="s">
        <v>23</v>
      </c>
      <c r="B88" s="36" t="s">
        <v>189</v>
      </c>
      <c r="C88" s="24" t="s">
        <v>25</v>
      </c>
      <c r="D88" s="24" t="s">
        <v>26</v>
      </c>
      <c r="E88" s="9">
        <v>20</v>
      </c>
      <c r="F88" s="24" t="s">
        <v>31</v>
      </c>
      <c r="G88" s="25">
        <v>1089056.49</v>
      </c>
      <c r="H88" s="25">
        <v>1052.4000000000001</v>
      </c>
      <c r="I88" s="25">
        <v>1088004.0900000001</v>
      </c>
      <c r="J88" s="26">
        <v>1052.4000000000001</v>
      </c>
      <c r="K88" s="24">
        <v>0</v>
      </c>
      <c r="L88" s="25">
        <v>1052.4000000000001</v>
      </c>
      <c r="M88" s="27">
        <v>0</v>
      </c>
      <c r="N88" s="27">
        <v>0</v>
      </c>
    </row>
    <row r="89" spans="1:14" ht="15" customHeight="1" x14ac:dyDescent="0.2">
      <c r="A89" s="24" t="s">
        <v>23</v>
      </c>
      <c r="B89" s="36" t="s">
        <v>191</v>
      </c>
      <c r="C89" s="24" t="s">
        <v>25</v>
      </c>
      <c r="D89" s="24" t="s">
        <v>26</v>
      </c>
      <c r="E89" s="9">
        <v>20</v>
      </c>
      <c r="F89" s="24" t="s">
        <v>31</v>
      </c>
      <c r="G89" s="25">
        <v>139600</v>
      </c>
      <c r="H89" s="27">
        <v>0</v>
      </c>
      <c r="I89" s="25">
        <v>139600</v>
      </c>
      <c r="J89" s="24">
        <v>0</v>
      </c>
      <c r="K89" s="24">
        <v>0</v>
      </c>
      <c r="L89" s="27">
        <v>0</v>
      </c>
      <c r="M89" s="27">
        <v>0</v>
      </c>
      <c r="N89" s="27">
        <v>0</v>
      </c>
    </row>
    <row r="90" spans="1:14" ht="15" customHeight="1" x14ac:dyDescent="0.2">
      <c r="A90" s="24" t="s">
        <v>23</v>
      </c>
      <c r="B90" s="36" t="s">
        <v>193</v>
      </c>
      <c r="C90" s="24" t="s">
        <v>25</v>
      </c>
      <c r="D90" s="24" t="s">
        <v>26</v>
      </c>
      <c r="E90" s="9">
        <v>20</v>
      </c>
      <c r="F90" s="24" t="s">
        <v>31</v>
      </c>
      <c r="G90" s="25">
        <v>40000</v>
      </c>
      <c r="H90" s="27">
        <v>0</v>
      </c>
      <c r="I90" s="25">
        <v>40000</v>
      </c>
      <c r="J90" s="24">
        <v>0</v>
      </c>
      <c r="K90" s="24">
        <v>0</v>
      </c>
      <c r="L90" s="27">
        <v>0</v>
      </c>
      <c r="M90" s="27">
        <v>0</v>
      </c>
      <c r="N90" s="27">
        <v>0</v>
      </c>
    </row>
    <row r="91" spans="1:14" ht="15" customHeight="1" x14ac:dyDescent="0.2">
      <c r="A91" s="24" t="s">
        <v>23</v>
      </c>
      <c r="B91" s="36" t="s">
        <v>195</v>
      </c>
      <c r="C91" s="24" t="s">
        <v>25</v>
      </c>
      <c r="D91" s="24" t="s">
        <v>26</v>
      </c>
      <c r="E91" s="9">
        <v>20</v>
      </c>
      <c r="F91" s="24" t="s">
        <v>31</v>
      </c>
      <c r="G91" s="25">
        <v>177768</v>
      </c>
      <c r="H91" s="27">
        <v>0</v>
      </c>
      <c r="I91" s="25">
        <v>177768</v>
      </c>
      <c r="J91" s="24">
        <v>0</v>
      </c>
      <c r="K91" s="24">
        <v>0</v>
      </c>
      <c r="L91" s="27">
        <v>0</v>
      </c>
      <c r="M91" s="27">
        <v>0</v>
      </c>
      <c r="N91" s="27">
        <v>0</v>
      </c>
    </row>
    <row r="92" spans="1:14" ht="15" customHeight="1" x14ac:dyDescent="0.2">
      <c r="A92" s="24" t="s">
        <v>23</v>
      </c>
      <c r="B92" s="36" t="s">
        <v>197</v>
      </c>
      <c r="C92" s="24" t="s">
        <v>25</v>
      </c>
      <c r="D92" s="24" t="s">
        <v>26</v>
      </c>
      <c r="E92" s="9">
        <v>20</v>
      </c>
      <c r="F92" s="24" t="s">
        <v>31</v>
      </c>
      <c r="G92" s="25">
        <v>731688.49</v>
      </c>
      <c r="H92" s="25">
        <v>1052.4000000000001</v>
      </c>
      <c r="I92" s="25">
        <v>730636.09</v>
      </c>
      <c r="J92" s="26">
        <v>1052.4000000000001</v>
      </c>
      <c r="K92" s="24">
        <v>0</v>
      </c>
      <c r="L92" s="25">
        <v>1052.4000000000001</v>
      </c>
      <c r="M92" s="27">
        <v>0</v>
      </c>
      <c r="N92" s="27">
        <v>0</v>
      </c>
    </row>
    <row r="93" spans="1:14" ht="15" customHeight="1" x14ac:dyDescent="0.2">
      <c r="A93" s="24" t="s">
        <v>23</v>
      </c>
      <c r="B93" s="36" t="s">
        <v>199</v>
      </c>
      <c r="C93" s="24" t="s">
        <v>25</v>
      </c>
      <c r="D93" s="24" t="s">
        <v>26</v>
      </c>
      <c r="E93" s="9">
        <v>20</v>
      </c>
      <c r="F93" s="24" t="s">
        <v>31</v>
      </c>
      <c r="G93" s="25">
        <v>1863085.14</v>
      </c>
      <c r="H93" s="25">
        <v>368517.41</v>
      </c>
      <c r="I93" s="25">
        <v>1494567.73</v>
      </c>
      <c r="J93" s="26">
        <v>368517.41</v>
      </c>
      <c r="K93" s="24">
        <v>0</v>
      </c>
      <c r="L93" s="25">
        <v>368517.41</v>
      </c>
      <c r="M93" s="27">
        <v>0</v>
      </c>
      <c r="N93" s="27">
        <v>0</v>
      </c>
    </row>
    <row r="94" spans="1:14" ht="15" customHeight="1" x14ac:dyDescent="0.2">
      <c r="A94" s="24" t="s">
        <v>23</v>
      </c>
      <c r="B94" s="36" t="s">
        <v>201</v>
      </c>
      <c r="C94" s="24" t="s">
        <v>25</v>
      </c>
      <c r="D94" s="24" t="s">
        <v>26</v>
      </c>
      <c r="E94" s="9">
        <v>20</v>
      </c>
      <c r="F94" s="24" t="s">
        <v>31</v>
      </c>
      <c r="G94" s="25">
        <v>922307.47</v>
      </c>
      <c r="H94" s="25">
        <v>87584.28</v>
      </c>
      <c r="I94" s="25">
        <v>834723.19</v>
      </c>
      <c r="J94" s="26">
        <v>87584.28</v>
      </c>
      <c r="K94" s="24">
        <v>0</v>
      </c>
      <c r="L94" s="25">
        <v>87584.28</v>
      </c>
      <c r="M94" s="27">
        <v>0</v>
      </c>
      <c r="N94" s="27">
        <v>0</v>
      </c>
    </row>
    <row r="95" spans="1:14" ht="15" customHeight="1" x14ac:dyDescent="0.2">
      <c r="A95" s="24" t="s">
        <v>23</v>
      </c>
      <c r="B95" s="36" t="s">
        <v>203</v>
      </c>
      <c r="C95" s="24" t="s">
        <v>25</v>
      </c>
      <c r="D95" s="24" t="s">
        <v>26</v>
      </c>
      <c r="E95" s="9">
        <v>20</v>
      </c>
      <c r="F95" s="24" t="s">
        <v>31</v>
      </c>
      <c r="G95" s="25">
        <v>603434.43000000005</v>
      </c>
      <c r="H95" s="25">
        <v>173969.84</v>
      </c>
      <c r="I95" s="25">
        <v>429464.59</v>
      </c>
      <c r="J95" s="26">
        <v>173969.84</v>
      </c>
      <c r="K95" s="24">
        <v>0</v>
      </c>
      <c r="L95" s="25">
        <v>173969.84</v>
      </c>
      <c r="M95" s="27">
        <v>0</v>
      </c>
      <c r="N95" s="27">
        <v>0</v>
      </c>
    </row>
    <row r="96" spans="1:14" ht="15" customHeight="1" x14ac:dyDescent="0.2">
      <c r="A96" s="24" t="s">
        <v>23</v>
      </c>
      <c r="B96" s="36" t="s">
        <v>205</v>
      </c>
      <c r="C96" s="24" t="s">
        <v>25</v>
      </c>
      <c r="D96" s="24" t="s">
        <v>26</v>
      </c>
      <c r="E96" s="9">
        <v>20</v>
      </c>
      <c r="F96" s="24" t="s">
        <v>31</v>
      </c>
      <c r="G96" s="25">
        <v>46471.22</v>
      </c>
      <c r="H96" s="27">
        <v>128.4</v>
      </c>
      <c r="I96" s="25">
        <v>46342.82</v>
      </c>
      <c r="J96" s="24">
        <v>128.4</v>
      </c>
      <c r="K96" s="24">
        <v>0</v>
      </c>
      <c r="L96" s="27">
        <v>128.4</v>
      </c>
      <c r="M96" s="27">
        <v>0</v>
      </c>
      <c r="N96" s="27">
        <v>0</v>
      </c>
    </row>
    <row r="97" spans="1:14" ht="15" customHeight="1" x14ac:dyDescent="0.2">
      <c r="A97" s="24" t="s">
        <v>23</v>
      </c>
      <c r="B97" s="36" t="s">
        <v>207</v>
      </c>
      <c r="C97" s="24" t="s">
        <v>25</v>
      </c>
      <c r="D97" s="24" t="s">
        <v>26</v>
      </c>
      <c r="E97" s="9">
        <v>20</v>
      </c>
      <c r="F97" s="24" t="s">
        <v>31</v>
      </c>
      <c r="G97" s="25">
        <v>47385.89</v>
      </c>
      <c r="H97" s="25">
        <v>4737.38</v>
      </c>
      <c r="I97" s="25">
        <v>42648.51</v>
      </c>
      <c r="J97" s="26">
        <v>4737.38</v>
      </c>
      <c r="K97" s="24">
        <v>0</v>
      </c>
      <c r="L97" s="25">
        <v>4737.38</v>
      </c>
      <c r="M97" s="27">
        <v>0</v>
      </c>
      <c r="N97" s="27">
        <v>0</v>
      </c>
    </row>
    <row r="98" spans="1:14" ht="15" customHeight="1" x14ac:dyDescent="0.2">
      <c r="A98" s="24" t="s">
        <v>23</v>
      </c>
      <c r="B98" s="36" t="s">
        <v>209</v>
      </c>
      <c r="C98" s="24" t="s">
        <v>25</v>
      </c>
      <c r="D98" s="24" t="s">
        <v>26</v>
      </c>
      <c r="E98" s="9">
        <v>20</v>
      </c>
      <c r="F98" s="24" t="s">
        <v>31</v>
      </c>
      <c r="G98" s="25">
        <v>235144.88</v>
      </c>
      <c r="H98" s="25">
        <v>101110.71</v>
      </c>
      <c r="I98" s="25">
        <v>134034.17000000001</v>
      </c>
      <c r="J98" s="26">
        <v>101110.71</v>
      </c>
      <c r="K98" s="24">
        <v>0</v>
      </c>
      <c r="L98" s="25">
        <v>101110.71</v>
      </c>
      <c r="M98" s="27">
        <v>0</v>
      </c>
      <c r="N98" s="27">
        <v>0</v>
      </c>
    </row>
    <row r="99" spans="1:14" ht="15" customHeight="1" x14ac:dyDescent="0.2">
      <c r="A99" s="24" t="s">
        <v>23</v>
      </c>
      <c r="B99" s="36" t="s">
        <v>211</v>
      </c>
      <c r="C99" s="24" t="s">
        <v>25</v>
      </c>
      <c r="D99" s="24" t="s">
        <v>26</v>
      </c>
      <c r="E99" s="9">
        <v>20</v>
      </c>
      <c r="F99" s="24" t="s">
        <v>31</v>
      </c>
      <c r="G99" s="25">
        <v>8341.25</v>
      </c>
      <c r="H99" s="27">
        <v>986.8</v>
      </c>
      <c r="I99" s="25">
        <v>7354.45</v>
      </c>
      <c r="J99" s="24">
        <v>986.8</v>
      </c>
      <c r="K99" s="24">
        <v>0</v>
      </c>
      <c r="L99" s="27">
        <v>986.8</v>
      </c>
      <c r="M99" s="27">
        <v>0</v>
      </c>
      <c r="N99" s="27">
        <v>0</v>
      </c>
    </row>
    <row r="100" spans="1:14" ht="15" customHeight="1" x14ac:dyDescent="0.2">
      <c r="A100" s="24" t="s">
        <v>23</v>
      </c>
      <c r="B100" s="36" t="s">
        <v>213</v>
      </c>
      <c r="C100" s="24" t="s">
        <v>25</v>
      </c>
      <c r="D100" s="24" t="s">
        <v>26</v>
      </c>
      <c r="E100" s="9">
        <v>20</v>
      </c>
      <c r="F100" s="24" t="s">
        <v>31</v>
      </c>
      <c r="G100" s="25">
        <v>674960.21</v>
      </c>
      <c r="H100" s="25">
        <v>53392.94</v>
      </c>
      <c r="I100" s="25">
        <v>621567.27</v>
      </c>
      <c r="J100" s="26">
        <v>53392.94</v>
      </c>
      <c r="K100" s="24">
        <v>0</v>
      </c>
      <c r="L100" s="25">
        <v>53392.94</v>
      </c>
      <c r="M100" s="27">
        <v>0</v>
      </c>
      <c r="N100" s="27">
        <v>0</v>
      </c>
    </row>
    <row r="101" spans="1:14" ht="15" customHeight="1" x14ac:dyDescent="0.2">
      <c r="A101" s="24" t="s">
        <v>23</v>
      </c>
      <c r="B101" s="36" t="s">
        <v>215</v>
      </c>
      <c r="C101" s="24" t="s">
        <v>25</v>
      </c>
      <c r="D101" s="24" t="s">
        <v>26</v>
      </c>
      <c r="E101" s="9">
        <v>20</v>
      </c>
      <c r="F101" s="24" t="s">
        <v>31</v>
      </c>
      <c r="G101" s="25">
        <v>674960.21</v>
      </c>
      <c r="H101" s="25">
        <v>53392.94</v>
      </c>
      <c r="I101" s="25">
        <v>621567.27</v>
      </c>
      <c r="J101" s="26">
        <v>53392.94</v>
      </c>
      <c r="K101" s="24">
        <v>0</v>
      </c>
      <c r="L101" s="25">
        <v>53392.94</v>
      </c>
      <c r="M101" s="27">
        <v>0</v>
      </c>
      <c r="N101" s="27">
        <v>0</v>
      </c>
    </row>
    <row r="102" spans="1:14" ht="15" customHeight="1" x14ac:dyDescent="0.2">
      <c r="A102" s="24" t="s">
        <v>23</v>
      </c>
      <c r="B102" s="36" t="s">
        <v>217</v>
      </c>
      <c r="C102" s="24" t="s">
        <v>25</v>
      </c>
      <c r="D102" s="24" t="s">
        <v>26</v>
      </c>
      <c r="E102" s="9">
        <v>20</v>
      </c>
      <c r="F102" s="24" t="s">
        <v>31</v>
      </c>
      <c r="G102" s="25">
        <v>424762</v>
      </c>
      <c r="H102" s="25">
        <v>231283.14</v>
      </c>
      <c r="I102" s="25">
        <v>193478.86</v>
      </c>
      <c r="J102" s="26">
        <v>231283.14</v>
      </c>
      <c r="K102" s="24">
        <v>0</v>
      </c>
      <c r="L102" s="25">
        <v>231283.14</v>
      </c>
      <c r="M102" s="27">
        <v>0</v>
      </c>
      <c r="N102" s="27">
        <v>0</v>
      </c>
    </row>
    <row r="103" spans="1:14" ht="15" customHeight="1" x14ac:dyDescent="0.2">
      <c r="A103" s="24" t="s">
        <v>23</v>
      </c>
      <c r="B103" s="36" t="s">
        <v>219</v>
      </c>
      <c r="C103" s="24" t="s">
        <v>25</v>
      </c>
      <c r="D103" s="24" t="s">
        <v>26</v>
      </c>
      <c r="E103" s="9">
        <v>20</v>
      </c>
      <c r="F103" s="24" t="s">
        <v>31</v>
      </c>
      <c r="G103" s="25">
        <v>20000</v>
      </c>
      <c r="H103" s="27">
        <v>0</v>
      </c>
      <c r="I103" s="25">
        <v>20000</v>
      </c>
      <c r="J103" s="24">
        <v>0</v>
      </c>
      <c r="K103" s="24">
        <v>0</v>
      </c>
      <c r="L103" s="27">
        <v>0</v>
      </c>
      <c r="M103" s="27">
        <v>0</v>
      </c>
      <c r="N103" s="27">
        <v>0</v>
      </c>
    </row>
    <row r="104" spans="1:14" ht="15" customHeight="1" x14ac:dyDescent="0.2">
      <c r="A104" s="24" t="s">
        <v>23</v>
      </c>
      <c r="B104" s="36" t="s">
        <v>221</v>
      </c>
      <c r="C104" s="24" t="s">
        <v>25</v>
      </c>
      <c r="D104" s="24" t="s">
        <v>26</v>
      </c>
      <c r="E104" s="9">
        <v>20</v>
      </c>
      <c r="F104" s="24" t="s">
        <v>31</v>
      </c>
      <c r="G104" s="25">
        <v>404762</v>
      </c>
      <c r="H104" s="25">
        <v>231283.14</v>
      </c>
      <c r="I104" s="25">
        <v>173478.86</v>
      </c>
      <c r="J104" s="26">
        <v>231283.14</v>
      </c>
      <c r="K104" s="24">
        <v>0</v>
      </c>
      <c r="L104" s="25">
        <v>231283.14</v>
      </c>
      <c r="M104" s="27">
        <v>0</v>
      </c>
      <c r="N104" s="27">
        <v>0</v>
      </c>
    </row>
    <row r="105" spans="1:14" ht="15" customHeight="1" x14ac:dyDescent="0.2">
      <c r="A105" s="24" t="s">
        <v>23</v>
      </c>
      <c r="B105" s="36" t="s">
        <v>223</v>
      </c>
      <c r="C105" s="24" t="s">
        <v>25</v>
      </c>
      <c r="D105" s="24" t="s">
        <v>26</v>
      </c>
      <c r="E105" s="9">
        <v>20</v>
      </c>
      <c r="F105" s="24" t="s">
        <v>31</v>
      </c>
      <c r="G105" s="25">
        <v>2453985.75</v>
      </c>
      <c r="H105" s="25">
        <v>1525531.46</v>
      </c>
      <c r="I105" s="25">
        <v>928454.29</v>
      </c>
      <c r="J105" s="26">
        <v>1525531.46</v>
      </c>
      <c r="K105" s="24">
        <v>0</v>
      </c>
      <c r="L105" s="25">
        <v>1525531.46</v>
      </c>
      <c r="M105" s="27">
        <v>0</v>
      </c>
      <c r="N105" s="27">
        <v>0</v>
      </c>
    </row>
    <row r="106" spans="1:14" ht="15" customHeight="1" x14ac:dyDescent="0.2">
      <c r="A106" s="24" t="s">
        <v>23</v>
      </c>
      <c r="B106" s="36" t="s">
        <v>225</v>
      </c>
      <c r="C106" s="24" t="s">
        <v>25</v>
      </c>
      <c r="D106" s="24" t="s">
        <v>26</v>
      </c>
      <c r="E106" s="9">
        <v>20</v>
      </c>
      <c r="F106" s="24" t="s">
        <v>31</v>
      </c>
      <c r="G106" s="25">
        <v>371966.1</v>
      </c>
      <c r="H106" s="27">
        <v>0</v>
      </c>
      <c r="I106" s="25">
        <v>371966.1</v>
      </c>
      <c r="J106" s="24">
        <v>0</v>
      </c>
      <c r="K106" s="24">
        <v>0</v>
      </c>
      <c r="L106" s="27">
        <v>0</v>
      </c>
      <c r="M106" s="27">
        <v>0</v>
      </c>
      <c r="N106" s="27">
        <v>0</v>
      </c>
    </row>
    <row r="107" spans="1:14" ht="15" customHeight="1" x14ac:dyDescent="0.2">
      <c r="A107" s="24" t="s">
        <v>23</v>
      </c>
      <c r="B107" s="36" t="s">
        <v>227</v>
      </c>
      <c r="C107" s="24" t="s">
        <v>25</v>
      </c>
      <c r="D107" s="24" t="s">
        <v>26</v>
      </c>
      <c r="E107" s="9">
        <v>20</v>
      </c>
      <c r="F107" s="24" t="s">
        <v>31</v>
      </c>
      <c r="G107" s="25">
        <v>2082019.65</v>
      </c>
      <c r="H107" s="25">
        <v>1525531.46</v>
      </c>
      <c r="I107" s="25">
        <v>556488.18999999994</v>
      </c>
      <c r="J107" s="26">
        <v>1525531.46</v>
      </c>
      <c r="K107" s="24">
        <v>0</v>
      </c>
      <c r="L107" s="25">
        <v>1525531.46</v>
      </c>
      <c r="M107" s="27">
        <v>0</v>
      </c>
      <c r="N107" s="27">
        <v>0</v>
      </c>
    </row>
    <row r="108" spans="1:14" ht="15" customHeight="1" x14ac:dyDescent="0.2">
      <c r="A108" s="24" t="s">
        <v>23</v>
      </c>
      <c r="B108" s="36" t="s">
        <v>229</v>
      </c>
      <c r="C108" s="24" t="s">
        <v>25</v>
      </c>
      <c r="D108" s="24" t="s">
        <v>26</v>
      </c>
      <c r="E108" s="9">
        <v>20</v>
      </c>
      <c r="F108" s="24" t="s">
        <v>31</v>
      </c>
      <c r="G108" s="25">
        <v>4000</v>
      </c>
      <c r="H108" s="27">
        <v>0</v>
      </c>
      <c r="I108" s="25">
        <v>4000</v>
      </c>
      <c r="J108" s="24">
        <v>0</v>
      </c>
      <c r="K108" s="24">
        <v>0</v>
      </c>
      <c r="L108" s="27">
        <v>0</v>
      </c>
      <c r="M108" s="27">
        <v>0</v>
      </c>
      <c r="N108" s="27">
        <v>0</v>
      </c>
    </row>
    <row r="109" spans="1:14" ht="15" customHeight="1" x14ac:dyDescent="0.2">
      <c r="A109" s="24" t="s">
        <v>23</v>
      </c>
      <c r="B109" s="36" t="s">
        <v>231</v>
      </c>
      <c r="C109" s="24" t="s">
        <v>25</v>
      </c>
      <c r="D109" s="24" t="s">
        <v>26</v>
      </c>
      <c r="E109" s="9">
        <v>20</v>
      </c>
      <c r="F109" s="24" t="s">
        <v>31</v>
      </c>
      <c r="G109" s="25">
        <v>4000</v>
      </c>
      <c r="H109" s="27">
        <v>0</v>
      </c>
      <c r="I109" s="25">
        <v>4000</v>
      </c>
      <c r="J109" s="24">
        <v>0</v>
      </c>
      <c r="K109" s="24">
        <v>0</v>
      </c>
      <c r="L109" s="27">
        <v>0</v>
      </c>
      <c r="M109" s="27">
        <v>0</v>
      </c>
      <c r="N109" s="27">
        <v>0</v>
      </c>
    </row>
    <row r="110" spans="1:14" ht="15" customHeight="1" x14ac:dyDescent="0.2">
      <c r="A110" s="24" t="s">
        <v>23</v>
      </c>
      <c r="B110" s="36" t="s">
        <v>233</v>
      </c>
      <c r="C110" s="24" t="s">
        <v>25</v>
      </c>
      <c r="D110" s="24" t="s">
        <v>26</v>
      </c>
      <c r="E110" s="9">
        <v>20</v>
      </c>
      <c r="F110" s="24" t="s">
        <v>31</v>
      </c>
      <c r="G110" s="25">
        <v>1512314.72</v>
      </c>
      <c r="H110" s="25">
        <v>571757.42000000004</v>
      </c>
      <c r="I110" s="25">
        <v>940557.3</v>
      </c>
      <c r="J110" s="26">
        <v>571757.42000000004</v>
      </c>
      <c r="K110" s="24">
        <v>0</v>
      </c>
      <c r="L110" s="25">
        <v>571757.42000000004</v>
      </c>
      <c r="M110" s="27">
        <v>0</v>
      </c>
      <c r="N110" s="27">
        <v>0</v>
      </c>
    </row>
    <row r="111" spans="1:14" ht="15" customHeight="1" x14ac:dyDescent="0.2">
      <c r="A111" s="24" t="s">
        <v>23</v>
      </c>
      <c r="B111" s="36" t="s">
        <v>235</v>
      </c>
      <c r="C111" s="24" t="s">
        <v>25</v>
      </c>
      <c r="D111" s="24" t="s">
        <v>26</v>
      </c>
      <c r="E111" s="9">
        <v>20</v>
      </c>
      <c r="F111" s="24" t="s">
        <v>31</v>
      </c>
      <c r="G111" s="25">
        <v>883826.12</v>
      </c>
      <c r="H111" s="25">
        <v>70263.38</v>
      </c>
      <c r="I111" s="25">
        <v>813562.74</v>
      </c>
      <c r="J111" s="26">
        <v>70263.38</v>
      </c>
      <c r="K111" s="24">
        <v>0</v>
      </c>
      <c r="L111" s="25">
        <v>70263.38</v>
      </c>
      <c r="M111" s="27">
        <v>0</v>
      </c>
      <c r="N111" s="27">
        <v>0</v>
      </c>
    </row>
    <row r="112" spans="1:14" ht="15" customHeight="1" x14ac:dyDescent="0.2">
      <c r="A112" s="24" t="s">
        <v>23</v>
      </c>
      <c r="B112" s="36" t="s">
        <v>237</v>
      </c>
      <c r="C112" s="24" t="s">
        <v>25</v>
      </c>
      <c r="D112" s="24" t="s">
        <v>26</v>
      </c>
      <c r="E112" s="9">
        <v>20</v>
      </c>
      <c r="F112" s="24" t="s">
        <v>31</v>
      </c>
      <c r="G112" s="25">
        <v>464855.6</v>
      </c>
      <c r="H112" s="25">
        <v>406478.91</v>
      </c>
      <c r="I112" s="25">
        <v>58376.69</v>
      </c>
      <c r="J112" s="26">
        <v>406478.91</v>
      </c>
      <c r="K112" s="24">
        <v>0</v>
      </c>
      <c r="L112" s="25">
        <v>406478.91</v>
      </c>
      <c r="M112" s="27">
        <v>0</v>
      </c>
      <c r="N112" s="27">
        <v>0</v>
      </c>
    </row>
    <row r="113" spans="1:14" ht="15" customHeight="1" x14ac:dyDescent="0.2">
      <c r="A113" s="24" t="s">
        <v>23</v>
      </c>
      <c r="B113" s="36" t="s">
        <v>239</v>
      </c>
      <c r="C113" s="24" t="s">
        <v>25</v>
      </c>
      <c r="D113" s="24" t="s">
        <v>26</v>
      </c>
      <c r="E113" s="9">
        <v>20</v>
      </c>
      <c r="F113" s="24" t="s">
        <v>31</v>
      </c>
      <c r="G113" s="25">
        <v>159633</v>
      </c>
      <c r="H113" s="25">
        <v>95015.13</v>
      </c>
      <c r="I113" s="25">
        <v>64617.87</v>
      </c>
      <c r="J113" s="26">
        <v>95015.13</v>
      </c>
      <c r="K113" s="24">
        <v>0</v>
      </c>
      <c r="L113" s="25">
        <v>95015.13</v>
      </c>
      <c r="M113" s="27">
        <v>0</v>
      </c>
      <c r="N113" s="27">
        <v>0</v>
      </c>
    </row>
    <row r="114" spans="1:14" ht="15" customHeight="1" x14ac:dyDescent="0.2">
      <c r="A114" s="24" t="s">
        <v>23</v>
      </c>
      <c r="B114" s="36" t="s">
        <v>317</v>
      </c>
      <c r="C114" s="24" t="s">
        <v>25</v>
      </c>
      <c r="D114" s="24" t="s">
        <v>26</v>
      </c>
      <c r="E114" s="9">
        <v>20</v>
      </c>
      <c r="F114" s="24" t="s">
        <v>31</v>
      </c>
      <c r="G114" s="27">
        <v>0</v>
      </c>
      <c r="H114" s="27">
        <v>0</v>
      </c>
      <c r="I114" s="27">
        <v>0</v>
      </c>
      <c r="J114" s="24">
        <v>0</v>
      </c>
      <c r="K114" s="24">
        <v>0</v>
      </c>
      <c r="L114" s="27">
        <v>0</v>
      </c>
      <c r="M114" s="27">
        <v>0</v>
      </c>
      <c r="N114" s="27">
        <v>0</v>
      </c>
    </row>
    <row r="115" spans="1:14" ht="15" customHeight="1" x14ac:dyDescent="0.2">
      <c r="A115" s="24" t="s">
        <v>23</v>
      </c>
      <c r="B115" s="36" t="s">
        <v>241</v>
      </c>
      <c r="C115" s="24" t="s">
        <v>25</v>
      </c>
      <c r="D115" s="24" t="s">
        <v>26</v>
      </c>
      <c r="E115" s="9">
        <v>20</v>
      </c>
      <c r="F115" s="24" t="s">
        <v>31</v>
      </c>
      <c r="G115" s="25">
        <v>4000</v>
      </c>
      <c r="H115" s="27">
        <v>0</v>
      </c>
      <c r="I115" s="25">
        <v>4000</v>
      </c>
      <c r="J115" s="24">
        <v>0</v>
      </c>
      <c r="K115" s="24">
        <v>0</v>
      </c>
      <c r="L115" s="27">
        <v>0</v>
      </c>
      <c r="M115" s="27">
        <v>0</v>
      </c>
      <c r="N115" s="27">
        <v>0</v>
      </c>
    </row>
    <row r="116" spans="1:14" ht="15" customHeight="1" x14ac:dyDescent="0.2">
      <c r="A116" s="24" t="s">
        <v>23</v>
      </c>
      <c r="B116" s="36" t="s">
        <v>243</v>
      </c>
      <c r="C116" s="24" t="s">
        <v>25</v>
      </c>
      <c r="D116" s="24" t="s">
        <v>26</v>
      </c>
      <c r="E116" s="9">
        <v>20</v>
      </c>
      <c r="F116" s="24" t="s">
        <v>31</v>
      </c>
      <c r="G116" s="25">
        <v>7376</v>
      </c>
      <c r="H116" s="27">
        <v>0</v>
      </c>
      <c r="I116" s="25">
        <v>7376</v>
      </c>
      <c r="J116" s="24">
        <v>0</v>
      </c>
      <c r="K116" s="24">
        <v>0</v>
      </c>
      <c r="L116" s="27">
        <v>0</v>
      </c>
      <c r="M116" s="27">
        <v>0</v>
      </c>
      <c r="N116" s="27">
        <v>0</v>
      </c>
    </row>
    <row r="117" spans="1:14" ht="15" customHeight="1" x14ac:dyDescent="0.2">
      <c r="A117" s="24" t="s">
        <v>23</v>
      </c>
      <c r="B117" s="36" t="s">
        <v>245</v>
      </c>
      <c r="C117" s="24" t="s">
        <v>25</v>
      </c>
      <c r="D117" s="24" t="s">
        <v>26</v>
      </c>
      <c r="E117" s="9">
        <v>20</v>
      </c>
      <c r="F117" s="24" t="s">
        <v>31</v>
      </c>
      <c r="G117" s="25">
        <v>7376</v>
      </c>
      <c r="H117" s="27">
        <v>0</v>
      </c>
      <c r="I117" s="25">
        <v>7376</v>
      </c>
      <c r="J117" s="24">
        <v>0</v>
      </c>
      <c r="K117" s="24">
        <v>0</v>
      </c>
      <c r="L117" s="27">
        <v>0</v>
      </c>
      <c r="M117" s="27">
        <v>0</v>
      </c>
      <c r="N117" s="27">
        <v>0</v>
      </c>
    </row>
    <row r="118" spans="1:14" ht="15" customHeight="1" x14ac:dyDescent="0.2">
      <c r="A118" s="24" t="s">
        <v>23</v>
      </c>
      <c r="B118" s="36" t="s">
        <v>247</v>
      </c>
      <c r="C118" s="24" t="s">
        <v>25</v>
      </c>
      <c r="D118" s="24" t="s">
        <v>26</v>
      </c>
      <c r="E118" s="9">
        <v>20</v>
      </c>
      <c r="F118" s="24" t="s">
        <v>31</v>
      </c>
      <c r="G118" s="25">
        <v>52727.15</v>
      </c>
      <c r="H118" s="25">
        <v>12360</v>
      </c>
      <c r="I118" s="25">
        <v>40367.15</v>
      </c>
      <c r="J118" s="26">
        <v>12360</v>
      </c>
      <c r="K118" s="24">
        <v>0</v>
      </c>
      <c r="L118" s="25">
        <v>12360</v>
      </c>
      <c r="M118" s="27">
        <v>0</v>
      </c>
      <c r="N118" s="27">
        <v>0</v>
      </c>
    </row>
    <row r="119" spans="1:14" ht="15" customHeight="1" x14ac:dyDescent="0.2">
      <c r="A119" s="24" t="s">
        <v>23</v>
      </c>
      <c r="B119" s="36" t="s">
        <v>247</v>
      </c>
      <c r="C119" s="24" t="s">
        <v>25</v>
      </c>
      <c r="D119" s="24" t="s">
        <v>26</v>
      </c>
      <c r="E119" s="9">
        <v>20</v>
      </c>
      <c r="F119" s="24" t="s">
        <v>31</v>
      </c>
      <c r="G119" s="25">
        <v>52727.15</v>
      </c>
      <c r="H119" s="25">
        <v>12360</v>
      </c>
      <c r="I119" s="25">
        <v>40367.15</v>
      </c>
      <c r="J119" s="26">
        <v>12360</v>
      </c>
      <c r="K119" s="24">
        <v>0</v>
      </c>
      <c r="L119" s="25">
        <v>12360</v>
      </c>
      <c r="M119" s="27">
        <v>0</v>
      </c>
      <c r="N119" s="27">
        <v>0</v>
      </c>
    </row>
    <row r="120" spans="1:14" ht="15" customHeight="1" x14ac:dyDescent="0.2">
      <c r="A120" s="24" t="s">
        <v>23</v>
      </c>
      <c r="B120" s="36" t="s">
        <v>318</v>
      </c>
      <c r="C120" s="24" t="s">
        <v>25</v>
      </c>
      <c r="D120" s="24" t="s">
        <v>26</v>
      </c>
      <c r="E120" s="9">
        <v>20</v>
      </c>
      <c r="F120" s="24" t="s">
        <v>31</v>
      </c>
      <c r="G120" s="27">
        <v>0</v>
      </c>
      <c r="H120" s="27">
        <v>0</v>
      </c>
      <c r="I120" s="27">
        <v>0</v>
      </c>
      <c r="J120" s="24">
        <v>0</v>
      </c>
      <c r="K120" s="24">
        <v>0</v>
      </c>
      <c r="L120" s="27">
        <v>0</v>
      </c>
      <c r="M120" s="27">
        <v>0</v>
      </c>
      <c r="N120" s="27">
        <v>0</v>
      </c>
    </row>
    <row r="121" spans="1:14" ht="15" customHeight="1" x14ac:dyDescent="0.2">
      <c r="A121" s="24" t="s">
        <v>23</v>
      </c>
      <c r="B121" s="36" t="s">
        <v>250</v>
      </c>
      <c r="C121" s="24" t="s">
        <v>25</v>
      </c>
      <c r="D121" s="24" t="s">
        <v>26</v>
      </c>
      <c r="E121" s="9">
        <v>20</v>
      </c>
      <c r="F121" s="24" t="s">
        <v>31</v>
      </c>
      <c r="G121" s="25">
        <v>231189.57</v>
      </c>
      <c r="H121" s="25">
        <v>2156.54</v>
      </c>
      <c r="I121" s="25">
        <v>229033.03</v>
      </c>
      <c r="J121" s="26">
        <v>2156.54</v>
      </c>
      <c r="K121" s="24">
        <v>0</v>
      </c>
      <c r="L121" s="25">
        <v>2156.54</v>
      </c>
      <c r="M121" s="27">
        <v>0</v>
      </c>
      <c r="N121" s="27">
        <v>0</v>
      </c>
    </row>
    <row r="122" spans="1:14" ht="15" customHeight="1" x14ac:dyDescent="0.2">
      <c r="A122" s="24" t="s">
        <v>23</v>
      </c>
      <c r="B122" s="36" t="s">
        <v>252</v>
      </c>
      <c r="C122" s="24" t="s">
        <v>25</v>
      </c>
      <c r="D122" s="24" t="s">
        <v>26</v>
      </c>
      <c r="E122" s="9">
        <v>20</v>
      </c>
      <c r="F122" s="24" t="s">
        <v>31</v>
      </c>
      <c r="G122" s="25">
        <v>5375.05</v>
      </c>
      <c r="H122" s="27">
        <v>0</v>
      </c>
      <c r="I122" s="25">
        <v>5375.05</v>
      </c>
      <c r="J122" s="24">
        <v>0</v>
      </c>
      <c r="K122" s="24">
        <v>0</v>
      </c>
      <c r="L122" s="27">
        <v>0</v>
      </c>
      <c r="M122" s="27">
        <v>0</v>
      </c>
      <c r="N122" s="27">
        <v>0</v>
      </c>
    </row>
    <row r="123" spans="1:14" ht="15" customHeight="1" x14ac:dyDescent="0.2">
      <c r="A123" s="24" t="s">
        <v>23</v>
      </c>
      <c r="B123" s="36" t="s">
        <v>254</v>
      </c>
      <c r="C123" s="24" t="s">
        <v>25</v>
      </c>
      <c r="D123" s="24" t="s">
        <v>26</v>
      </c>
      <c r="E123" s="9">
        <v>20</v>
      </c>
      <c r="F123" s="24" t="s">
        <v>31</v>
      </c>
      <c r="G123" s="25">
        <v>5375.05</v>
      </c>
      <c r="H123" s="27">
        <v>0</v>
      </c>
      <c r="I123" s="25">
        <v>5375.05</v>
      </c>
      <c r="J123" s="24">
        <v>0</v>
      </c>
      <c r="K123" s="24">
        <v>0</v>
      </c>
      <c r="L123" s="27">
        <v>0</v>
      </c>
      <c r="M123" s="27">
        <v>0</v>
      </c>
      <c r="N123" s="27">
        <v>0</v>
      </c>
    </row>
    <row r="124" spans="1:14" ht="15" customHeight="1" x14ac:dyDescent="0.2">
      <c r="A124" s="24" t="s">
        <v>23</v>
      </c>
      <c r="B124" s="36" t="s">
        <v>256</v>
      </c>
      <c r="C124" s="24" t="s">
        <v>25</v>
      </c>
      <c r="D124" s="24" t="s">
        <v>26</v>
      </c>
      <c r="E124" s="9">
        <v>20</v>
      </c>
      <c r="F124" s="24" t="s">
        <v>31</v>
      </c>
      <c r="G124" s="25">
        <v>5375.05</v>
      </c>
      <c r="H124" s="27">
        <v>0</v>
      </c>
      <c r="I124" s="25">
        <v>5375.05</v>
      </c>
      <c r="J124" s="24">
        <v>0</v>
      </c>
      <c r="K124" s="24">
        <v>0</v>
      </c>
      <c r="L124" s="27">
        <v>0</v>
      </c>
      <c r="M124" s="27">
        <v>0</v>
      </c>
      <c r="N124" s="27">
        <v>0</v>
      </c>
    </row>
    <row r="125" spans="1:14" ht="15" customHeight="1" x14ac:dyDescent="0.2">
      <c r="A125" s="24" t="s">
        <v>23</v>
      </c>
      <c r="B125" s="36" t="s">
        <v>258</v>
      </c>
      <c r="C125" s="24" t="s">
        <v>25</v>
      </c>
      <c r="D125" s="24" t="s">
        <v>26</v>
      </c>
      <c r="E125" s="9">
        <v>20</v>
      </c>
      <c r="F125" s="24" t="s">
        <v>31</v>
      </c>
      <c r="G125" s="25">
        <v>225814.52</v>
      </c>
      <c r="H125" s="25">
        <v>2156.54</v>
      </c>
      <c r="I125" s="25">
        <v>223657.98</v>
      </c>
      <c r="J125" s="26">
        <v>2156.54</v>
      </c>
      <c r="K125" s="24">
        <v>0</v>
      </c>
      <c r="L125" s="25">
        <v>2156.54</v>
      </c>
      <c r="M125" s="27">
        <v>0</v>
      </c>
      <c r="N125" s="27">
        <v>0</v>
      </c>
    </row>
    <row r="126" spans="1:14" ht="15" customHeight="1" x14ac:dyDescent="0.2">
      <c r="A126" s="24" t="s">
        <v>23</v>
      </c>
      <c r="B126" s="36" t="s">
        <v>260</v>
      </c>
      <c r="C126" s="24" t="s">
        <v>25</v>
      </c>
      <c r="D126" s="24" t="s">
        <v>26</v>
      </c>
      <c r="E126" s="9">
        <v>20</v>
      </c>
      <c r="F126" s="24" t="s">
        <v>31</v>
      </c>
      <c r="G126" s="25">
        <v>225814.52</v>
      </c>
      <c r="H126" s="25">
        <v>2156.54</v>
      </c>
      <c r="I126" s="25">
        <v>223657.98</v>
      </c>
      <c r="J126" s="26">
        <v>2156.54</v>
      </c>
      <c r="K126" s="24">
        <v>0</v>
      </c>
      <c r="L126" s="25">
        <v>2156.54</v>
      </c>
      <c r="M126" s="27">
        <v>0</v>
      </c>
      <c r="N126" s="27">
        <v>0</v>
      </c>
    </row>
    <row r="127" spans="1:14" ht="15" customHeight="1" x14ac:dyDescent="0.2">
      <c r="A127" s="24" t="s">
        <v>23</v>
      </c>
      <c r="B127" s="36" t="s">
        <v>260</v>
      </c>
      <c r="C127" s="24" t="s">
        <v>25</v>
      </c>
      <c r="D127" s="24" t="s">
        <v>26</v>
      </c>
      <c r="E127" s="9">
        <v>20</v>
      </c>
      <c r="F127" s="24" t="s">
        <v>31</v>
      </c>
      <c r="G127" s="25">
        <v>225814.52</v>
      </c>
      <c r="H127" s="25">
        <v>2156.54</v>
      </c>
      <c r="I127" s="25">
        <v>223657.98</v>
      </c>
      <c r="J127" s="26">
        <v>2156.54</v>
      </c>
      <c r="K127" s="24">
        <v>0</v>
      </c>
      <c r="L127" s="25">
        <v>2156.54</v>
      </c>
      <c r="M127" s="27">
        <v>0</v>
      </c>
      <c r="N127" s="27">
        <v>0</v>
      </c>
    </row>
    <row r="128" spans="1:14" ht="15" customHeight="1" x14ac:dyDescent="0.2">
      <c r="A128" s="28" t="s">
        <v>262</v>
      </c>
      <c r="B128" s="35" t="s">
        <v>263</v>
      </c>
      <c r="C128" s="28" t="s">
        <v>25</v>
      </c>
      <c r="D128" s="28" t="s">
        <v>26</v>
      </c>
      <c r="E128" s="4">
        <v>20</v>
      </c>
      <c r="F128" s="28" t="s">
        <v>31</v>
      </c>
      <c r="G128" s="29">
        <v>56596249</v>
      </c>
      <c r="H128" s="29">
        <v>27301935.510000002</v>
      </c>
      <c r="I128" s="29">
        <v>29294313.489999998</v>
      </c>
      <c r="J128" s="30">
        <v>27301935.510000002</v>
      </c>
      <c r="K128" s="28">
        <v>0</v>
      </c>
      <c r="L128" s="29">
        <v>27301935.510000002</v>
      </c>
      <c r="M128" s="31">
        <v>0</v>
      </c>
      <c r="N128" s="31">
        <v>0</v>
      </c>
    </row>
    <row r="129" spans="1:14" ht="15" customHeight="1" x14ac:dyDescent="0.2">
      <c r="A129" s="28" t="s">
        <v>262</v>
      </c>
      <c r="B129" s="35" t="s">
        <v>263</v>
      </c>
      <c r="C129" s="28" t="s">
        <v>25</v>
      </c>
      <c r="D129" s="28" t="s">
        <v>26</v>
      </c>
      <c r="E129" s="4">
        <v>21</v>
      </c>
      <c r="F129" s="28" t="s">
        <v>319</v>
      </c>
      <c r="G129" s="29">
        <v>81143076.129999995</v>
      </c>
      <c r="H129" s="29">
        <v>19242521.789999999</v>
      </c>
      <c r="I129" s="29">
        <v>61900554.340000004</v>
      </c>
      <c r="J129" s="30">
        <v>19242521.789999999</v>
      </c>
      <c r="K129" s="28">
        <v>0</v>
      </c>
      <c r="L129" s="29">
        <v>19242521.789999999</v>
      </c>
      <c r="M129" s="31">
        <v>0</v>
      </c>
      <c r="N129" s="31">
        <v>0</v>
      </c>
    </row>
    <row r="130" spans="1:14" ht="15" customHeight="1" x14ac:dyDescent="0.2">
      <c r="A130" s="24" t="s">
        <v>262</v>
      </c>
      <c r="B130" s="36" t="s">
        <v>265</v>
      </c>
      <c r="C130" s="24" t="s">
        <v>25</v>
      </c>
      <c r="D130" s="24" t="s">
        <v>26</v>
      </c>
      <c r="E130" s="9">
        <v>21</v>
      </c>
      <c r="F130" s="24" t="s">
        <v>319</v>
      </c>
      <c r="G130" s="25">
        <v>54031904.280000001</v>
      </c>
      <c r="H130" s="25">
        <v>14020136.310000001</v>
      </c>
      <c r="I130" s="25">
        <v>40011767.969999999</v>
      </c>
      <c r="J130" s="26">
        <v>14020136.310000001</v>
      </c>
      <c r="K130" s="24">
        <v>0</v>
      </c>
      <c r="L130" s="25">
        <v>14020136.310000001</v>
      </c>
      <c r="M130" s="27">
        <v>0</v>
      </c>
      <c r="N130" s="27">
        <v>0</v>
      </c>
    </row>
    <row r="131" spans="1:14" ht="15" customHeight="1" x14ac:dyDescent="0.2">
      <c r="A131" s="24" t="s">
        <v>262</v>
      </c>
      <c r="B131" s="36" t="s">
        <v>267</v>
      </c>
      <c r="C131" s="24" t="s">
        <v>25</v>
      </c>
      <c r="D131" s="24" t="s">
        <v>26</v>
      </c>
      <c r="E131" s="9">
        <v>21</v>
      </c>
      <c r="F131" s="24" t="s">
        <v>319</v>
      </c>
      <c r="G131" s="25">
        <v>54031904.280000001</v>
      </c>
      <c r="H131" s="25">
        <v>14020136.310000001</v>
      </c>
      <c r="I131" s="25">
        <v>40011767.969999999</v>
      </c>
      <c r="J131" s="26">
        <v>14020136.310000001</v>
      </c>
      <c r="K131" s="24">
        <v>0</v>
      </c>
      <c r="L131" s="25">
        <v>14020136.310000001</v>
      </c>
      <c r="M131" s="27">
        <v>0</v>
      </c>
      <c r="N131" s="27">
        <v>0</v>
      </c>
    </row>
    <row r="132" spans="1:14" ht="15" customHeight="1" x14ac:dyDescent="0.2">
      <c r="A132" s="24" t="s">
        <v>262</v>
      </c>
      <c r="B132" s="36" t="s">
        <v>269</v>
      </c>
      <c r="C132" s="24" t="s">
        <v>25</v>
      </c>
      <c r="D132" s="24" t="s">
        <v>26</v>
      </c>
      <c r="E132" s="9">
        <v>21</v>
      </c>
      <c r="F132" s="24" t="s">
        <v>319</v>
      </c>
      <c r="G132" s="25">
        <v>54031904.280000001</v>
      </c>
      <c r="H132" s="25">
        <v>14020136.310000001</v>
      </c>
      <c r="I132" s="25">
        <v>40011767.969999999</v>
      </c>
      <c r="J132" s="26">
        <v>14020136.310000001</v>
      </c>
      <c r="K132" s="24">
        <v>0</v>
      </c>
      <c r="L132" s="25">
        <v>14020136.310000001</v>
      </c>
      <c r="M132" s="27">
        <v>0</v>
      </c>
      <c r="N132" s="27">
        <v>0</v>
      </c>
    </row>
    <row r="133" spans="1:14" ht="15" customHeight="1" x14ac:dyDescent="0.2">
      <c r="A133" s="24" t="s">
        <v>262</v>
      </c>
      <c r="B133" s="36" t="s">
        <v>320</v>
      </c>
      <c r="C133" s="24" t="s">
        <v>25</v>
      </c>
      <c r="D133" s="24" t="s">
        <v>26</v>
      </c>
      <c r="E133" s="9">
        <v>20</v>
      </c>
      <c r="F133" s="24" t="s">
        <v>31</v>
      </c>
      <c r="G133" s="25">
        <v>20703215.530000001</v>
      </c>
      <c r="H133" s="25">
        <v>10792581.32</v>
      </c>
      <c r="I133" s="25">
        <v>9910634.2100000009</v>
      </c>
      <c r="J133" s="26">
        <v>10792581.32</v>
      </c>
      <c r="K133" s="24">
        <v>0</v>
      </c>
      <c r="L133" s="25">
        <v>10792581.32</v>
      </c>
      <c r="M133" s="27">
        <v>0</v>
      </c>
      <c r="N133" s="27">
        <v>0</v>
      </c>
    </row>
    <row r="134" spans="1:14" ht="15" customHeight="1" x14ac:dyDescent="0.2">
      <c r="A134" s="24" t="s">
        <v>262</v>
      </c>
      <c r="B134" s="36" t="s">
        <v>267</v>
      </c>
      <c r="C134" s="24" t="s">
        <v>25</v>
      </c>
      <c r="D134" s="24" t="s">
        <v>26</v>
      </c>
      <c r="E134" s="9">
        <v>20</v>
      </c>
      <c r="F134" s="24" t="s">
        <v>31</v>
      </c>
      <c r="G134" s="25">
        <v>20703215.530000001</v>
      </c>
      <c r="H134" s="25">
        <v>10792581.32</v>
      </c>
      <c r="I134" s="25">
        <v>9910634.2100000009</v>
      </c>
      <c r="J134" s="26">
        <v>10792581.32</v>
      </c>
      <c r="K134" s="24">
        <v>0</v>
      </c>
      <c r="L134" s="25">
        <v>10792581.32</v>
      </c>
      <c r="M134" s="27">
        <v>0</v>
      </c>
      <c r="N134" s="27">
        <v>0</v>
      </c>
    </row>
    <row r="135" spans="1:14" ht="15" customHeight="1" x14ac:dyDescent="0.2">
      <c r="A135" s="24" t="s">
        <v>262</v>
      </c>
      <c r="B135" s="36" t="s">
        <v>278</v>
      </c>
      <c r="C135" s="24" t="s">
        <v>25</v>
      </c>
      <c r="D135" s="24" t="s">
        <v>26</v>
      </c>
      <c r="E135" s="9">
        <v>20</v>
      </c>
      <c r="F135" s="24" t="s">
        <v>31</v>
      </c>
      <c r="G135" s="25">
        <v>20703215.530000001</v>
      </c>
      <c r="H135" s="25">
        <v>10792581.32</v>
      </c>
      <c r="I135" s="25">
        <v>9910634.2100000009</v>
      </c>
      <c r="J135" s="26">
        <v>10792581.32</v>
      </c>
      <c r="K135" s="24">
        <v>0</v>
      </c>
      <c r="L135" s="25">
        <v>10792581.32</v>
      </c>
      <c r="M135" s="27">
        <v>0</v>
      </c>
      <c r="N135" s="27">
        <v>0</v>
      </c>
    </row>
    <row r="136" spans="1:14" ht="15" customHeight="1" x14ac:dyDescent="0.2">
      <c r="A136" s="24" t="s">
        <v>262</v>
      </c>
      <c r="B136" s="36" t="s">
        <v>271</v>
      </c>
      <c r="C136" s="24" t="s">
        <v>25</v>
      </c>
      <c r="D136" s="24" t="s">
        <v>26</v>
      </c>
      <c r="E136" s="9">
        <v>20</v>
      </c>
      <c r="F136" s="24" t="s">
        <v>31</v>
      </c>
      <c r="G136" s="25">
        <v>11347816.24</v>
      </c>
      <c r="H136" s="25">
        <v>3502831.95</v>
      </c>
      <c r="I136" s="25">
        <v>7844984.29</v>
      </c>
      <c r="J136" s="26">
        <v>3502831.95</v>
      </c>
      <c r="K136" s="24">
        <v>0</v>
      </c>
      <c r="L136" s="25">
        <v>3502831.95</v>
      </c>
      <c r="M136" s="27">
        <v>0</v>
      </c>
      <c r="N136" s="27">
        <v>0</v>
      </c>
    </row>
    <row r="137" spans="1:14" ht="15" customHeight="1" x14ac:dyDescent="0.2">
      <c r="A137" s="24" t="s">
        <v>262</v>
      </c>
      <c r="B137" s="36" t="s">
        <v>273</v>
      </c>
      <c r="C137" s="24" t="s">
        <v>25</v>
      </c>
      <c r="D137" s="24" t="s">
        <v>26</v>
      </c>
      <c r="E137" s="9">
        <v>20</v>
      </c>
      <c r="F137" s="24" t="s">
        <v>31</v>
      </c>
      <c r="G137" s="25">
        <v>11347816.24</v>
      </c>
      <c r="H137" s="25">
        <v>3502831.95</v>
      </c>
      <c r="I137" s="25">
        <v>7844984.29</v>
      </c>
      <c r="J137" s="26">
        <v>3502831.95</v>
      </c>
      <c r="K137" s="24">
        <v>0</v>
      </c>
      <c r="L137" s="25">
        <v>3502831.95</v>
      </c>
      <c r="M137" s="27">
        <v>0</v>
      </c>
      <c r="N137" s="27">
        <v>0</v>
      </c>
    </row>
    <row r="138" spans="1:14" ht="15" customHeight="1" x14ac:dyDescent="0.2">
      <c r="A138" s="24" t="s">
        <v>262</v>
      </c>
      <c r="B138" s="36" t="s">
        <v>321</v>
      </c>
      <c r="C138" s="24" t="s">
        <v>25</v>
      </c>
      <c r="D138" s="24" t="s">
        <v>26</v>
      </c>
      <c r="E138" s="9">
        <v>20</v>
      </c>
      <c r="F138" s="24" t="s">
        <v>31</v>
      </c>
      <c r="G138" s="25">
        <v>11347816.24</v>
      </c>
      <c r="H138" s="25">
        <v>3502831.95</v>
      </c>
      <c r="I138" s="25">
        <v>7844984.29</v>
      </c>
      <c r="J138" s="26">
        <v>3502831.95</v>
      </c>
      <c r="K138" s="24">
        <v>0</v>
      </c>
      <c r="L138" s="25">
        <v>3502831.95</v>
      </c>
      <c r="M138" s="27">
        <v>0</v>
      </c>
      <c r="N138" s="27">
        <v>0</v>
      </c>
    </row>
    <row r="139" spans="1:14" ht="15" customHeight="1" x14ac:dyDescent="0.2">
      <c r="A139" s="24" t="s">
        <v>262</v>
      </c>
      <c r="B139" s="36" t="s">
        <v>280</v>
      </c>
      <c r="C139" s="24" t="s">
        <v>25</v>
      </c>
      <c r="D139" s="24" t="s">
        <v>26</v>
      </c>
      <c r="E139" s="9">
        <v>20</v>
      </c>
      <c r="F139" s="24" t="s">
        <v>31</v>
      </c>
      <c r="G139" s="25">
        <v>10254441.800000001</v>
      </c>
      <c r="H139" s="25">
        <v>4281646.0599999996</v>
      </c>
      <c r="I139" s="25">
        <v>5972795.7400000002</v>
      </c>
      <c r="J139" s="26">
        <v>4281646.0599999996</v>
      </c>
      <c r="K139" s="24">
        <v>0</v>
      </c>
      <c r="L139" s="25">
        <v>4281646.0599999996</v>
      </c>
      <c r="M139" s="27">
        <v>0</v>
      </c>
      <c r="N139" s="27">
        <v>0</v>
      </c>
    </row>
    <row r="140" spans="1:14" ht="15" customHeight="1" x14ac:dyDescent="0.2">
      <c r="A140" s="24" t="s">
        <v>262</v>
      </c>
      <c r="B140" s="36" t="s">
        <v>267</v>
      </c>
      <c r="C140" s="24" t="s">
        <v>25</v>
      </c>
      <c r="D140" s="24" t="s">
        <v>26</v>
      </c>
      <c r="E140" s="9">
        <v>20</v>
      </c>
      <c r="F140" s="24" t="s">
        <v>31</v>
      </c>
      <c r="G140" s="25">
        <v>10254441.800000001</v>
      </c>
      <c r="H140" s="25">
        <v>4281646.0599999996</v>
      </c>
      <c r="I140" s="25">
        <v>5972795.7400000002</v>
      </c>
      <c r="J140" s="26">
        <v>4281646.0599999996</v>
      </c>
      <c r="K140" s="24">
        <v>0</v>
      </c>
      <c r="L140" s="25">
        <v>4281646.0599999996</v>
      </c>
      <c r="M140" s="27">
        <v>0</v>
      </c>
      <c r="N140" s="27">
        <v>0</v>
      </c>
    </row>
    <row r="141" spans="1:14" ht="15" customHeight="1" x14ac:dyDescent="0.2">
      <c r="A141" s="24" t="s">
        <v>262</v>
      </c>
      <c r="B141" s="36" t="s">
        <v>283</v>
      </c>
      <c r="C141" s="24" t="s">
        <v>25</v>
      </c>
      <c r="D141" s="24" t="s">
        <v>26</v>
      </c>
      <c r="E141" s="9">
        <v>20</v>
      </c>
      <c r="F141" s="24" t="s">
        <v>31</v>
      </c>
      <c r="G141" s="25">
        <v>10254441.800000001</v>
      </c>
      <c r="H141" s="25">
        <v>4281646.0599999996</v>
      </c>
      <c r="I141" s="25">
        <v>5972795.7400000002</v>
      </c>
      <c r="J141" s="26">
        <v>4281646.0599999996</v>
      </c>
      <c r="K141" s="24">
        <v>0</v>
      </c>
      <c r="L141" s="25">
        <v>4281646.0599999996</v>
      </c>
      <c r="M141" s="27">
        <v>0</v>
      </c>
      <c r="N141" s="27">
        <v>0</v>
      </c>
    </row>
    <row r="142" spans="1:14" ht="15" customHeight="1" x14ac:dyDescent="0.2">
      <c r="A142" s="24" t="s">
        <v>262</v>
      </c>
      <c r="B142" s="36" t="s">
        <v>285</v>
      </c>
      <c r="C142" s="24" t="s">
        <v>25</v>
      </c>
      <c r="D142" s="24" t="s">
        <v>26</v>
      </c>
      <c r="E142" s="9">
        <v>20</v>
      </c>
      <c r="F142" s="24" t="s">
        <v>31</v>
      </c>
      <c r="G142" s="25">
        <v>1608880.97</v>
      </c>
      <c r="H142" s="25">
        <v>464517.53</v>
      </c>
      <c r="I142" s="25">
        <v>1144363.44</v>
      </c>
      <c r="J142" s="26">
        <v>464517.53</v>
      </c>
      <c r="K142" s="24">
        <v>0</v>
      </c>
      <c r="L142" s="25">
        <v>464517.53</v>
      </c>
      <c r="M142" s="27">
        <v>0</v>
      </c>
      <c r="N142" s="27">
        <v>0</v>
      </c>
    </row>
    <row r="143" spans="1:14" ht="15" customHeight="1" x14ac:dyDescent="0.2">
      <c r="A143" s="24" t="s">
        <v>262</v>
      </c>
      <c r="B143" s="36" t="s">
        <v>273</v>
      </c>
      <c r="C143" s="24" t="s">
        <v>25</v>
      </c>
      <c r="D143" s="24" t="s">
        <v>26</v>
      </c>
      <c r="E143" s="9">
        <v>20</v>
      </c>
      <c r="F143" s="24" t="s">
        <v>31</v>
      </c>
      <c r="G143" s="25">
        <v>1608880.97</v>
      </c>
      <c r="H143" s="25">
        <v>464517.53</v>
      </c>
      <c r="I143" s="25">
        <v>1144363.44</v>
      </c>
      <c r="J143" s="26">
        <v>464517.53</v>
      </c>
      <c r="K143" s="24">
        <v>0</v>
      </c>
      <c r="L143" s="25">
        <v>464517.53</v>
      </c>
      <c r="M143" s="27">
        <v>0</v>
      </c>
      <c r="N143" s="27">
        <v>0</v>
      </c>
    </row>
    <row r="144" spans="1:14" ht="15" customHeight="1" x14ac:dyDescent="0.2">
      <c r="A144" s="24" t="s">
        <v>262</v>
      </c>
      <c r="B144" s="36" t="s">
        <v>288</v>
      </c>
      <c r="C144" s="24" t="s">
        <v>25</v>
      </c>
      <c r="D144" s="24" t="s">
        <v>26</v>
      </c>
      <c r="E144" s="9">
        <v>20</v>
      </c>
      <c r="F144" s="24" t="s">
        <v>31</v>
      </c>
      <c r="G144" s="25">
        <v>1608880.97</v>
      </c>
      <c r="H144" s="25">
        <v>464517.53</v>
      </c>
      <c r="I144" s="25">
        <v>1144363.44</v>
      </c>
      <c r="J144" s="26">
        <v>464517.53</v>
      </c>
      <c r="K144" s="24">
        <v>0</v>
      </c>
      <c r="L144" s="25">
        <v>464517.53</v>
      </c>
      <c r="M144" s="27">
        <v>0</v>
      </c>
      <c r="N144" s="27">
        <v>0</v>
      </c>
    </row>
    <row r="145" spans="1:14" ht="15" customHeight="1" x14ac:dyDescent="0.2">
      <c r="A145" s="24" t="s">
        <v>262</v>
      </c>
      <c r="B145" s="36" t="s">
        <v>290</v>
      </c>
      <c r="C145" s="24" t="s">
        <v>25</v>
      </c>
      <c r="D145" s="24" t="s">
        <v>26</v>
      </c>
      <c r="E145" s="9">
        <v>20</v>
      </c>
      <c r="F145" s="24" t="s">
        <v>31</v>
      </c>
      <c r="G145" s="27">
        <v>0</v>
      </c>
      <c r="H145" s="27">
        <v>0</v>
      </c>
      <c r="I145" s="27">
        <v>0</v>
      </c>
      <c r="J145" s="24">
        <v>0</v>
      </c>
      <c r="K145" s="24">
        <v>0</v>
      </c>
      <c r="L145" s="27">
        <v>0</v>
      </c>
      <c r="M145" s="27">
        <v>0</v>
      </c>
      <c r="N145" s="27">
        <v>0</v>
      </c>
    </row>
    <row r="146" spans="1:14" ht="15" customHeight="1" x14ac:dyDescent="0.2">
      <c r="A146" s="24" t="s">
        <v>262</v>
      </c>
      <c r="B146" s="36" t="s">
        <v>290</v>
      </c>
      <c r="C146" s="24" t="s">
        <v>25</v>
      </c>
      <c r="D146" s="24" t="s">
        <v>26</v>
      </c>
      <c r="E146" s="9">
        <v>21</v>
      </c>
      <c r="F146" s="24" t="s">
        <v>319</v>
      </c>
      <c r="G146" s="25">
        <v>27111171.850000001</v>
      </c>
      <c r="H146" s="25">
        <v>5222385.4800000004</v>
      </c>
      <c r="I146" s="25">
        <v>21888786.370000001</v>
      </c>
      <c r="J146" s="26">
        <v>5222385.4800000004</v>
      </c>
      <c r="K146" s="24">
        <v>0</v>
      </c>
      <c r="L146" s="25">
        <v>5222385.4800000004</v>
      </c>
      <c r="M146" s="27">
        <v>0</v>
      </c>
      <c r="N146" s="27">
        <v>0</v>
      </c>
    </row>
    <row r="147" spans="1:14" ht="15" customHeight="1" x14ac:dyDescent="0.2">
      <c r="A147" s="24" t="s">
        <v>262</v>
      </c>
      <c r="B147" s="36" t="s">
        <v>292</v>
      </c>
      <c r="C147" s="24" t="s">
        <v>25</v>
      </c>
      <c r="D147" s="24" t="s">
        <v>26</v>
      </c>
      <c r="E147" s="9">
        <v>20</v>
      </c>
      <c r="F147" s="24" t="s">
        <v>31</v>
      </c>
      <c r="G147" s="27">
        <v>0</v>
      </c>
      <c r="H147" s="27">
        <v>0</v>
      </c>
      <c r="I147" s="27">
        <v>0</v>
      </c>
      <c r="J147" s="24">
        <v>0</v>
      </c>
      <c r="K147" s="24">
        <v>0</v>
      </c>
      <c r="L147" s="27">
        <v>0</v>
      </c>
      <c r="M147" s="27">
        <v>0</v>
      </c>
      <c r="N147" s="27">
        <v>0</v>
      </c>
    </row>
    <row r="148" spans="1:14" ht="15" customHeight="1" x14ac:dyDescent="0.2">
      <c r="A148" s="24" t="s">
        <v>262</v>
      </c>
      <c r="B148" s="36" t="s">
        <v>292</v>
      </c>
      <c r="C148" s="24" t="s">
        <v>25</v>
      </c>
      <c r="D148" s="24" t="s">
        <v>26</v>
      </c>
      <c r="E148" s="9">
        <v>21</v>
      </c>
      <c r="F148" s="24" t="s">
        <v>319</v>
      </c>
      <c r="G148" s="25">
        <v>27111171.850000001</v>
      </c>
      <c r="H148" s="25">
        <v>5222385.4800000004</v>
      </c>
      <c r="I148" s="25">
        <v>21888786.370000001</v>
      </c>
      <c r="J148" s="26">
        <v>5222385.4800000004</v>
      </c>
      <c r="K148" s="24">
        <v>0</v>
      </c>
      <c r="L148" s="25">
        <v>5222385.4800000004</v>
      </c>
      <c r="M148" s="27">
        <v>0</v>
      </c>
      <c r="N148" s="27">
        <v>0</v>
      </c>
    </row>
    <row r="149" spans="1:14" ht="15" customHeight="1" x14ac:dyDescent="0.2">
      <c r="A149" s="24" t="s">
        <v>262</v>
      </c>
      <c r="B149" s="36" t="s">
        <v>294</v>
      </c>
      <c r="C149" s="24" t="s">
        <v>25</v>
      </c>
      <c r="D149" s="24" t="s">
        <v>26</v>
      </c>
      <c r="E149" s="9">
        <v>20</v>
      </c>
      <c r="F149" s="24" t="s">
        <v>31</v>
      </c>
      <c r="G149" s="27">
        <v>0</v>
      </c>
      <c r="H149" s="27">
        <v>0</v>
      </c>
      <c r="I149" s="27">
        <v>0</v>
      </c>
      <c r="J149" s="24">
        <v>0</v>
      </c>
      <c r="K149" s="24">
        <v>0</v>
      </c>
      <c r="L149" s="27">
        <v>0</v>
      </c>
      <c r="M149" s="27">
        <v>0</v>
      </c>
      <c r="N149" s="27">
        <v>0</v>
      </c>
    </row>
    <row r="150" spans="1:14" ht="15" customHeight="1" x14ac:dyDescent="0.2">
      <c r="A150" s="24" t="s">
        <v>262</v>
      </c>
      <c r="B150" s="36" t="s">
        <v>294</v>
      </c>
      <c r="C150" s="24" t="s">
        <v>25</v>
      </c>
      <c r="D150" s="24" t="s">
        <v>26</v>
      </c>
      <c r="E150" s="9">
        <v>21</v>
      </c>
      <c r="F150" s="24" t="s">
        <v>319</v>
      </c>
      <c r="G150" s="25">
        <v>27111171.850000001</v>
      </c>
      <c r="H150" s="25">
        <v>5222385.4800000004</v>
      </c>
      <c r="I150" s="25">
        <v>21888786.370000001</v>
      </c>
      <c r="J150" s="26">
        <v>5222385.4800000004</v>
      </c>
      <c r="K150" s="24">
        <v>0</v>
      </c>
      <c r="L150" s="25">
        <v>5222385.4800000004</v>
      </c>
      <c r="M150" s="27">
        <v>0</v>
      </c>
      <c r="N150" s="27">
        <v>0</v>
      </c>
    </row>
    <row r="151" spans="1:14" ht="15" customHeight="1" x14ac:dyDescent="0.2">
      <c r="A151" s="24" t="s">
        <v>262</v>
      </c>
      <c r="B151" s="36" t="s">
        <v>296</v>
      </c>
      <c r="C151" s="24" t="s">
        <v>25</v>
      </c>
      <c r="D151" s="24" t="s">
        <v>26</v>
      </c>
      <c r="E151" s="9">
        <v>20</v>
      </c>
      <c r="F151" s="24" t="s">
        <v>31</v>
      </c>
      <c r="G151" s="25">
        <v>12681894.460000001</v>
      </c>
      <c r="H151" s="25">
        <v>8260358.6500000004</v>
      </c>
      <c r="I151" s="25">
        <v>4421535.8099999996</v>
      </c>
      <c r="J151" s="26">
        <v>8260358.6500000004</v>
      </c>
      <c r="K151" s="24">
        <v>0</v>
      </c>
      <c r="L151" s="25">
        <v>8260358.6500000004</v>
      </c>
      <c r="M151" s="27">
        <v>0</v>
      </c>
      <c r="N151" s="27">
        <v>0</v>
      </c>
    </row>
    <row r="152" spans="1:14" ht="15" customHeight="1" x14ac:dyDescent="0.2">
      <c r="A152" s="24" t="s">
        <v>262</v>
      </c>
      <c r="B152" s="36" t="s">
        <v>298</v>
      </c>
      <c r="C152" s="24" t="s">
        <v>25</v>
      </c>
      <c r="D152" s="24" t="s">
        <v>26</v>
      </c>
      <c r="E152" s="9">
        <v>20</v>
      </c>
      <c r="F152" s="24" t="s">
        <v>31</v>
      </c>
      <c r="G152" s="25">
        <v>12681894.460000001</v>
      </c>
      <c r="H152" s="25">
        <v>8260358.6500000004</v>
      </c>
      <c r="I152" s="25">
        <v>4421535.8099999996</v>
      </c>
      <c r="J152" s="26">
        <v>8260358.6500000004</v>
      </c>
      <c r="K152" s="24">
        <v>0</v>
      </c>
      <c r="L152" s="25">
        <v>8260358.6500000004</v>
      </c>
      <c r="M152" s="27">
        <v>0</v>
      </c>
      <c r="N152" s="27">
        <v>0</v>
      </c>
    </row>
    <row r="153" spans="1:14" ht="15" customHeight="1" x14ac:dyDescent="0.2">
      <c r="A153" s="24" t="s">
        <v>262</v>
      </c>
      <c r="B153" s="36" t="s">
        <v>300</v>
      </c>
      <c r="C153" s="24" t="s">
        <v>25</v>
      </c>
      <c r="D153" s="24" t="s">
        <v>26</v>
      </c>
      <c r="E153" s="9">
        <v>20</v>
      </c>
      <c r="F153" s="24" t="s">
        <v>31</v>
      </c>
      <c r="G153" s="25">
        <v>12681894.460000001</v>
      </c>
      <c r="H153" s="25">
        <v>8260358.6500000004</v>
      </c>
      <c r="I153" s="25">
        <v>4421535.8099999996</v>
      </c>
      <c r="J153" s="26">
        <v>8260358.6500000004</v>
      </c>
      <c r="K153" s="24">
        <v>0</v>
      </c>
      <c r="L153" s="25">
        <v>8260358.6500000004</v>
      </c>
      <c r="M153" s="27">
        <v>0</v>
      </c>
      <c r="N153" s="27">
        <v>0</v>
      </c>
    </row>
    <row r="154" spans="1:14" x14ac:dyDescent="0.2">
      <c r="A154" s="32" t="s">
        <v>305</v>
      </c>
      <c r="B154" s="36" t="s">
        <v>305</v>
      </c>
      <c r="C154" s="32" t="s">
        <v>305</v>
      </c>
      <c r="D154" s="32" t="s">
        <v>305</v>
      </c>
      <c r="E154" s="32" t="s">
        <v>305</v>
      </c>
      <c r="F154" s="32" t="s">
        <v>305</v>
      </c>
      <c r="G154" s="32" t="s">
        <v>305</v>
      </c>
      <c r="H154" s="32" t="s">
        <v>305</v>
      </c>
      <c r="I154" s="32" t="s">
        <v>305</v>
      </c>
      <c r="J154" s="32" t="s">
        <v>305</v>
      </c>
      <c r="K154" s="32" t="s">
        <v>305</v>
      </c>
      <c r="L154" s="32" t="s">
        <v>305</v>
      </c>
      <c r="M154" s="32" t="s">
        <v>305</v>
      </c>
      <c r="N154" s="32" t="s">
        <v>305</v>
      </c>
    </row>
  </sheetData>
  <mergeCells count="3">
    <mergeCell ref="A1:N1"/>
    <mergeCell ref="A2:N2"/>
    <mergeCell ref="A3:N3"/>
  </mergeCells>
  <pageMargins left="0.39370078740157499" right="0.39370078740157499" top="0.39370078740157499" bottom="0.70272440944881898" header="0.39370078740157499" footer="0.39370078740157499"/>
  <pageSetup orientation="landscape" horizontalDpi="300" verticalDpi="300" r:id="rId1"/>
  <headerFooter alignWithMargins="0">
    <oddFooter>&amp;R&amp;"Arial,Regular"&amp;8 Página 
&amp;"-,Regular"&amp;P 
&amp;"-,Regular"de 
&amp;"-,Regular"&amp;N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O153"/>
  <sheetViews>
    <sheetView showGridLines="0" workbookViewId="0">
      <selection activeCell="G6" sqref="G6"/>
    </sheetView>
  </sheetViews>
  <sheetFormatPr baseColWidth="10" defaultRowHeight="12.75" x14ac:dyDescent="0.2"/>
  <cols>
    <col min="1" max="1" width="5" style="40" customWidth="1"/>
    <col min="2" max="2" width="49.28515625" style="40" customWidth="1"/>
    <col min="3" max="3" width="6.42578125" style="40" bestFit="1" customWidth="1"/>
    <col min="4" max="4" width="4.7109375" style="40" bestFit="1" customWidth="1"/>
    <col min="5" max="5" width="4" style="40" customWidth="1"/>
    <col min="6" max="6" width="23.85546875" style="40" customWidth="1"/>
    <col min="7" max="8" width="15.28515625" style="40" bestFit="1" customWidth="1"/>
    <col min="9" max="9" width="11" style="40" bestFit="1" customWidth="1"/>
    <col min="10" max="10" width="15.28515625" style="40" bestFit="1" customWidth="1"/>
    <col min="11" max="11" width="10.28515625" style="40" bestFit="1" customWidth="1"/>
    <col min="12" max="12" width="10.42578125" style="40" bestFit="1" customWidth="1"/>
    <col min="13" max="13" width="76.140625" style="40" customWidth="1"/>
    <col min="14" max="16384" width="11.42578125" style="40"/>
  </cols>
  <sheetData>
    <row r="1" spans="1:15" s="39" customFormat="1" ht="18.75" customHeight="1" x14ac:dyDescent="0.25">
      <c r="A1" s="69" t="s">
        <v>323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38"/>
      <c r="N1" s="38"/>
      <c r="O1" s="38"/>
    </row>
    <row r="2" spans="1:15" s="39" customFormat="1" ht="16.5" customHeight="1" x14ac:dyDescent="0.25">
      <c r="A2" s="69" t="s">
        <v>1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38"/>
      <c r="N2" s="38"/>
      <c r="O2" s="38"/>
    </row>
    <row r="3" spans="1:15" s="39" customFormat="1" ht="15.75" customHeight="1" x14ac:dyDescent="0.25">
      <c r="A3" s="69" t="s">
        <v>577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38"/>
      <c r="N3" s="38"/>
      <c r="O3" s="38"/>
    </row>
    <row r="4" spans="1:15" s="33" customFormat="1" ht="45" customHeight="1" x14ac:dyDescent="0.25">
      <c r="A4" s="23" t="s">
        <v>306</v>
      </c>
      <c r="B4" s="23" t="s">
        <v>3</v>
      </c>
      <c r="C4" s="23" t="s">
        <v>4</v>
      </c>
      <c r="D4" s="23" t="s">
        <v>5</v>
      </c>
      <c r="E4" s="23" t="s">
        <v>6</v>
      </c>
      <c r="F4" s="23" t="s">
        <v>7</v>
      </c>
      <c r="G4" s="23" t="s">
        <v>308</v>
      </c>
      <c r="H4" s="23" t="s">
        <v>310</v>
      </c>
      <c r="I4" s="23" t="s">
        <v>311</v>
      </c>
      <c r="J4" s="23" t="s">
        <v>312</v>
      </c>
      <c r="K4" s="23" t="s">
        <v>313</v>
      </c>
      <c r="L4" s="23" t="s">
        <v>314</v>
      </c>
    </row>
    <row r="5" spans="1:15" ht="15" customHeight="1" x14ac:dyDescent="0.2">
      <c r="A5" s="41" t="s">
        <v>23</v>
      </c>
      <c r="B5" s="41" t="s">
        <v>24</v>
      </c>
      <c r="C5" s="41" t="s">
        <v>25</v>
      </c>
      <c r="D5" s="41" t="s">
        <v>26</v>
      </c>
      <c r="E5" s="42">
        <v>20</v>
      </c>
      <c r="F5" s="41" t="s">
        <v>31</v>
      </c>
      <c r="G5" s="43">
        <v>1176278031.47</v>
      </c>
      <c r="H5" s="43">
        <v>1176278031.47</v>
      </c>
      <c r="I5" s="44">
        <v>0</v>
      </c>
      <c r="J5" s="45">
        <v>1176278031.47</v>
      </c>
      <c r="K5" s="41">
        <v>0</v>
      </c>
      <c r="L5" s="44">
        <v>0</v>
      </c>
    </row>
    <row r="6" spans="1:15" ht="15" customHeight="1" x14ac:dyDescent="0.2">
      <c r="A6" s="41" t="s">
        <v>23</v>
      </c>
      <c r="B6" s="41" t="s">
        <v>30</v>
      </c>
      <c r="C6" s="41" t="s">
        <v>25</v>
      </c>
      <c r="D6" s="41" t="s">
        <v>26</v>
      </c>
      <c r="E6" s="42">
        <v>20</v>
      </c>
      <c r="F6" s="41" t="s">
        <v>31</v>
      </c>
      <c r="G6" s="43">
        <v>418845562</v>
      </c>
      <c r="H6" s="43">
        <v>418845562</v>
      </c>
      <c r="I6" s="44">
        <v>0</v>
      </c>
      <c r="J6" s="45">
        <v>418845562</v>
      </c>
      <c r="K6" s="41">
        <v>0</v>
      </c>
      <c r="L6" s="44">
        <v>0</v>
      </c>
    </row>
    <row r="7" spans="1:15" ht="15" customHeight="1" x14ac:dyDescent="0.2">
      <c r="A7" s="41" t="s">
        <v>23</v>
      </c>
      <c r="B7" s="41" t="s">
        <v>30</v>
      </c>
      <c r="C7" s="41" t="s">
        <v>25</v>
      </c>
      <c r="D7" s="41" t="s">
        <v>26</v>
      </c>
      <c r="E7" s="42">
        <v>20</v>
      </c>
      <c r="F7" s="41" t="s">
        <v>31</v>
      </c>
      <c r="G7" s="43">
        <v>418845562</v>
      </c>
      <c r="H7" s="43">
        <v>418845562</v>
      </c>
      <c r="I7" s="44">
        <v>0</v>
      </c>
      <c r="J7" s="45">
        <v>418845562</v>
      </c>
      <c r="K7" s="41">
        <v>0</v>
      </c>
      <c r="L7" s="44">
        <v>0</v>
      </c>
    </row>
    <row r="8" spans="1:15" ht="15" customHeight="1" x14ac:dyDescent="0.2">
      <c r="A8" s="41" t="s">
        <v>23</v>
      </c>
      <c r="B8" s="41" t="s">
        <v>34</v>
      </c>
      <c r="C8" s="41" t="s">
        <v>25</v>
      </c>
      <c r="D8" s="41" t="s">
        <v>26</v>
      </c>
      <c r="E8" s="42">
        <v>20</v>
      </c>
      <c r="F8" s="41" t="s">
        <v>31</v>
      </c>
      <c r="G8" s="43">
        <v>3816235</v>
      </c>
      <c r="H8" s="43">
        <v>3816235</v>
      </c>
      <c r="I8" s="44">
        <v>0</v>
      </c>
      <c r="J8" s="45">
        <v>3816235</v>
      </c>
      <c r="K8" s="41">
        <v>0</v>
      </c>
      <c r="L8" s="44">
        <v>0</v>
      </c>
    </row>
    <row r="9" spans="1:15" ht="15" customHeight="1" x14ac:dyDescent="0.2">
      <c r="A9" s="46" t="s">
        <v>23</v>
      </c>
      <c r="B9" s="46" t="s">
        <v>36</v>
      </c>
      <c r="C9" s="46" t="s">
        <v>25</v>
      </c>
      <c r="D9" s="46" t="s">
        <v>26</v>
      </c>
      <c r="E9" s="47">
        <v>20</v>
      </c>
      <c r="F9" s="46" t="s">
        <v>31</v>
      </c>
      <c r="G9" s="48">
        <v>362403</v>
      </c>
      <c r="H9" s="48">
        <v>362403</v>
      </c>
      <c r="I9" s="49">
        <v>0</v>
      </c>
      <c r="J9" s="50">
        <v>362403</v>
      </c>
      <c r="K9" s="46">
        <v>0</v>
      </c>
      <c r="L9" s="49">
        <v>0</v>
      </c>
    </row>
    <row r="10" spans="1:15" ht="15" customHeight="1" x14ac:dyDescent="0.2">
      <c r="A10" s="46" t="s">
        <v>23</v>
      </c>
      <c r="B10" s="46" t="s">
        <v>38</v>
      </c>
      <c r="C10" s="46" t="s">
        <v>25</v>
      </c>
      <c r="D10" s="46" t="s">
        <v>26</v>
      </c>
      <c r="E10" s="47">
        <v>20</v>
      </c>
      <c r="F10" s="46" t="s">
        <v>31</v>
      </c>
      <c r="G10" s="48">
        <v>362403</v>
      </c>
      <c r="H10" s="48">
        <v>362403</v>
      </c>
      <c r="I10" s="49">
        <v>0</v>
      </c>
      <c r="J10" s="50">
        <v>362403</v>
      </c>
      <c r="K10" s="46">
        <v>0</v>
      </c>
      <c r="L10" s="49">
        <v>0</v>
      </c>
      <c r="M10" s="65"/>
    </row>
    <row r="11" spans="1:15" ht="15" customHeight="1" x14ac:dyDescent="0.2">
      <c r="A11" s="46" t="s">
        <v>23</v>
      </c>
      <c r="B11" s="46" t="s">
        <v>40</v>
      </c>
      <c r="C11" s="46" t="s">
        <v>25</v>
      </c>
      <c r="D11" s="46" t="s">
        <v>26</v>
      </c>
      <c r="E11" s="47">
        <v>20</v>
      </c>
      <c r="F11" s="46" t="s">
        <v>31</v>
      </c>
      <c r="G11" s="49">
        <v>0</v>
      </c>
      <c r="H11" s="49">
        <v>0</v>
      </c>
      <c r="I11" s="49">
        <v>0</v>
      </c>
      <c r="J11" s="46">
        <v>0</v>
      </c>
      <c r="K11" s="46">
        <v>0</v>
      </c>
      <c r="L11" s="49">
        <v>0</v>
      </c>
    </row>
    <row r="12" spans="1:15" ht="15" customHeight="1" x14ac:dyDescent="0.2">
      <c r="A12" s="41" t="s">
        <v>23</v>
      </c>
      <c r="B12" s="41" t="s">
        <v>42</v>
      </c>
      <c r="C12" s="41" t="s">
        <v>25</v>
      </c>
      <c r="D12" s="41" t="s">
        <v>26</v>
      </c>
      <c r="E12" s="42">
        <v>20</v>
      </c>
      <c r="F12" s="41" t="s">
        <v>31</v>
      </c>
      <c r="G12" s="44">
        <v>0</v>
      </c>
      <c r="H12" s="44">
        <v>0</v>
      </c>
      <c r="I12" s="44">
        <v>0</v>
      </c>
      <c r="J12" s="41">
        <v>0</v>
      </c>
      <c r="K12" s="41">
        <v>0</v>
      </c>
      <c r="L12" s="44">
        <v>0</v>
      </c>
    </row>
    <row r="13" spans="1:15" ht="15" customHeight="1" x14ac:dyDescent="0.2">
      <c r="A13" s="46" t="s">
        <v>23</v>
      </c>
      <c r="B13" s="46" t="s">
        <v>44</v>
      </c>
      <c r="C13" s="46" t="s">
        <v>25</v>
      </c>
      <c r="D13" s="46" t="s">
        <v>26</v>
      </c>
      <c r="E13" s="47">
        <v>20</v>
      </c>
      <c r="F13" s="46" t="s">
        <v>31</v>
      </c>
      <c r="G13" s="49">
        <v>0</v>
      </c>
      <c r="H13" s="49">
        <v>0</v>
      </c>
      <c r="I13" s="49">
        <v>0</v>
      </c>
      <c r="J13" s="46">
        <v>0</v>
      </c>
      <c r="K13" s="46">
        <v>0</v>
      </c>
      <c r="L13" s="49">
        <v>0</v>
      </c>
    </row>
    <row r="14" spans="1:15" ht="15" customHeight="1" x14ac:dyDescent="0.2">
      <c r="A14" s="46" t="s">
        <v>23</v>
      </c>
      <c r="B14" s="46" t="s">
        <v>46</v>
      </c>
      <c r="C14" s="46" t="s">
        <v>25</v>
      </c>
      <c r="D14" s="46" t="s">
        <v>26</v>
      </c>
      <c r="E14" s="47">
        <v>20</v>
      </c>
      <c r="F14" s="46" t="s">
        <v>31</v>
      </c>
      <c r="G14" s="49">
        <v>0</v>
      </c>
      <c r="H14" s="49">
        <v>0</v>
      </c>
      <c r="I14" s="49">
        <v>0</v>
      </c>
      <c r="J14" s="46">
        <v>0</v>
      </c>
      <c r="K14" s="46">
        <v>0</v>
      </c>
      <c r="L14" s="49">
        <v>0</v>
      </c>
    </row>
    <row r="15" spans="1:15" ht="15" customHeight="1" x14ac:dyDescent="0.2">
      <c r="A15" s="41" t="s">
        <v>23</v>
      </c>
      <c r="B15" s="41" t="s">
        <v>48</v>
      </c>
      <c r="C15" s="41" t="s">
        <v>25</v>
      </c>
      <c r="D15" s="41" t="s">
        <v>26</v>
      </c>
      <c r="E15" s="42">
        <v>20</v>
      </c>
      <c r="F15" s="41" t="s">
        <v>31</v>
      </c>
      <c r="G15" s="43">
        <v>1550799</v>
      </c>
      <c r="H15" s="43">
        <v>1550799</v>
      </c>
      <c r="I15" s="44">
        <v>0</v>
      </c>
      <c r="J15" s="45">
        <v>1550799</v>
      </c>
      <c r="K15" s="41">
        <v>0</v>
      </c>
      <c r="L15" s="44">
        <v>0</v>
      </c>
    </row>
    <row r="16" spans="1:15" ht="15" customHeight="1" x14ac:dyDescent="0.2">
      <c r="A16" s="46" t="s">
        <v>23</v>
      </c>
      <c r="B16" s="46" t="s">
        <v>50</v>
      </c>
      <c r="C16" s="46" t="s">
        <v>25</v>
      </c>
      <c r="D16" s="46" t="s">
        <v>26</v>
      </c>
      <c r="E16" s="47">
        <v>20</v>
      </c>
      <c r="F16" s="46" t="s">
        <v>31</v>
      </c>
      <c r="G16" s="48">
        <v>62899</v>
      </c>
      <c r="H16" s="48">
        <v>62899</v>
      </c>
      <c r="I16" s="49">
        <v>0</v>
      </c>
      <c r="J16" s="50">
        <v>62899</v>
      </c>
      <c r="K16" s="46">
        <v>0</v>
      </c>
      <c r="L16" s="49">
        <v>0</v>
      </c>
    </row>
    <row r="17" spans="1:12" ht="15" customHeight="1" x14ac:dyDescent="0.2">
      <c r="A17" s="46" t="s">
        <v>23</v>
      </c>
      <c r="B17" s="46" t="s">
        <v>52</v>
      </c>
      <c r="C17" s="46" t="s">
        <v>25</v>
      </c>
      <c r="D17" s="46" t="s">
        <v>26</v>
      </c>
      <c r="E17" s="47">
        <v>20</v>
      </c>
      <c r="F17" s="46" t="s">
        <v>31</v>
      </c>
      <c r="G17" s="48">
        <v>164051</v>
      </c>
      <c r="H17" s="48">
        <v>164051</v>
      </c>
      <c r="I17" s="49">
        <v>0</v>
      </c>
      <c r="J17" s="50">
        <v>164051</v>
      </c>
      <c r="K17" s="46">
        <v>0</v>
      </c>
      <c r="L17" s="49">
        <v>0</v>
      </c>
    </row>
    <row r="18" spans="1:12" ht="15" customHeight="1" x14ac:dyDescent="0.2">
      <c r="A18" s="46" t="s">
        <v>23</v>
      </c>
      <c r="B18" s="46" t="s">
        <v>54</v>
      </c>
      <c r="C18" s="46" t="s">
        <v>25</v>
      </c>
      <c r="D18" s="46" t="s">
        <v>26</v>
      </c>
      <c r="E18" s="47">
        <v>20</v>
      </c>
      <c r="F18" s="46" t="s">
        <v>31</v>
      </c>
      <c r="G18" s="49">
        <v>0</v>
      </c>
      <c r="H18" s="49">
        <v>0</v>
      </c>
      <c r="I18" s="49">
        <v>0</v>
      </c>
      <c r="J18" s="46">
        <v>0</v>
      </c>
      <c r="K18" s="46">
        <v>0</v>
      </c>
      <c r="L18" s="49">
        <v>0</v>
      </c>
    </row>
    <row r="19" spans="1:12" ht="15" customHeight="1" x14ac:dyDescent="0.2">
      <c r="A19" s="46" t="s">
        <v>23</v>
      </c>
      <c r="B19" s="46" t="s">
        <v>56</v>
      </c>
      <c r="C19" s="46" t="s">
        <v>25</v>
      </c>
      <c r="D19" s="46" t="s">
        <v>26</v>
      </c>
      <c r="E19" s="47">
        <v>20</v>
      </c>
      <c r="F19" s="46" t="s">
        <v>31</v>
      </c>
      <c r="G19" s="49">
        <v>0</v>
      </c>
      <c r="H19" s="49">
        <v>0</v>
      </c>
      <c r="I19" s="49">
        <v>0</v>
      </c>
      <c r="J19" s="46">
        <v>0</v>
      </c>
      <c r="K19" s="46">
        <v>0</v>
      </c>
      <c r="L19" s="49">
        <v>0</v>
      </c>
    </row>
    <row r="20" spans="1:12" ht="15" customHeight="1" x14ac:dyDescent="0.2">
      <c r="A20" s="46" t="s">
        <v>23</v>
      </c>
      <c r="B20" s="46" t="s">
        <v>58</v>
      </c>
      <c r="C20" s="46" t="s">
        <v>25</v>
      </c>
      <c r="D20" s="46" t="s">
        <v>26</v>
      </c>
      <c r="E20" s="47">
        <v>20</v>
      </c>
      <c r="F20" s="46" t="s">
        <v>31</v>
      </c>
      <c r="G20" s="49">
        <v>0</v>
      </c>
      <c r="H20" s="49">
        <v>0</v>
      </c>
      <c r="I20" s="49">
        <v>0</v>
      </c>
      <c r="J20" s="46">
        <v>0</v>
      </c>
      <c r="K20" s="46">
        <v>0</v>
      </c>
      <c r="L20" s="49">
        <v>0</v>
      </c>
    </row>
    <row r="21" spans="1:12" ht="15" customHeight="1" x14ac:dyDescent="0.2">
      <c r="A21" s="46" t="s">
        <v>23</v>
      </c>
      <c r="B21" s="46" t="s">
        <v>60</v>
      </c>
      <c r="C21" s="46" t="s">
        <v>25</v>
      </c>
      <c r="D21" s="46" t="s">
        <v>26</v>
      </c>
      <c r="E21" s="47">
        <v>20</v>
      </c>
      <c r="F21" s="46" t="s">
        <v>31</v>
      </c>
      <c r="G21" s="48">
        <v>1323849</v>
      </c>
      <c r="H21" s="48">
        <v>1323849</v>
      </c>
      <c r="I21" s="49">
        <v>0</v>
      </c>
      <c r="J21" s="50">
        <v>1323849</v>
      </c>
      <c r="K21" s="46">
        <v>0</v>
      </c>
      <c r="L21" s="49">
        <v>0</v>
      </c>
    </row>
    <row r="22" spans="1:12" ht="15" customHeight="1" x14ac:dyDescent="0.2">
      <c r="A22" s="46" t="s">
        <v>23</v>
      </c>
      <c r="B22" s="46" t="s">
        <v>62</v>
      </c>
      <c r="C22" s="46" t="s">
        <v>25</v>
      </c>
      <c r="D22" s="46" t="s">
        <v>26</v>
      </c>
      <c r="E22" s="47">
        <v>20</v>
      </c>
      <c r="F22" s="46" t="s">
        <v>31</v>
      </c>
      <c r="G22" s="49">
        <v>0</v>
      </c>
      <c r="H22" s="49">
        <v>0</v>
      </c>
      <c r="I22" s="49">
        <v>0</v>
      </c>
      <c r="J22" s="46">
        <v>0</v>
      </c>
      <c r="K22" s="46">
        <v>0</v>
      </c>
      <c r="L22" s="49">
        <v>0</v>
      </c>
    </row>
    <row r="23" spans="1:12" ht="15" customHeight="1" x14ac:dyDescent="0.2">
      <c r="A23" s="46" t="s">
        <v>23</v>
      </c>
      <c r="B23" s="46" t="s">
        <v>64</v>
      </c>
      <c r="C23" s="46" t="s">
        <v>25</v>
      </c>
      <c r="D23" s="46" t="s">
        <v>26</v>
      </c>
      <c r="E23" s="47">
        <v>20</v>
      </c>
      <c r="F23" s="46" t="s">
        <v>31</v>
      </c>
      <c r="G23" s="49">
        <v>0</v>
      </c>
      <c r="H23" s="49">
        <v>0</v>
      </c>
      <c r="I23" s="49">
        <v>0</v>
      </c>
      <c r="J23" s="46">
        <v>0</v>
      </c>
      <c r="K23" s="46">
        <v>0</v>
      </c>
      <c r="L23" s="49">
        <v>0</v>
      </c>
    </row>
    <row r="24" spans="1:12" ht="15" customHeight="1" x14ac:dyDescent="0.2">
      <c r="A24" s="46" t="s">
        <v>23</v>
      </c>
      <c r="B24" s="46" t="s">
        <v>66</v>
      </c>
      <c r="C24" s="46" t="s">
        <v>25</v>
      </c>
      <c r="D24" s="46" t="s">
        <v>26</v>
      </c>
      <c r="E24" s="47">
        <v>20</v>
      </c>
      <c r="F24" s="46" t="s">
        <v>31</v>
      </c>
      <c r="G24" s="49">
        <v>0</v>
      </c>
      <c r="H24" s="49">
        <v>0</v>
      </c>
      <c r="I24" s="49">
        <v>0</v>
      </c>
      <c r="J24" s="46">
        <v>0</v>
      </c>
      <c r="K24" s="46">
        <v>0</v>
      </c>
      <c r="L24" s="49">
        <v>0</v>
      </c>
    </row>
    <row r="25" spans="1:12" ht="15" customHeight="1" x14ac:dyDescent="0.2">
      <c r="A25" s="46" t="s">
        <v>23</v>
      </c>
      <c r="B25" s="46" t="s">
        <v>315</v>
      </c>
      <c r="C25" s="46" t="s">
        <v>25</v>
      </c>
      <c r="D25" s="46" t="s">
        <v>26</v>
      </c>
      <c r="E25" s="47">
        <v>20</v>
      </c>
      <c r="F25" s="46" t="s">
        <v>31</v>
      </c>
      <c r="G25" s="49">
        <v>0</v>
      </c>
      <c r="H25" s="49">
        <v>0</v>
      </c>
      <c r="I25" s="49">
        <v>0</v>
      </c>
      <c r="J25" s="46">
        <v>0</v>
      </c>
      <c r="K25" s="46">
        <v>0</v>
      </c>
      <c r="L25" s="49">
        <v>0</v>
      </c>
    </row>
    <row r="26" spans="1:12" ht="15" customHeight="1" x14ac:dyDescent="0.2">
      <c r="A26" s="41" t="s">
        <v>23</v>
      </c>
      <c r="B26" s="41" t="s">
        <v>68</v>
      </c>
      <c r="C26" s="41" t="s">
        <v>25</v>
      </c>
      <c r="D26" s="41" t="s">
        <v>26</v>
      </c>
      <c r="E26" s="42">
        <v>20</v>
      </c>
      <c r="F26" s="41" t="s">
        <v>31</v>
      </c>
      <c r="G26" s="43">
        <v>1903033</v>
      </c>
      <c r="H26" s="43">
        <v>1903033</v>
      </c>
      <c r="I26" s="44">
        <v>0</v>
      </c>
      <c r="J26" s="45">
        <v>1903033</v>
      </c>
      <c r="K26" s="41">
        <v>0</v>
      </c>
      <c r="L26" s="44">
        <v>0</v>
      </c>
    </row>
    <row r="27" spans="1:12" ht="15" customHeight="1" x14ac:dyDescent="0.2">
      <c r="A27" s="46" t="s">
        <v>23</v>
      </c>
      <c r="B27" s="46" t="s">
        <v>70</v>
      </c>
      <c r="C27" s="46" t="s">
        <v>25</v>
      </c>
      <c r="D27" s="46" t="s">
        <v>26</v>
      </c>
      <c r="E27" s="47">
        <v>20</v>
      </c>
      <c r="F27" s="46" t="s">
        <v>31</v>
      </c>
      <c r="G27" s="49">
        <v>0</v>
      </c>
      <c r="H27" s="49">
        <v>0</v>
      </c>
      <c r="I27" s="49">
        <v>0</v>
      </c>
      <c r="J27" s="46">
        <v>0</v>
      </c>
      <c r="K27" s="46">
        <v>0</v>
      </c>
      <c r="L27" s="49">
        <v>0</v>
      </c>
    </row>
    <row r="28" spans="1:12" ht="15" customHeight="1" x14ac:dyDescent="0.2">
      <c r="A28" s="46" t="s">
        <v>23</v>
      </c>
      <c r="B28" s="46" t="s">
        <v>72</v>
      </c>
      <c r="C28" s="46" t="s">
        <v>25</v>
      </c>
      <c r="D28" s="46" t="s">
        <v>26</v>
      </c>
      <c r="E28" s="47">
        <v>20</v>
      </c>
      <c r="F28" s="46" t="s">
        <v>31</v>
      </c>
      <c r="G28" s="49">
        <v>0</v>
      </c>
      <c r="H28" s="49">
        <v>0</v>
      </c>
      <c r="I28" s="49">
        <v>0</v>
      </c>
      <c r="J28" s="46">
        <v>0</v>
      </c>
      <c r="K28" s="46">
        <v>0</v>
      </c>
      <c r="L28" s="49">
        <v>0</v>
      </c>
    </row>
    <row r="29" spans="1:12" ht="15" customHeight="1" x14ac:dyDescent="0.2">
      <c r="A29" s="46" t="s">
        <v>23</v>
      </c>
      <c r="B29" s="46" t="s">
        <v>74</v>
      </c>
      <c r="C29" s="46" t="s">
        <v>25</v>
      </c>
      <c r="D29" s="46" t="s">
        <v>26</v>
      </c>
      <c r="E29" s="47">
        <v>20</v>
      </c>
      <c r="F29" s="46" t="s">
        <v>31</v>
      </c>
      <c r="G29" s="48">
        <v>1903033</v>
      </c>
      <c r="H29" s="48">
        <v>1903033</v>
      </c>
      <c r="I29" s="49">
        <v>0</v>
      </c>
      <c r="J29" s="50">
        <v>1903033</v>
      </c>
      <c r="K29" s="46">
        <v>0</v>
      </c>
      <c r="L29" s="49">
        <v>0</v>
      </c>
    </row>
    <row r="30" spans="1:12" ht="16.5" customHeight="1" x14ac:dyDescent="0.2">
      <c r="A30" s="46" t="s">
        <v>23</v>
      </c>
      <c r="B30" s="46" t="s">
        <v>78</v>
      </c>
      <c r="C30" s="46" t="s">
        <v>25</v>
      </c>
      <c r="D30" s="46" t="s">
        <v>26</v>
      </c>
      <c r="E30" s="47">
        <v>20</v>
      </c>
      <c r="F30" s="46" t="s">
        <v>31</v>
      </c>
      <c r="G30" s="48">
        <v>415029327</v>
      </c>
      <c r="H30" s="48">
        <v>415029327</v>
      </c>
      <c r="I30" s="49">
        <v>0</v>
      </c>
      <c r="J30" s="50">
        <v>415029327</v>
      </c>
      <c r="K30" s="46">
        <v>0</v>
      </c>
      <c r="L30" s="49">
        <v>0</v>
      </c>
    </row>
    <row r="31" spans="1:12" ht="16.5" customHeight="1" x14ac:dyDescent="0.2">
      <c r="A31" s="46" t="s">
        <v>23</v>
      </c>
      <c r="B31" s="46" t="s">
        <v>80</v>
      </c>
      <c r="C31" s="46" t="s">
        <v>25</v>
      </c>
      <c r="D31" s="46" t="s">
        <v>26</v>
      </c>
      <c r="E31" s="47">
        <v>20</v>
      </c>
      <c r="F31" s="46" t="s">
        <v>31</v>
      </c>
      <c r="G31" s="48">
        <v>391528632</v>
      </c>
      <c r="H31" s="48">
        <v>391528632</v>
      </c>
      <c r="I31" s="49">
        <v>0</v>
      </c>
      <c r="J31" s="50">
        <v>391528632</v>
      </c>
      <c r="K31" s="46">
        <v>0</v>
      </c>
      <c r="L31" s="49">
        <v>0</v>
      </c>
    </row>
    <row r="32" spans="1:12" ht="15" customHeight="1" x14ac:dyDescent="0.2">
      <c r="A32" s="46" t="s">
        <v>23</v>
      </c>
      <c r="B32" s="46" t="s">
        <v>82</v>
      </c>
      <c r="C32" s="46" t="s">
        <v>25</v>
      </c>
      <c r="D32" s="46" t="s">
        <v>26</v>
      </c>
      <c r="E32" s="47">
        <v>20</v>
      </c>
      <c r="F32" s="46" t="s">
        <v>31</v>
      </c>
      <c r="G32" s="48">
        <v>23500695</v>
      </c>
      <c r="H32" s="48">
        <v>23500695</v>
      </c>
      <c r="I32" s="49">
        <v>0</v>
      </c>
      <c r="J32" s="50">
        <v>23500695</v>
      </c>
      <c r="K32" s="46">
        <v>0</v>
      </c>
      <c r="L32" s="49">
        <v>0</v>
      </c>
    </row>
    <row r="33" spans="1:12" ht="15" customHeight="1" x14ac:dyDescent="0.2">
      <c r="A33" s="46" t="s">
        <v>23</v>
      </c>
      <c r="B33" s="46" t="s">
        <v>316</v>
      </c>
      <c r="C33" s="46" t="s">
        <v>25</v>
      </c>
      <c r="D33" s="46" t="s">
        <v>26</v>
      </c>
      <c r="E33" s="47">
        <v>20</v>
      </c>
      <c r="F33" s="46" t="s">
        <v>31</v>
      </c>
      <c r="G33" s="49">
        <v>0</v>
      </c>
      <c r="H33" s="49">
        <v>0</v>
      </c>
      <c r="I33" s="49">
        <v>0</v>
      </c>
      <c r="J33" s="46">
        <v>0</v>
      </c>
      <c r="K33" s="46">
        <v>0</v>
      </c>
      <c r="L33" s="49">
        <v>0</v>
      </c>
    </row>
    <row r="34" spans="1:12" ht="15" customHeight="1" x14ac:dyDescent="0.2">
      <c r="A34" s="41" t="s">
        <v>23</v>
      </c>
      <c r="B34" s="41" t="s">
        <v>84</v>
      </c>
      <c r="C34" s="41" t="s">
        <v>25</v>
      </c>
      <c r="D34" s="41" t="s">
        <v>26</v>
      </c>
      <c r="E34" s="42">
        <v>20</v>
      </c>
      <c r="F34" s="41" t="s">
        <v>31</v>
      </c>
      <c r="G34" s="44">
        <v>0</v>
      </c>
      <c r="H34" s="44">
        <v>0</v>
      </c>
      <c r="I34" s="44">
        <v>0</v>
      </c>
      <c r="J34" s="41">
        <v>0</v>
      </c>
      <c r="K34" s="41">
        <v>0</v>
      </c>
      <c r="L34" s="44">
        <v>0</v>
      </c>
    </row>
    <row r="35" spans="1:12" ht="15" customHeight="1" x14ac:dyDescent="0.2">
      <c r="A35" s="41" t="s">
        <v>23</v>
      </c>
      <c r="B35" s="41" t="s">
        <v>86</v>
      </c>
      <c r="C35" s="41" t="s">
        <v>25</v>
      </c>
      <c r="D35" s="41" t="s">
        <v>26</v>
      </c>
      <c r="E35" s="42">
        <v>20</v>
      </c>
      <c r="F35" s="41" t="s">
        <v>31</v>
      </c>
      <c r="G35" s="44">
        <v>0</v>
      </c>
      <c r="H35" s="44">
        <v>0</v>
      </c>
      <c r="I35" s="44">
        <v>0</v>
      </c>
      <c r="J35" s="41">
        <v>0</v>
      </c>
      <c r="K35" s="41">
        <v>0</v>
      </c>
      <c r="L35" s="44">
        <v>0</v>
      </c>
    </row>
    <row r="36" spans="1:12" ht="15" customHeight="1" x14ac:dyDescent="0.2">
      <c r="A36" s="46" t="s">
        <v>23</v>
      </c>
      <c r="B36" s="46" t="s">
        <v>88</v>
      </c>
      <c r="C36" s="46" t="s">
        <v>25</v>
      </c>
      <c r="D36" s="46" t="s">
        <v>26</v>
      </c>
      <c r="E36" s="47">
        <v>20</v>
      </c>
      <c r="F36" s="46" t="s">
        <v>31</v>
      </c>
      <c r="G36" s="49">
        <v>0</v>
      </c>
      <c r="H36" s="49">
        <v>0</v>
      </c>
      <c r="I36" s="49">
        <v>0</v>
      </c>
      <c r="J36" s="46">
        <v>0</v>
      </c>
      <c r="K36" s="46">
        <v>0</v>
      </c>
      <c r="L36" s="49">
        <v>0</v>
      </c>
    </row>
    <row r="37" spans="1:12" ht="15" customHeight="1" x14ac:dyDescent="0.2">
      <c r="A37" s="46" t="s">
        <v>23</v>
      </c>
      <c r="B37" s="46" t="s">
        <v>90</v>
      </c>
      <c r="C37" s="46" t="s">
        <v>25</v>
      </c>
      <c r="D37" s="46" t="s">
        <v>26</v>
      </c>
      <c r="E37" s="47">
        <v>20</v>
      </c>
      <c r="F37" s="46" t="s">
        <v>31</v>
      </c>
      <c r="G37" s="49">
        <v>0</v>
      </c>
      <c r="H37" s="49">
        <v>0</v>
      </c>
      <c r="I37" s="49">
        <v>0</v>
      </c>
      <c r="J37" s="46">
        <v>0</v>
      </c>
      <c r="K37" s="46">
        <v>0</v>
      </c>
      <c r="L37" s="49">
        <v>0</v>
      </c>
    </row>
    <row r="38" spans="1:12" ht="15" customHeight="1" x14ac:dyDescent="0.2">
      <c r="A38" s="46" t="s">
        <v>23</v>
      </c>
      <c r="B38" s="46" t="s">
        <v>92</v>
      </c>
      <c r="C38" s="46" t="s">
        <v>25</v>
      </c>
      <c r="D38" s="46" t="s">
        <v>26</v>
      </c>
      <c r="E38" s="47">
        <v>20</v>
      </c>
      <c r="F38" s="46" t="s">
        <v>31</v>
      </c>
      <c r="G38" s="49">
        <v>0</v>
      </c>
      <c r="H38" s="49">
        <v>0</v>
      </c>
      <c r="I38" s="49">
        <v>0</v>
      </c>
      <c r="J38" s="46">
        <v>0</v>
      </c>
      <c r="K38" s="46">
        <v>0</v>
      </c>
      <c r="L38" s="49">
        <v>0</v>
      </c>
    </row>
    <row r="39" spans="1:12" ht="15" customHeight="1" x14ac:dyDescent="0.2">
      <c r="A39" s="41" t="s">
        <v>23</v>
      </c>
      <c r="B39" s="41" t="s">
        <v>94</v>
      </c>
      <c r="C39" s="41" t="s">
        <v>25</v>
      </c>
      <c r="D39" s="41" t="s">
        <v>26</v>
      </c>
      <c r="E39" s="42">
        <v>20</v>
      </c>
      <c r="F39" s="41" t="s">
        <v>31</v>
      </c>
      <c r="G39" s="44">
        <v>0</v>
      </c>
      <c r="H39" s="44">
        <v>0</v>
      </c>
      <c r="I39" s="44">
        <v>0</v>
      </c>
      <c r="J39" s="41">
        <v>0</v>
      </c>
      <c r="K39" s="41">
        <v>0</v>
      </c>
      <c r="L39" s="44">
        <v>0</v>
      </c>
    </row>
    <row r="40" spans="1:12" ht="15" customHeight="1" x14ac:dyDescent="0.2">
      <c r="A40" s="46" t="s">
        <v>23</v>
      </c>
      <c r="B40" s="46" t="s">
        <v>96</v>
      </c>
      <c r="C40" s="46" t="s">
        <v>25</v>
      </c>
      <c r="D40" s="46" t="s">
        <v>26</v>
      </c>
      <c r="E40" s="47">
        <v>20</v>
      </c>
      <c r="F40" s="46" t="s">
        <v>31</v>
      </c>
      <c r="G40" s="49">
        <v>0</v>
      </c>
      <c r="H40" s="49">
        <v>0</v>
      </c>
      <c r="I40" s="49">
        <v>0</v>
      </c>
      <c r="J40" s="46">
        <v>0</v>
      </c>
      <c r="K40" s="46">
        <v>0</v>
      </c>
      <c r="L40" s="49">
        <v>0</v>
      </c>
    </row>
    <row r="41" spans="1:12" ht="15" customHeight="1" x14ac:dyDescent="0.2">
      <c r="A41" s="46" t="s">
        <v>23</v>
      </c>
      <c r="B41" s="46" t="s">
        <v>98</v>
      </c>
      <c r="C41" s="46" t="s">
        <v>25</v>
      </c>
      <c r="D41" s="46" t="s">
        <v>26</v>
      </c>
      <c r="E41" s="47">
        <v>20</v>
      </c>
      <c r="F41" s="46" t="s">
        <v>31</v>
      </c>
      <c r="G41" s="49">
        <v>0</v>
      </c>
      <c r="H41" s="49">
        <v>0</v>
      </c>
      <c r="I41" s="49">
        <v>0</v>
      </c>
      <c r="J41" s="46">
        <v>0</v>
      </c>
      <c r="K41" s="46">
        <v>0</v>
      </c>
      <c r="L41" s="49">
        <v>0</v>
      </c>
    </row>
    <row r="42" spans="1:12" ht="15" customHeight="1" x14ac:dyDescent="0.2">
      <c r="A42" s="46" t="s">
        <v>23</v>
      </c>
      <c r="B42" s="46" t="s">
        <v>100</v>
      </c>
      <c r="C42" s="46" t="s">
        <v>25</v>
      </c>
      <c r="D42" s="46" t="s">
        <v>26</v>
      </c>
      <c r="E42" s="47">
        <v>20</v>
      </c>
      <c r="F42" s="46" t="s">
        <v>31</v>
      </c>
      <c r="G42" s="49">
        <v>0</v>
      </c>
      <c r="H42" s="49">
        <v>0</v>
      </c>
      <c r="I42" s="49">
        <v>0</v>
      </c>
      <c r="J42" s="46">
        <v>0</v>
      </c>
      <c r="K42" s="46">
        <v>0</v>
      </c>
      <c r="L42" s="49">
        <v>0</v>
      </c>
    </row>
    <row r="43" spans="1:12" ht="15" customHeight="1" x14ac:dyDescent="0.2">
      <c r="A43" s="46" t="s">
        <v>23</v>
      </c>
      <c r="B43" s="46" t="s">
        <v>102</v>
      </c>
      <c r="C43" s="46" t="s">
        <v>25</v>
      </c>
      <c r="D43" s="46" t="s">
        <v>26</v>
      </c>
      <c r="E43" s="47">
        <v>20</v>
      </c>
      <c r="F43" s="46" t="s">
        <v>31</v>
      </c>
      <c r="G43" s="49">
        <v>0</v>
      </c>
      <c r="H43" s="49">
        <v>0</v>
      </c>
      <c r="I43" s="49">
        <v>0</v>
      </c>
      <c r="J43" s="46">
        <v>0</v>
      </c>
      <c r="K43" s="46">
        <v>0</v>
      </c>
      <c r="L43" s="49">
        <v>0</v>
      </c>
    </row>
    <row r="44" spans="1:12" ht="15" customHeight="1" x14ac:dyDescent="0.2">
      <c r="A44" s="46" t="s">
        <v>23</v>
      </c>
      <c r="B44" s="46" t="s">
        <v>104</v>
      </c>
      <c r="C44" s="46" t="s">
        <v>25</v>
      </c>
      <c r="D44" s="46" t="s">
        <v>26</v>
      </c>
      <c r="E44" s="47">
        <v>20</v>
      </c>
      <c r="F44" s="46" t="s">
        <v>31</v>
      </c>
      <c r="G44" s="49">
        <v>0</v>
      </c>
      <c r="H44" s="49">
        <v>0</v>
      </c>
      <c r="I44" s="49">
        <v>0</v>
      </c>
      <c r="J44" s="46">
        <v>0</v>
      </c>
      <c r="K44" s="46">
        <v>0</v>
      </c>
      <c r="L44" s="49">
        <v>0</v>
      </c>
    </row>
    <row r="45" spans="1:12" ht="15" customHeight="1" x14ac:dyDescent="0.2">
      <c r="A45" s="41" t="s">
        <v>23</v>
      </c>
      <c r="B45" s="41" t="s">
        <v>106</v>
      </c>
      <c r="C45" s="41" t="s">
        <v>25</v>
      </c>
      <c r="D45" s="41" t="s">
        <v>26</v>
      </c>
      <c r="E45" s="42">
        <v>20</v>
      </c>
      <c r="F45" s="41" t="s">
        <v>31</v>
      </c>
      <c r="G45" s="43">
        <v>756893333.47000003</v>
      </c>
      <c r="H45" s="43">
        <v>756893333.47000003</v>
      </c>
      <c r="I45" s="44">
        <v>0</v>
      </c>
      <c r="J45" s="45">
        <v>756893333.47000003</v>
      </c>
      <c r="K45" s="41">
        <v>0</v>
      </c>
      <c r="L45" s="44">
        <v>0</v>
      </c>
    </row>
    <row r="46" spans="1:12" ht="15" customHeight="1" x14ac:dyDescent="0.2">
      <c r="A46" s="41" t="s">
        <v>23</v>
      </c>
      <c r="B46" s="41" t="s">
        <v>106</v>
      </c>
      <c r="C46" s="41" t="s">
        <v>25</v>
      </c>
      <c r="D46" s="41" t="s">
        <v>26</v>
      </c>
      <c r="E46" s="42">
        <v>20</v>
      </c>
      <c r="F46" s="41" t="s">
        <v>31</v>
      </c>
      <c r="G46" s="43">
        <v>756893333.47000003</v>
      </c>
      <c r="H46" s="43">
        <v>756893333.47000003</v>
      </c>
      <c r="I46" s="44">
        <v>0</v>
      </c>
      <c r="J46" s="45">
        <v>756893333.47000003</v>
      </c>
      <c r="K46" s="41">
        <v>0</v>
      </c>
      <c r="L46" s="44">
        <v>0</v>
      </c>
    </row>
    <row r="47" spans="1:12" ht="15" customHeight="1" x14ac:dyDescent="0.2">
      <c r="A47" s="41" t="s">
        <v>23</v>
      </c>
      <c r="B47" s="41" t="s">
        <v>109</v>
      </c>
      <c r="C47" s="41" t="s">
        <v>25</v>
      </c>
      <c r="D47" s="41" t="s">
        <v>26</v>
      </c>
      <c r="E47" s="42">
        <v>20</v>
      </c>
      <c r="F47" s="41" t="s">
        <v>31</v>
      </c>
      <c r="G47" s="44">
        <v>0</v>
      </c>
      <c r="H47" s="44">
        <v>0</v>
      </c>
      <c r="I47" s="44">
        <v>0</v>
      </c>
      <c r="J47" s="41">
        <v>0</v>
      </c>
      <c r="K47" s="41">
        <v>0</v>
      </c>
      <c r="L47" s="44">
        <v>0</v>
      </c>
    </row>
    <row r="48" spans="1:12" ht="15" customHeight="1" x14ac:dyDescent="0.2">
      <c r="A48" s="41" t="s">
        <v>23</v>
      </c>
      <c r="B48" s="41" t="s">
        <v>111</v>
      </c>
      <c r="C48" s="41" t="s">
        <v>25</v>
      </c>
      <c r="D48" s="41" t="s">
        <v>26</v>
      </c>
      <c r="E48" s="42">
        <v>20</v>
      </c>
      <c r="F48" s="41" t="s">
        <v>31</v>
      </c>
      <c r="G48" s="44">
        <v>0</v>
      </c>
      <c r="H48" s="44">
        <v>0</v>
      </c>
      <c r="I48" s="44">
        <v>0</v>
      </c>
      <c r="J48" s="41">
        <v>0</v>
      </c>
      <c r="K48" s="41">
        <v>0</v>
      </c>
      <c r="L48" s="44">
        <v>0</v>
      </c>
    </row>
    <row r="49" spans="1:12" ht="15" customHeight="1" x14ac:dyDescent="0.2">
      <c r="A49" s="46" t="s">
        <v>23</v>
      </c>
      <c r="B49" s="46" t="s">
        <v>113</v>
      </c>
      <c r="C49" s="46" t="s">
        <v>25</v>
      </c>
      <c r="D49" s="46" t="s">
        <v>26</v>
      </c>
      <c r="E49" s="47">
        <v>20</v>
      </c>
      <c r="F49" s="46" t="s">
        <v>31</v>
      </c>
      <c r="G49" s="49">
        <v>0</v>
      </c>
      <c r="H49" s="49">
        <v>0</v>
      </c>
      <c r="I49" s="49">
        <v>0</v>
      </c>
      <c r="J49" s="46">
        <v>0</v>
      </c>
      <c r="K49" s="46">
        <v>0</v>
      </c>
      <c r="L49" s="49">
        <v>0</v>
      </c>
    </row>
    <row r="50" spans="1:12" ht="15" customHeight="1" x14ac:dyDescent="0.2">
      <c r="A50" s="46" t="s">
        <v>23</v>
      </c>
      <c r="B50" s="46" t="s">
        <v>115</v>
      </c>
      <c r="C50" s="46" t="s">
        <v>25</v>
      </c>
      <c r="D50" s="46" t="s">
        <v>26</v>
      </c>
      <c r="E50" s="47">
        <v>20</v>
      </c>
      <c r="F50" s="46" t="s">
        <v>31</v>
      </c>
      <c r="G50" s="49">
        <v>0</v>
      </c>
      <c r="H50" s="49">
        <v>0</v>
      </c>
      <c r="I50" s="49">
        <v>0</v>
      </c>
      <c r="J50" s="46">
        <v>0</v>
      </c>
      <c r="K50" s="46">
        <v>0</v>
      </c>
      <c r="L50" s="49">
        <v>0</v>
      </c>
    </row>
    <row r="51" spans="1:12" ht="15" customHeight="1" x14ac:dyDescent="0.2">
      <c r="A51" s="46" t="s">
        <v>23</v>
      </c>
      <c r="B51" s="46" t="s">
        <v>117</v>
      </c>
      <c r="C51" s="46" t="s">
        <v>25</v>
      </c>
      <c r="D51" s="46" t="s">
        <v>26</v>
      </c>
      <c r="E51" s="47">
        <v>20</v>
      </c>
      <c r="F51" s="46" t="s">
        <v>31</v>
      </c>
      <c r="G51" s="49">
        <v>0</v>
      </c>
      <c r="H51" s="49">
        <v>0</v>
      </c>
      <c r="I51" s="49">
        <v>0</v>
      </c>
      <c r="J51" s="46">
        <v>0</v>
      </c>
      <c r="K51" s="46">
        <v>0</v>
      </c>
      <c r="L51" s="49">
        <v>0</v>
      </c>
    </row>
    <row r="52" spans="1:12" ht="16.5" customHeight="1" x14ac:dyDescent="0.2">
      <c r="A52" s="46" t="s">
        <v>23</v>
      </c>
      <c r="B52" s="46" t="s">
        <v>119</v>
      </c>
      <c r="C52" s="46" t="s">
        <v>25</v>
      </c>
      <c r="D52" s="46" t="s">
        <v>26</v>
      </c>
      <c r="E52" s="47">
        <v>20</v>
      </c>
      <c r="F52" s="46" t="s">
        <v>31</v>
      </c>
      <c r="G52" s="48">
        <v>756893333.47000003</v>
      </c>
      <c r="H52" s="48">
        <v>756893333.47000003</v>
      </c>
      <c r="I52" s="49">
        <v>0</v>
      </c>
      <c r="J52" s="50">
        <v>756893333.47000003</v>
      </c>
      <c r="K52" s="46">
        <v>0</v>
      </c>
      <c r="L52" s="49">
        <v>0</v>
      </c>
    </row>
    <row r="53" spans="1:12" ht="15" customHeight="1" x14ac:dyDescent="0.2">
      <c r="A53" s="41" t="s">
        <v>23</v>
      </c>
      <c r="B53" s="41" t="s">
        <v>121</v>
      </c>
      <c r="C53" s="41" t="s">
        <v>25</v>
      </c>
      <c r="D53" s="41" t="s">
        <v>26</v>
      </c>
      <c r="E53" s="42">
        <v>20</v>
      </c>
      <c r="F53" s="41" t="s">
        <v>31</v>
      </c>
      <c r="G53" s="43">
        <v>2761300</v>
      </c>
      <c r="H53" s="43">
        <v>2761300</v>
      </c>
      <c r="I53" s="44">
        <v>0</v>
      </c>
      <c r="J53" s="45">
        <v>2761300</v>
      </c>
      <c r="K53" s="41">
        <v>0</v>
      </c>
      <c r="L53" s="44">
        <v>0</v>
      </c>
    </row>
    <row r="54" spans="1:12" ht="15" customHeight="1" x14ac:dyDescent="0.2">
      <c r="A54" s="46" t="s">
        <v>23</v>
      </c>
      <c r="B54" s="46" t="s">
        <v>123</v>
      </c>
      <c r="C54" s="46" t="s">
        <v>25</v>
      </c>
      <c r="D54" s="46" t="s">
        <v>26</v>
      </c>
      <c r="E54" s="47">
        <v>20</v>
      </c>
      <c r="F54" s="46" t="s">
        <v>31</v>
      </c>
      <c r="G54" s="49">
        <v>0</v>
      </c>
      <c r="H54" s="49">
        <v>0</v>
      </c>
      <c r="I54" s="49">
        <v>0</v>
      </c>
      <c r="J54" s="46">
        <v>0</v>
      </c>
      <c r="K54" s="46">
        <v>0</v>
      </c>
      <c r="L54" s="49">
        <v>0</v>
      </c>
    </row>
    <row r="55" spans="1:12" ht="15" customHeight="1" x14ac:dyDescent="0.2">
      <c r="A55" s="46" t="s">
        <v>23</v>
      </c>
      <c r="B55" s="46" t="s">
        <v>125</v>
      </c>
      <c r="C55" s="46" t="s">
        <v>25</v>
      </c>
      <c r="D55" s="46" t="s">
        <v>26</v>
      </c>
      <c r="E55" s="47">
        <v>20</v>
      </c>
      <c r="F55" s="46" t="s">
        <v>31</v>
      </c>
      <c r="G55" s="49">
        <v>0</v>
      </c>
      <c r="H55" s="49">
        <v>0</v>
      </c>
      <c r="I55" s="49">
        <v>0</v>
      </c>
      <c r="J55" s="46">
        <v>0</v>
      </c>
      <c r="K55" s="46">
        <v>0</v>
      </c>
      <c r="L55" s="49">
        <v>0</v>
      </c>
    </row>
    <row r="56" spans="1:12" ht="15" customHeight="1" x14ac:dyDescent="0.2">
      <c r="A56" s="46" t="s">
        <v>23</v>
      </c>
      <c r="B56" s="46" t="s">
        <v>127</v>
      </c>
      <c r="C56" s="46" t="s">
        <v>25</v>
      </c>
      <c r="D56" s="46" t="s">
        <v>26</v>
      </c>
      <c r="E56" s="47">
        <v>20</v>
      </c>
      <c r="F56" s="46" t="s">
        <v>31</v>
      </c>
      <c r="G56" s="49">
        <v>0</v>
      </c>
      <c r="H56" s="49">
        <v>0</v>
      </c>
      <c r="I56" s="49">
        <v>0</v>
      </c>
      <c r="J56" s="46">
        <v>0</v>
      </c>
      <c r="K56" s="46">
        <v>0</v>
      </c>
      <c r="L56" s="49">
        <v>0</v>
      </c>
    </row>
    <row r="57" spans="1:12" ht="15" customHeight="1" x14ac:dyDescent="0.2">
      <c r="A57" s="46" t="s">
        <v>23</v>
      </c>
      <c r="B57" s="46" t="s">
        <v>129</v>
      </c>
      <c r="C57" s="46" t="s">
        <v>25</v>
      </c>
      <c r="D57" s="46" t="s">
        <v>26</v>
      </c>
      <c r="E57" s="47">
        <v>20</v>
      </c>
      <c r="F57" s="46" t="s">
        <v>31</v>
      </c>
      <c r="G57" s="49">
        <v>0</v>
      </c>
      <c r="H57" s="49">
        <v>0</v>
      </c>
      <c r="I57" s="49">
        <v>0</v>
      </c>
      <c r="J57" s="46">
        <v>0</v>
      </c>
      <c r="K57" s="46">
        <v>0</v>
      </c>
      <c r="L57" s="49">
        <v>0</v>
      </c>
    </row>
    <row r="58" spans="1:12" ht="15" customHeight="1" x14ac:dyDescent="0.2">
      <c r="A58" s="46" t="s">
        <v>23</v>
      </c>
      <c r="B58" s="46" t="s">
        <v>131</v>
      </c>
      <c r="C58" s="46" t="s">
        <v>25</v>
      </c>
      <c r="D58" s="46" t="s">
        <v>26</v>
      </c>
      <c r="E58" s="47">
        <v>20</v>
      </c>
      <c r="F58" s="46" t="s">
        <v>31</v>
      </c>
      <c r="G58" s="49">
        <v>0</v>
      </c>
      <c r="H58" s="49">
        <v>0</v>
      </c>
      <c r="I58" s="49">
        <v>0</v>
      </c>
      <c r="J58" s="46">
        <v>0</v>
      </c>
      <c r="K58" s="46">
        <v>0</v>
      </c>
      <c r="L58" s="49">
        <v>0</v>
      </c>
    </row>
    <row r="59" spans="1:12" ht="15" customHeight="1" x14ac:dyDescent="0.2">
      <c r="A59" s="46" t="s">
        <v>23</v>
      </c>
      <c r="B59" s="46" t="s">
        <v>133</v>
      </c>
      <c r="C59" s="46" t="s">
        <v>25</v>
      </c>
      <c r="D59" s="46" t="s">
        <v>26</v>
      </c>
      <c r="E59" s="47">
        <v>20</v>
      </c>
      <c r="F59" s="46" t="s">
        <v>31</v>
      </c>
      <c r="G59" s="49">
        <v>0</v>
      </c>
      <c r="H59" s="49">
        <v>0</v>
      </c>
      <c r="I59" s="49">
        <v>0</v>
      </c>
      <c r="J59" s="46">
        <v>0</v>
      </c>
      <c r="K59" s="46">
        <v>0</v>
      </c>
      <c r="L59" s="49">
        <v>0</v>
      </c>
    </row>
    <row r="60" spans="1:12" ht="15" customHeight="1" x14ac:dyDescent="0.2">
      <c r="A60" s="46" t="s">
        <v>23</v>
      </c>
      <c r="B60" s="46" t="s">
        <v>135</v>
      </c>
      <c r="C60" s="46" t="s">
        <v>25</v>
      </c>
      <c r="D60" s="46" t="s">
        <v>26</v>
      </c>
      <c r="E60" s="47">
        <v>20</v>
      </c>
      <c r="F60" s="46" t="s">
        <v>31</v>
      </c>
      <c r="G60" s="48">
        <v>2761300</v>
      </c>
      <c r="H60" s="48">
        <v>2761300</v>
      </c>
      <c r="I60" s="49">
        <v>0</v>
      </c>
      <c r="J60" s="50">
        <v>2761300</v>
      </c>
      <c r="K60" s="46">
        <v>0</v>
      </c>
      <c r="L60" s="49">
        <v>0</v>
      </c>
    </row>
    <row r="61" spans="1:12" ht="15" customHeight="1" x14ac:dyDescent="0.2">
      <c r="A61" s="46" t="s">
        <v>23</v>
      </c>
      <c r="B61" s="46" t="s">
        <v>137</v>
      </c>
      <c r="C61" s="46" t="s">
        <v>25</v>
      </c>
      <c r="D61" s="46" t="s">
        <v>26</v>
      </c>
      <c r="E61" s="47">
        <v>20</v>
      </c>
      <c r="F61" s="46" t="s">
        <v>31</v>
      </c>
      <c r="G61" s="49">
        <v>0</v>
      </c>
      <c r="H61" s="49">
        <v>0</v>
      </c>
      <c r="I61" s="49">
        <v>0</v>
      </c>
      <c r="J61" s="46">
        <v>0</v>
      </c>
      <c r="K61" s="46">
        <v>0</v>
      </c>
      <c r="L61" s="49">
        <v>0</v>
      </c>
    </row>
    <row r="62" spans="1:12" ht="15" customHeight="1" x14ac:dyDescent="0.2">
      <c r="A62" s="41" t="s">
        <v>23</v>
      </c>
      <c r="B62" s="41" t="s">
        <v>139</v>
      </c>
      <c r="C62" s="41" t="s">
        <v>25</v>
      </c>
      <c r="D62" s="41" t="s">
        <v>26</v>
      </c>
      <c r="E62" s="42">
        <v>20</v>
      </c>
      <c r="F62" s="41" t="s">
        <v>31</v>
      </c>
      <c r="G62" s="44">
        <v>0</v>
      </c>
      <c r="H62" s="44">
        <v>0</v>
      </c>
      <c r="I62" s="44">
        <v>0</v>
      </c>
      <c r="J62" s="41">
        <v>0</v>
      </c>
      <c r="K62" s="41">
        <v>0</v>
      </c>
      <c r="L62" s="44">
        <v>0</v>
      </c>
    </row>
    <row r="63" spans="1:12" ht="15" customHeight="1" x14ac:dyDescent="0.2">
      <c r="A63" s="46" t="s">
        <v>23</v>
      </c>
      <c r="B63" s="46" t="s">
        <v>141</v>
      </c>
      <c r="C63" s="46" t="s">
        <v>25</v>
      </c>
      <c r="D63" s="46" t="s">
        <v>26</v>
      </c>
      <c r="E63" s="47">
        <v>20</v>
      </c>
      <c r="F63" s="46" t="s">
        <v>31</v>
      </c>
      <c r="G63" s="49">
        <v>0</v>
      </c>
      <c r="H63" s="49">
        <v>0</v>
      </c>
      <c r="I63" s="49">
        <v>0</v>
      </c>
      <c r="J63" s="46">
        <v>0</v>
      </c>
      <c r="K63" s="46">
        <v>0</v>
      </c>
      <c r="L63" s="49">
        <v>0</v>
      </c>
    </row>
    <row r="64" spans="1:12" ht="15" customHeight="1" x14ac:dyDescent="0.2">
      <c r="A64" s="46" t="s">
        <v>23</v>
      </c>
      <c r="B64" s="46" t="s">
        <v>143</v>
      </c>
      <c r="C64" s="46" t="s">
        <v>25</v>
      </c>
      <c r="D64" s="46" t="s">
        <v>26</v>
      </c>
      <c r="E64" s="47">
        <v>20</v>
      </c>
      <c r="F64" s="46" t="s">
        <v>31</v>
      </c>
      <c r="G64" s="49">
        <v>0</v>
      </c>
      <c r="H64" s="49">
        <v>0</v>
      </c>
      <c r="I64" s="49">
        <v>0</v>
      </c>
      <c r="J64" s="46">
        <v>0</v>
      </c>
      <c r="K64" s="46">
        <v>0</v>
      </c>
      <c r="L64" s="49">
        <v>0</v>
      </c>
    </row>
    <row r="65" spans="1:12" ht="15" customHeight="1" x14ac:dyDescent="0.2">
      <c r="A65" s="41" t="s">
        <v>23</v>
      </c>
      <c r="B65" s="41" t="s">
        <v>145</v>
      </c>
      <c r="C65" s="41" t="s">
        <v>25</v>
      </c>
      <c r="D65" s="41" t="s">
        <v>26</v>
      </c>
      <c r="E65" s="42">
        <v>20</v>
      </c>
      <c r="F65" s="41" t="s">
        <v>31</v>
      </c>
      <c r="G65" s="43">
        <v>429329235</v>
      </c>
      <c r="H65" s="43">
        <v>429329235</v>
      </c>
      <c r="I65" s="44">
        <v>0</v>
      </c>
      <c r="J65" s="45">
        <v>429329235</v>
      </c>
      <c r="K65" s="41">
        <v>0</v>
      </c>
      <c r="L65" s="44">
        <v>0</v>
      </c>
    </row>
    <row r="66" spans="1:12" ht="15" customHeight="1" x14ac:dyDescent="0.2">
      <c r="A66" s="46" t="s">
        <v>23</v>
      </c>
      <c r="B66" s="46" t="s">
        <v>147</v>
      </c>
      <c r="C66" s="46" t="s">
        <v>25</v>
      </c>
      <c r="D66" s="46" t="s">
        <v>26</v>
      </c>
      <c r="E66" s="47">
        <v>20</v>
      </c>
      <c r="F66" s="46" t="s">
        <v>31</v>
      </c>
      <c r="G66" s="48">
        <v>4549802</v>
      </c>
      <c r="H66" s="48">
        <v>4549802</v>
      </c>
      <c r="I66" s="49">
        <v>0</v>
      </c>
      <c r="J66" s="50">
        <v>4549802</v>
      </c>
      <c r="K66" s="46">
        <v>0</v>
      </c>
      <c r="L66" s="49">
        <v>0</v>
      </c>
    </row>
    <row r="67" spans="1:12" ht="16.5" customHeight="1" x14ac:dyDescent="0.2">
      <c r="A67" s="46" t="s">
        <v>23</v>
      </c>
      <c r="B67" s="46" t="s">
        <v>149</v>
      </c>
      <c r="C67" s="46" t="s">
        <v>25</v>
      </c>
      <c r="D67" s="46" t="s">
        <v>26</v>
      </c>
      <c r="E67" s="47">
        <v>20</v>
      </c>
      <c r="F67" s="46" t="s">
        <v>31</v>
      </c>
      <c r="G67" s="48">
        <v>233099958</v>
      </c>
      <c r="H67" s="48">
        <v>233099958</v>
      </c>
      <c r="I67" s="49">
        <v>0</v>
      </c>
      <c r="J67" s="50">
        <v>233099958</v>
      </c>
      <c r="K67" s="46">
        <v>0</v>
      </c>
      <c r="L67" s="49">
        <v>0</v>
      </c>
    </row>
    <row r="68" spans="1:12" ht="15" customHeight="1" x14ac:dyDescent="0.2">
      <c r="A68" s="46" t="s">
        <v>23</v>
      </c>
      <c r="B68" s="46" t="s">
        <v>151</v>
      </c>
      <c r="C68" s="46" t="s">
        <v>25</v>
      </c>
      <c r="D68" s="46" t="s">
        <v>26</v>
      </c>
      <c r="E68" s="47">
        <v>20</v>
      </c>
      <c r="F68" s="46" t="s">
        <v>31</v>
      </c>
      <c r="G68" s="49">
        <v>0</v>
      </c>
      <c r="H68" s="49">
        <v>0</v>
      </c>
      <c r="I68" s="49">
        <v>0</v>
      </c>
      <c r="J68" s="46">
        <v>0</v>
      </c>
      <c r="K68" s="46">
        <v>0</v>
      </c>
      <c r="L68" s="49">
        <v>0</v>
      </c>
    </row>
    <row r="69" spans="1:12" ht="15" customHeight="1" x14ac:dyDescent="0.2">
      <c r="A69" s="46" t="s">
        <v>23</v>
      </c>
      <c r="B69" s="46" t="s">
        <v>153</v>
      </c>
      <c r="C69" s="46" t="s">
        <v>25</v>
      </c>
      <c r="D69" s="46" t="s">
        <v>26</v>
      </c>
      <c r="E69" s="47">
        <v>20</v>
      </c>
      <c r="F69" s="46" t="s">
        <v>31</v>
      </c>
      <c r="G69" s="48">
        <v>191679475</v>
      </c>
      <c r="H69" s="48">
        <v>191679475</v>
      </c>
      <c r="I69" s="49">
        <v>0</v>
      </c>
      <c r="J69" s="50">
        <v>191679475</v>
      </c>
      <c r="K69" s="46">
        <v>0</v>
      </c>
      <c r="L69" s="49">
        <v>0</v>
      </c>
    </row>
    <row r="70" spans="1:12" ht="15" customHeight="1" x14ac:dyDescent="0.2">
      <c r="A70" s="46" t="s">
        <v>23</v>
      </c>
      <c r="B70" s="46" t="s">
        <v>155</v>
      </c>
      <c r="C70" s="46" t="s">
        <v>25</v>
      </c>
      <c r="D70" s="46" t="s">
        <v>26</v>
      </c>
      <c r="E70" s="47">
        <v>20</v>
      </c>
      <c r="F70" s="46" t="s">
        <v>31</v>
      </c>
      <c r="G70" s="49">
        <v>0</v>
      </c>
      <c r="H70" s="49">
        <v>0</v>
      </c>
      <c r="I70" s="49">
        <v>0</v>
      </c>
      <c r="J70" s="46">
        <v>0</v>
      </c>
      <c r="K70" s="46">
        <v>0</v>
      </c>
      <c r="L70" s="49">
        <v>0</v>
      </c>
    </row>
    <row r="71" spans="1:12" ht="15" customHeight="1" x14ac:dyDescent="0.2">
      <c r="A71" s="46" t="s">
        <v>23</v>
      </c>
      <c r="B71" s="46" t="s">
        <v>157</v>
      </c>
      <c r="C71" s="46" t="s">
        <v>25</v>
      </c>
      <c r="D71" s="46" t="s">
        <v>26</v>
      </c>
      <c r="E71" s="47">
        <v>20</v>
      </c>
      <c r="F71" s="46" t="s">
        <v>31</v>
      </c>
      <c r="G71" s="49">
        <v>0</v>
      </c>
      <c r="H71" s="49">
        <v>0</v>
      </c>
      <c r="I71" s="49">
        <v>0</v>
      </c>
      <c r="J71" s="46">
        <v>0</v>
      </c>
      <c r="K71" s="46">
        <v>0</v>
      </c>
      <c r="L71" s="49">
        <v>0</v>
      </c>
    </row>
    <row r="72" spans="1:12" ht="15" customHeight="1" x14ac:dyDescent="0.2">
      <c r="A72" s="46" t="s">
        <v>23</v>
      </c>
      <c r="B72" s="46" t="s">
        <v>159</v>
      </c>
      <c r="C72" s="46" t="s">
        <v>25</v>
      </c>
      <c r="D72" s="46" t="s">
        <v>26</v>
      </c>
      <c r="E72" s="47">
        <v>20</v>
      </c>
      <c r="F72" s="46" t="s">
        <v>31</v>
      </c>
      <c r="G72" s="49">
        <v>0</v>
      </c>
      <c r="H72" s="49">
        <v>0</v>
      </c>
      <c r="I72" s="49">
        <v>0</v>
      </c>
      <c r="J72" s="46">
        <v>0</v>
      </c>
      <c r="K72" s="46">
        <v>0</v>
      </c>
      <c r="L72" s="49">
        <v>0</v>
      </c>
    </row>
    <row r="73" spans="1:12" ht="15" customHeight="1" x14ac:dyDescent="0.2">
      <c r="A73" s="46" t="s">
        <v>23</v>
      </c>
      <c r="B73" s="46" t="s">
        <v>161</v>
      </c>
      <c r="C73" s="46" t="s">
        <v>25</v>
      </c>
      <c r="D73" s="46" t="s">
        <v>26</v>
      </c>
      <c r="E73" s="47">
        <v>20</v>
      </c>
      <c r="F73" s="46" t="s">
        <v>31</v>
      </c>
      <c r="G73" s="49">
        <v>0</v>
      </c>
      <c r="H73" s="49">
        <v>0</v>
      </c>
      <c r="I73" s="49">
        <v>0</v>
      </c>
      <c r="J73" s="46">
        <v>0</v>
      </c>
      <c r="K73" s="46">
        <v>0</v>
      </c>
      <c r="L73" s="49">
        <v>0</v>
      </c>
    </row>
    <row r="74" spans="1:12" ht="15" customHeight="1" x14ac:dyDescent="0.2">
      <c r="A74" s="46" t="s">
        <v>23</v>
      </c>
      <c r="B74" s="46" t="s">
        <v>163</v>
      </c>
      <c r="C74" s="46" t="s">
        <v>25</v>
      </c>
      <c r="D74" s="46" t="s">
        <v>26</v>
      </c>
      <c r="E74" s="47">
        <v>20</v>
      </c>
      <c r="F74" s="46" t="s">
        <v>31</v>
      </c>
      <c r="G74" s="49">
        <v>0</v>
      </c>
      <c r="H74" s="49">
        <v>0</v>
      </c>
      <c r="I74" s="49">
        <v>0</v>
      </c>
      <c r="J74" s="46">
        <v>0</v>
      </c>
      <c r="K74" s="46">
        <v>0</v>
      </c>
      <c r="L74" s="49">
        <v>0</v>
      </c>
    </row>
    <row r="75" spans="1:12" ht="15" customHeight="1" x14ac:dyDescent="0.2">
      <c r="A75" s="41" t="s">
        <v>23</v>
      </c>
      <c r="B75" s="41" t="s">
        <v>165</v>
      </c>
      <c r="C75" s="41" t="s">
        <v>25</v>
      </c>
      <c r="D75" s="41" t="s">
        <v>26</v>
      </c>
      <c r="E75" s="42">
        <v>20</v>
      </c>
      <c r="F75" s="41" t="s">
        <v>31</v>
      </c>
      <c r="G75" s="43">
        <v>102285243.47</v>
      </c>
      <c r="H75" s="43">
        <v>102285243.47</v>
      </c>
      <c r="I75" s="44">
        <v>0</v>
      </c>
      <c r="J75" s="45">
        <v>102285243.47</v>
      </c>
      <c r="K75" s="41">
        <v>0</v>
      </c>
      <c r="L75" s="44">
        <v>0</v>
      </c>
    </row>
    <row r="76" spans="1:12" ht="15" customHeight="1" x14ac:dyDescent="0.2">
      <c r="A76" s="46" t="s">
        <v>23</v>
      </c>
      <c r="B76" s="46" t="s">
        <v>167</v>
      </c>
      <c r="C76" s="46" t="s">
        <v>25</v>
      </c>
      <c r="D76" s="46" t="s">
        <v>26</v>
      </c>
      <c r="E76" s="47">
        <v>20</v>
      </c>
      <c r="F76" s="46" t="s">
        <v>31</v>
      </c>
      <c r="G76" s="49">
        <v>0</v>
      </c>
      <c r="H76" s="49">
        <v>0</v>
      </c>
      <c r="I76" s="49">
        <v>0</v>
      </c>
      <c r="J76" s="46">
        <v>0</v>
      </c>
      <c r="K76" s="46">
        <v>0</v>
      </c>
      <c r="L76" s="49">
        <v>0</v>
      </c>
    </row>
    <row r="77" spans="1:12" ht="15" customHeight="1" x14ac:dyDescent="0.2">
      <c r="A77" s="46" t="s">
        <v>23</v>
      </c>
      <c r="B77" s="46" t="s">
        <v>169</v>
      </c>
      <c r="C77" s="46" t="s">
        <v>25</v>
      </c>
      <c r="D77" s="46" t="s">
        <v>26</v>
      </c>
      <c r="E77" s="47">
        <v>20</v>
      </c>
      <c r="F77" s="46" t="s">
        <v>31</v>
      </c>
      <c r="G77" s="48">
        <v>8120000</v>
      </c>
      <c r="H77" s="48">
        <v>8120000</v>
      </c>
      <c r="I77" s="49">
        <v>0</v>
      </c>
      <c r="J77" s="50">
        <v>8120000</v>
      </c>
      <c r="K77" s="46">
        <v>0</v>
      </c>
      <c r="L77" s="49">
        <v>0</v>
      </c>
    </row>
    <row r="78" spans="1:12" ht="15" customHeight="1" x14ac:dyDescent="0.2">
      <c r="A78" s="46" t="s">
        <v>23</v>
      </c>
      <c r="B78" s="46" t="s">
        <v>171</v>
      </c>
      <c r="C78" s="46" t="s">
        <v>25</v>
      </c>
      <c r="D78" s="46" t="s">
        <v>26</v>
      </c>
      <c r="E78" s="47">
        <v>20</v>
      </c>
      <c r="F78" s="46" t="s">
        <v>31</v>
      </c>
      <c r="G78" s="49">
        <v>0</v>
      </c>
      <c r="H78" s="49">
        <v>0</v>
      </c>
      <c r="I78" s="49">
        <v>0</v>
      </c>
      <c r="J78" s="46">
        <v>0</v>
      </c>
      <c r="K78" s="46">
        <v>0</v>
      </c>
      <c r="L78" s="49">
        <v>0</v>
      </c>
    </row>
    <row r="79" spans="1:12" ht="15" customHeight="1" x14ac:dyDescent="0.2">
      <c r="A79" s="46" t="s">
        <v>23</v>
      </c>
      <c r="B79" s="46" t="s">
        <v>173</v>
      </c>
      <c r="C79" s="46" t="s">
        <v>25</v>
      </c>
      <c r="D79" s="46" t="s">
        <v>26</v>
      </c>
      <c r="E79" s="47">
        <v>20</v>
      </c>
      <c r="F79" s="46" t="s">
        <v>31</v>
      </c>
      <c r="G79" s="49">
        <v>0</v>
      </c>
      <c r="H79" s="49">
        <v>0</v>
      </c>
      <c r="I79" s="49">
        <v>0</v>
      </c>
      <c r="J79" s="46">
        <v>0</v>
      </c>
      <c r="K79" s="46">
        <v>0</v>
      </c>
      <c r="L79" s="49">
        <v>0</v>
      </c>
    </row>
    <row r="80" spans="1:12" ht="15" customHeight="1" x14ac:dyDescent="0.2">
      <c r="A80" s="46" t="s">
        <v>23</v>
      </c>
      <c r="B80" s="46" t="s">
        <v>175</v>
      </c>
      <c r="C80" s="46" t="s">
        <v>25</v>
      </c>
      <c r="D80" s="46" t="s">
        <v>26</v>
      </c>
      <c r="E80" s="47">
        <v>20</v>
      </c>
      <c r="F80" s="46" t="s">
        <v>31</v>
      </c>
      <c r="G80" s="48">
        <v>89689108</v>
      </c>
      <c r="H80" s="48">
        <v>89689108</v>
      </c>
      <c r="I80" s="49">
        <v>0</v>
      </c>
      <c r="J80" s="50">
        <v>89689108</v>
      </c>
      <c r="K80" s="46">
        <v>0</v>
      </c>
      <c r="L80" s="49">
        <v>0</v>
      </c>
    </row>
    <row r="81" spans="1:12" ht="15" customHeight="1" x14ac:dyDescent="0.2">
      <c r="A81" s="46" t="s">
        <v>23</v>
      </c>
      <c r="B81" s="46" t="s">
        <v>177</v>
      </c>
      <c r="C81" s="46" t="s">
        <v>25</v>
      </c>
      <c r="D81" s="46" t="s">
        <v>26</v>
      </c>
      <c r="E81" s="47">
        <v>20</v>
      </c>
      <c r="F81" s="46" t="s">
        <v>31</v>
      </c>
      <c r="G81" s="48">
        <v>4476135.47</v>
      </c>
      <c r="H81" s="48">
        <v>4476135.47</v>
      </c>
      <c r="I81" s="49">
        <v>0</v>
      </c>
      <c r="J81" s="50">
        <v>4476135.47</v>
      </c>
      <c r="K81" s="46">
        <v>0</v>
      </c>
      <c r="L81" s="49">
        <v>0</v>
      </c>
    </row>
    <row r="82" spans="1:12" ht="15" customHeight="1" x14ac:dyDescent="0.2">
      <c r="A82" s="41" t="s">
        <v>23</v>
      </c>
      <c r="B82" s="41" t="s">
        <v>179</v>
      </c>
      <c r="C82" s="41" t="s">
        <v>25</v>
      </c>
      <c r="D82" s="41" t="s">
        <v>26</v>
      </c>
      <c r="E82" s="42">
        <v>20</v>
      </c>
      <c r="F82" s="41" t="s">
        <v>31</v>
      </c>
      <c r="G82" s="43">
        <v>30280100</v>
      </c>
      <c r="H82" s="43">
        <v>30280100</v>
      </c>
      <c r="I82" s="44">
        <v>0</v>
      </c>
      <c r="J82" s="45">
        <v>30280100</v>
      </c>
      <c r="K82" s="41">
        <v>0</v>
      </c>
      <c r="L82" s="44">
        <v>0</v>
      </c>
    </row>
    <row r="83" spans="1:12" ht="15" customHeight="1" x14ac:dyDescent="0.2">
      <c r="A83" s="46" t="s">
        <v>23</v>
      </c>
      <c r="B83" s="46" t="s">
        <v>181</v>
      </c>
      <c r="C83" s="46" t="s">
        <v>25</v>
      </c>
      <c r="D83" s="46" t="s">
        <v>26</v>
      </c>
      <c r="E83" s="47">
        <v>20</v>
      </c>
      <c r="F83" s="46" t="s">
        <v>31</v>
      </c>
      <c r="G83" s="48">
        <v>30280100</v>
      </c>
      <c r="H83" s="48">
        <v>30280100</v>
      </c>
      <c r="I83" s="49">
        <v>0</v>
      </c>
      <c r="J83" s="50">
        <v>30280100</v>
      </c>
      <c r="K83" s="46">
        <v>0</v>
      </c>
      <c r="L83" s="49">
        <v>0</v>
      </c>
    </row>
    <row r="84" spans="1:12" ht="15" customHeight="1" x14ac:dyDescent="0.2">
      <c r="A84" s="46" t="s">
        <v>23</v>
      </c>
      <c r="B84" s="46" t="s">
        <v>183</v>
      </c>
      <c r="C84" s="46" t="s">
        <v>25</v>
      </c>
      <c r="D84" s="46" t="s">
        <v>26</v>
      </c>
      <c r="E84" s="47">
        <v>20</v>
      </c>
      <c r="F84" s="46" t="s">
        <v>31</v>
      </c>
      <c r="G84" s="49">
        <v>0</v>
      </c>
      <c r="H84" s="49">
        <v>0</v>
      </c>
      <c r="I84" s="49">
        <v>0</v>
      </c>
      <c r="J84" s="46">
        <v>0</v>
      </c>
      <c r="K84" s="46">
        <v>0</v>
      </c>
      <c r="L84" s="49">
        <v>0</v>
      </c>
    </row>
    <row r="85" spans="1:12" ht="15" customHeight="1" x14ac:dyDescent="0.2">
      <c r="A85" s="46" t="s">
        <v>23</v>
      </c>
      <c r="B85" s="46" t="s">
        <v>185</v>
      </c>
      <c r="C85" s="46" t="s">
        <v>25</v>
      </c>
      <c r="D85" s="46" t="s">
        <v>26</v>
      </c>
      <c r="E85" s="47">
        <v>20</v>
      </c>
      <c r="F85" s="46" t="s">
        <v>31</v>
      </c>
      <c r="G85" s="49">
        <v>0</v>
      </c>
      <c r="H85" s="49">
        <v>0</v>
      </c>
      <c r="I85" s="49">
        <v>0</v>
      </c>
      <c r="J85" s="46">
        <v>0</v>
      </c>
      <c r="K85" s="46">
        <v>0</v>
      </c>
      <c r="L85" s="49">
        <v>0</v>
      </c>
    </row>
    <row r="86" spans="1:12" ht="15" customHeight="1" x14ac:dyDescent="0.2">
      <c r="A86" s="46" t="s">
        <v>23</v>
      </c>
      <c r="B86" s="46" t="s">
        <v>187</v>
      </c>
      <c r="C86" s="46" t="s">
        <v>25</v>
      </c>
      <c r="D86" s="46" t="s">
        <v>26</v>
      </c>
      <c r="E86" s="47">
        <v>20</v>
      </c>
      <c r="F86" s="46" t="s">
        <v>31</v>
      </c>
      <c r="G86" s="49">
        <v>0</v>
      </c>
      <c r="H86" s="49">
        <v>0</v>
      </c>
      <c r="I86" s="49">
        <v>0</v>
      </c>
      <c r="J86" s="46">
        <v>0</v>
      </c>
      <c r="K86" s="46">
        <v>0</v>
      </c>
      <c r="L86" s="49">
        <v>0</v>
      </c>
    </row>
    <row r="87" spans="1:12" ht="15" customHeight="1" x14ac:dyDescent="0.2">
      <c r="A87" s="41" t="s">
        <v>23</v>
      </c>
      <c r="B87" s="41" t="s">
        <v>189</v>
      </c>
      <c r="C87" s="41" t="s">
        <v>25</v>
      </c>
      <c r="D87" s="41" t="s">
        <v>26</v>
      </c>
      <c r="E87" s="42">
        <v>20</v>
      </c>
      <c r="F87" s="41" t="s">
        <v>31</v>
      </c>
      <c r="G87" s="43">
        <v>85516800</v>
      </c>
      <c r="H87" s="43">
        <v>85516800</v>
      </c>
      <c r="I87" s="44">
        <v>0</v>
      </c>
      <c r="J87" s="45">
        <v>85516800</v>
      </c>
      <c r="K87" s="41">
        <v>0</v>
      </c>
      <c r="L87" s="44">
        <v>0</v>
      </c>
    </row>
    <row r="88" spans="1:12" ht="15" customHeight="1" x14ac:dyDescent="0.2">
      <c r="A88" s="46" t="s">
        <v>23</v>
      </c>
      <c r="B88" s="46" t="s">
        <v>191</v>
      </c>
      <c r="C88" s="46" t="s">
        <v>25</v>
      </c>
      <c r="D88" s="46" t="s">
        <v>26</v>
      </c>
      <c r="E88" s="47">
        <v>20</v>
      </c>
      <c r="F88" s="46" t="s">
        <v>31</v>
      </c>
      <c r="G88" s="49">
        <v>0</v>
      </c>
      <c r="H88" s="49">
        <v>0</v>
      </c>
      <c r="I88" s="49">
        <v>0</v>
      </c>
      <c r="J88" s="46">
        <v>0</v>
      </c>
      <c r="K88" s="46">
        <v>0</v>
      </c>
      <c r="L88" s="49">
        <v>0</v>
      </c>
    </row>
    <row r="89" spans="1:12" ht="15" customHeight="1" x14ac:dyDescent="0.2">
      <c r="A89" s="46" t="s">
        <v>23</v>
      </c>
      <c r="B89" s="46" t="s">
        <v>193</v>
      </c>
      <c r="C89" s="46" t="s">
        <v>25</v>
      </c>
      <c r="D89" s="46" t="s">
        <v>26</v>
      </c>
      <c r="E89" s="47">
        <v>20</v>
      </c>
      <c r="F89" s="46" t="s">
        <v>31</v>
      </c>
      <c r="G89" s="49">
        <v>0</v>
      </c>
      <c r="H89" s="49">
        <v>0</v>
      </c>
      <c r="I89" s="49">
        <v>0</v>
      </c>
      <c r="J89" s="46">
        <v>0</v>
      </c>
      <c r="K89" s="46">
        <v>0</v>
      </c>
      <c r="L89" s="49">
        <v>0</v>
      </c>
    </row>
    <row r="90" spans="1:12" ht="15" customHeight="1" x14ac:dyDescent="0.2">
      <c r="A90" s="46" t="s">
        <v>23</v>
      </c>
      <c r="B90" s="46" t="s">
        <v>195</v>
      </c>
      <c r="C90" s="46" t="s">
        <v>25</v>
      </c>
      <c r="D90" s="46" t="s">
        <v>26</v>
      </c>
      <c r="E90" s="47">
        <v>20</v>
      </c>
      <c r="F90" s="46" t="s">
        <v>31</v>
      </c>
      <c r="G90" s="48">
        <v>25496800</v>
      </c>
      <c r="H90" s="48">
        <v>25496800</v>
      </c>
      <c r="I90" s="49">
        <v>0</v>
      </c>
      <c r="J90" s="50">
        <v>25496800</v>
      </c>
      <c r="K90" s="46">
        <v>0</v>
      </c>
      <c r="L90" s="49">
        <v>0</v>
      </c>
    </row>
    <row r="91" spans="1:12" ht="16.5" customHeight="1" x14ac:dyDescent="0.2">
      <c r="A91" s="46" t="s">
        <v>23</v>
      </c>
      <c r="B91" s="46" t="s">
        <v>197</v>
      </c>
      <c r="C91" s="46" t="s">
        <v>25</v>
      </c>
      <c r="D91" s="46" t="s">
        <v>26</v>
      </c>
      <c r="E91" s="47">
        <v>20</v>
      </c>
      <c r="F91" s="46" t="s">
        <v>31</v>
      </c>
      <c r="G91" s="48">
        <v>60020000</v>
      </c>
      <c r="H91" s="48">
        <v>60020000</v>
      </c>
      <c r="I91" s="49">
        <v>0</v>
      </c>
      <c r="J91" s="50">
        <v>60020000</v>
      </c>
      <c r="K91" s="46">
        <v>0</v>
      </c>
      <c r="L91" s="49">
        <v>0</v>
      </c>
    </row>
    <row r="92" spans="1:12" ht="15" customHeight="1" x14ac:dyDescent="0.2">
      <c r="A92" s="41" t="s">
        <v>23</v>
      </c>
      <c r="B92" s="41" t="s">
        <v>199</v>
      </c>
      <c r="C92" s="41" t="s">
        <v>25</v>
      </c>
      <c r="D92" s="41" t="s">
        <v>26</v>
      </c>
      <c r="E92" s="42">
        <v>20</v>
      </c>
      <c r="F92" s="41" t="s">
        <v>31</v>
      </c>
      <c r="G92" s="43">
        <v>7670</v>
      </c>
      <c r="H92" s="43">
        <v>7670</v>
      </c>
      <c r="I92" s="44">
        <v>0</v>
      </c>
      <c r="J92" s="45">
        <v>7670</v>
      </c>
      <c r="K92" s="41">
        <v>0</v>
      </c>
      <c r="L92" s="44">
        <v>0</v>
      </c>
    </row>
    <row r="93" spans="1:12" ht="15" customHeight="1" x14ac:dyDescent="0.2">
      <c r="A93" s="46" t="s">
        <v>23</v>
      </c>
      <c r="B93" s="46" t="s">
        <v>201</v>
      </c>
      <c r="C93" s="46" t="s">
        <v>25</v>
      </c>
      <c r="D93" s="46" t="s">
        <v>26</v>
      </c>
      <c r="E93" s="47">
        <v>20</v>
      </c>
      <c r="F93" s="46" t="s">
        <v>31</v>
      </c>
      <c r="G93" s="49">
        <v>0</v>
      </c>
      <c r="H93" s="49">
        <v>0</v>
      </c>
      <c r="I93" s="49">
        <v>0</v>
      </c>
      <c r="J93" s="46">
        <v>0</v>
      </c>
      <c r="K93" s="46">
        <v>0</v>
      </c>
      <c r="L93" s="49">
        <v>0</v>
      </c>
    </row>
    <row r="94" spans="1:12" ht="15" customHeight="1" x14ac:dyDescent="0.2">
      <c r="A94" s="46" t="s">
        <v>23</v>
      </c>
      <c r="B94" s="46" t="s">
        <v>203</v>
      </c>
      <c r="C94" s="46" t="s">
        <v>25</v>
      </c>
      <c r="D94" s="46" t="s">
        <v>26</v>
      </c>
      <c r="E94" s="47">
        <v>20</v>
      </c>
      <c r="F94" s="46" t="s">
        <v>31</v>
      </c>
      <c r="G94" s="49">
        <v>0</v>
      </c>
      <c r="H94" s="49">
        <v>0</v>
      </c>
      <c r="I94" s="49">
        <v>0</v>
      </c>
      <c r="J94" s="46">
        <v>0</v>
      </c>
      <c r="K94" s="46">
        <v>0</v>
      </c>
      <c r="L94" s="49">
        <v>0</v>
      </c>
    </row>
    <row r="95" spans="1:12" ht="15" customHeight="1" x14ac:dyDescent="0.2">
      <c r="A95" s="46" t="s">
        <v>23</v>
      </c>
      <c r="B95" s="46" t="s">
        <v>205</v>
      </c>
      <c r="C95" s="46" t="s">
        <v>25</v>
      </c>
      <c r="D95" s="46" t="s">
        <v>26</v>
      </c>
      <c r="E95" s="47">
        <v>20</v>
      </c>
      <c r="F95" s="46" t="s">
        <v>31</v>
      </c>
      <c r="G95" s="48">
        <v>7670</v>
      </c>
      <c r="H95" s="48">
        <v>7670</v>
      </c>
      <c r="I95" s="49">
        <v>0</v>
      </c>
      <c r="J95" s="50">
        <v>7670</v>
      </c>
      <c r="K95" s="46">
        <v>0</v>
      </c>
      <c r="L95" s="49">
        <v>0</v>
      </c>
    </row>
    <row r="96" spans="1:12" ht="15" customHeight="1" x14ac:dyDescent="0.2">
      <c r="A96" s="46" t="s">
        <v>23</v>
      </c>
      <c r="B96" s="46" t="s">
        <v>207</v>
      </c>
      <c r="C96" s="46" t="s">
        <v>25</v>
      </c>
      <c r="D96" s="46" t="s">
        <v>26</v>
      </c>
      <c r="E96" s="47">
        <v>20</v>
      </c>
      <c r="F96" s="46" t="s">
        <v>31</v>
      </c>
      <c r="G96" s="49">
        <v>0</v>
      </c>
      <c r="H96" s="49">
        <v>0</v>
      </c>
      <c r="I96" s="49">
        <v>0</v>
      </c>
      <c r="J96" s="46">
        <v>0</v>
      </c>
      <c r="K96" s="46">
        <v>0</v>
      </c>
      <c r="L96" s="49">
        <v>0</v>
      </c>
    </row>
    <row r="97" spans="1:12" ht="15" customHeight="1" x14ac:dyDescent="0.2">
      <c r="A97" s="46" t="s">
        <v>23</v>
      </c>
      <c r="B97" s="46" t="s">
        <v>209</v>
      </c>
      <c r="C97" s="46" t="s">
        <v>25</v>
      </c>
      <c r="D97" s="46" t="s">
        <v>26</v>
      </c>
      <c r="E97" s="47">
        <v>20</v>
      </c>
      <c r="F97" s="46" t="s">
        <v>31</v>
      </c>
      <c r="G97" s="49">
        <v>0</v>
      </c>
      <c r="H97" s="49">
        <v>0</v>
      </c>
      <c r="I97" s="49">
        <v>0</v>
      </c>
      <c r="J97" s="46">
        <v>0</v>
      </c>
      <c r="K97" s="46">
        <v>0</v>
      </c>
      <c r="L97" s="49">
        <v>0</v>
      </c>
    </row>
    <row r="98" spans="1:12" ht="15" customHeight="1" x14ac:dyDescent="0.2">
      <c r="A98" s="46" t="s">
        <v>23</v>
      </c>
      <c r="B98" s="46" t="s">
        <v>211</v>
      </c>
      <c r="C98" s="46" t="s">
        <v>25</v>
      </c>
      <c r="D98" s="46" t="s">
        <v>26</v>
      </c>
      <c r="E98" s="47">
        <v>20</v>
      </c>
      <c r="F98" s="46" t="s">
        <v>31</v>
      </c>
      <c r="G98" s="49">
        <v>0</v>
      </c>
      <c r="H98" s="49">
        <v>0</v>
      </c>
      <c r="I98" s="49">
        <v>0</v>
      </c>
      <c r="J98" s="46">
        <v>0</v>
      </c>
      <c r="K98" s="46">
        <v>0</v>
      </c>
      <c r="L98" s="49">
        <v>0</v>
      </c>
    </row>
    <row r="99" spans="1:12" ht="15" customHeight="1" x14ac:dyDescent="0.2">
      <c r="A99" s="41" t="s">
        <v>23</v>
      </c>
      <c r="B99" s="41" t="s">
        <v>213</v>
      </c>
      <c r="C99" s="41" t="s">
        <v>25</v>
      </c>
      <c r="D99" s="41" t="s">
        <v>26</v>
      </c>
      <c r="E99" s="42">
        <v>20</v>
      </c>
      <c r="F99" s="41" t="s">
        <v>31</v>
      </c>
      <c r="G99" s="44">
        <v>0</v>
      </c>
      <c r="H99" s="44">
        <v>0</v>
      </c>
      <c r="I99" s="44">
        <v>0</v>
      </c>
      <c r="J99" s="41">
        <v>0</v>
      </c>
      <c r="K99" s="41">
        <v>0</v>
      </c>
      <c r="L99" s="44">
        <v>0</v>
      </c>
    </row>
    <row r="100" spans="1:12" ht="15" customHeight="1" x14ac:dyDescent="0.2">
      <c r="A100" s="46" t="s">
        <v>23</v>
      </c>
      <c r="B100" s="46" t="s">
        <v>215</v>
      </c>
      <c r="C100" s="46" t="s">
        <v>25</v>
      </c>
      <c r="D100" s="46" t="s">
        <v>26</v>
      </c>
      <c r="E100" s="47">
        <v>20</v>
      </c>
      <c r="F100" s="46" t="s">
        <v>31</v>
      </c>
      <c r="G100" s="49">
        <v>0</v>
      </c>
      <c r="H100" s="49">
        <v>0</v>
      </c>
      <c r="I100" s="49">
        <v>0</v>
      </c>
      <c r="J100" s="46">
        <v>0</v>
      </c>
      <c r="K100" s="46">
        <v>0</v>
      </c>
      <c r="L100" s="49">
        <v>0</v>
      </c>
    </row>
    <row r="101" spans="1:12" ht="15" customHeight="1" x14ac:dyDescent="0.2">
      <c r="A101" s="41" t="s">
        <v>23</v>
      </c>
      <c r="B101" s="41" t="s">
        <v>217</v>
      </c>
      <c r="C101" s="41" t="s">
        <v>25</v>
      </c>
      <c r="D101" s="41" t="s">
        <v>26</v>
      </c>
      <c r="E101" s="42">
        <v>20</v>
      </c>
      <c r="F101" s="41" t="s">
        <v>31</v>
      </c>
      <c r="G101" s="44">
        <v>0</v>
      </c>
      <c r="H101" s="44">
        <v>0</v>
      </c>
      <c r="I101" s="44">
        <v>0</v>
      </c>
      <c r="J101" s="41">
        <v>0</v>
      </c>
      <c r="K101" s="41">
        <v>0</v>
      </c>
      <c r="L101" s="44">
        <v>0</v>
      </c>
    </row>
    <row r="102" spans="1:12" ht="15" customHeight="1" x14ac:dyDescent="0.2">
      <c r="A102" s="46" t="s">
        <v>23</v>
      </c>
      <c r="B102" s="46" t="s">
        <v>219</v>
      </c>
      <c r="C102" s="46" t="s">
        <v>25</v>
      </c>
      <c r="D102" s="46" t="s">
        <v>26</v>
      </c>
      <c r="E102" s="47">
        <v>20</v>
      </c>
      <c r="F102" s="46" t="s">
        <v>31</v>
      </c>
      <c r="G102" s="49">
        <v>0</v>
      </c>
      <c r="H102" s="49">
        <v>0</v>
      </c>
      <c r="I102" s="49">
        <v>0</v>
      </c>
      <c r="J102" s="46">
        <v>0</v>
      </c>
      <c r="K102" s="46">
        <v>0</v>
      </c>
      <c r="L102" s="49">
        <v>0</v>
      </c>
    </row>
    <row r="103" spans="1:12" ht="15" customHeight="1" x14ac:dyDescent="0.2">
      <c r="A103" s="46" t="s">
        <v>23</v>
      </c>
      <c r="B103" s="46" t="s">
        <v>221</v>
      </c>
      <c r="C103" s="46" t="s">
        <v>25</v>
      </c>
      <c r="D103" s="46" t="s">
        <v>26</v>
      </c>
      <c r="E103" s="47">
        <v>20</v>
      </c>
      <c r="F103" s="46" t="s">
        <v>31</v>
      </c>
      <c r="G103" s="49">
        <v>0</v>
      </c>
      <c r="H103" s="49">
        <v>0</v>
      </c>
      <c r="I103" s="49">
        <v>0</v>
      </c>
      <c r="J103" s="46">
        <v>0</v>
      </c>
      <c r="K103" s="46">
        <v>0</v>
      </c>
      <c r="L103" s="49">
        <v>0</v>
      </c>
    </row>
    <row r="104" spans="1:12" ht="15" customHeight="1" x14ac:dyDescent="0.2">
      <c r="A104" s="41" t="s">
        <v>23</v>
      </c>
      <c r="B104" s="41" t="s">
        <v>223</v>
      </c>
      <c r="C104" s="41" t="s">
        <v>25</v>
      </c>
      <c r="D104" s="41" t="s">
        <v>26</v>
      </c>
      <c r="E104" s="42">
        <v>20</v>
      </c>
      <c r="F104" s="41" t="s">
        <v>31</v>
      </c>
      <c r="G104" s="43">
        <v>1721722</v>
      </c>
      <c r="H104" s="43">
        <v>1721722</v>
      </c>
      <c r="I104" s="44">
        <v>0</v>
      </c>
      <c r="J104" s="45">
        <v>1721722</v>
      </c>
      <c r="K104" s="41">
        <v>0</v>
      </c>
      <c r="L104" s="44">
        <v>0</v>
      </c>
    </row>
    <row r="105" spans="1:12" ht="15" customHeight="1" x14ac:dyDescent="0.2">
      <c r="A105" s="46" t="s">
        <v>23</v>
      </c>
      <c r="B105" s="46" t="s">
        <v>225</v>
      </c>
      <c r="C105" s="46" t="s">
        <v>25</v>
      </c>
      <c r="D105" s="46" t="s">
        <v>26</v>
      </c>
      <c r="E105" s="47">
        <v>20</v>
      </c>
      <c r="F105" s="46" t="s">
        <v>31</v>
      </c>
      <c r="G105" s="49">
        <v>0</v>
      </c>
      <c r="H105" s="49">
        <v>0</v>
      </c>
      <c r="I105" s="49">
        <v>0</v>
      </c>
      <c r="J105" s="46">
        <v>0</v>
      </c>
      <c r="K105" s="46">
        <v>0</v>
      </c>
      <c r="L105" s="49">
        <v>0</v>
      </c>
    </row>
    <row r="106" spans="1:12" ht="15" customHeight="1" x14ac:dyDescent="0.2">
      <c r="A106" s="46" t="s">
        <v>23</v>
      </c>
      <c r="B106" s="46" t="s">
        <v>227</v>
      </c>
      <c r="C106" s="46" t="s">
        <v>25</v>
      </c>
      <c r="D106" s="46" t="s">
        <v>26</v>
      </c>
      <c r="E106" s="47">
        <v>20</v>
      </c>
      <c r="F106" s="46" t="s">
        <v>31</v>
      </c>
      <c r="G106" s="48">
        <v>1721722</v>
      </c>
      <c r="H106" s="48">
        <v>1721722</v>
      </c>
      <c r="I106" s="49">
        <v>0</v>
      </c>
      <c r="J106" s="50">
        <v>1721722</v>
      </c>
      <c r="K106" s="46">
        <v>0</v>
      </c>
      <c r="L106" s="49">
        <v>0</v>
      </c>
    </row>
    <row r="107" spans="1:12" ht="15" customHeight="1" x14ac:dyDescent="0.2">
      <c r="A107" s="41" t="s">
        <v>23</v>
      </c>
      <c r="B107" s="41" t="s">
        <v>229</v>
      </c>
      <c r="C107" s="41" t="s">
        <v>25</v>
      </c>
      <c r="D107" s="41" t="s">
        <v>26</v>
      </c>
      <c r="E107" s="42">
        <v>20</v>
      </c>
      <c r="F107" s="41" t="s">
        <v>31</v>
      </c>
      <c r="G107" s="44">
        <v>0</v>
      </c>
      <c r="H107" s="44">
        <v>0</v>
      </c>
      <c r="I107" s="44">
        <v>0</v>
      </c>
      <c r="J107" s="41">
        <v>0</v>
      </c>
      <c r="K107" s="41">
        <v>0</v>
      </c>
      <c r="L107" s="44">
        <v>0</v>
      </c>
    </row>
    <row r="108" spans="1:12" ht="15" customHeight="1" x14ac:dyDescent="0.2">
      <c r="A108" s="46" t="s">
        <v>23</v>
      </c>
      <c r="B108" s="46" t="s">
        <v>231</v>
      </c>
      <c r="C108" s="46" t="s">
        <v>25</v>
      </c>
      <c r="D108" s="46" t="s">
        <v>26</v>
      </c>
      <c r="E108" s="47">
        <v>20</v>
      </c>
      <c r="F108" s="46" t="s">
        <v>31</v>
      </c>
      <c r="G108" s="49">
        <v>0</v>
      </c>
      <c r="H108" s="49">
        <v>0</v>
      </c>
      <c r="I108" s="49">
        <v>0</v>
      </c>
      <c r="J108" s="46">
        <v>0</v>
      </c>
      <c r="K108" s="46">
        <v>0</v>
      </c>
      <c r="L108" s="49">
        <v>0</v>
      </c>
    </row>
    <row r="109" spans="1:12" ht="15" customHeight="1" x14ac:dyDescent="0.2">
      <c r="A109" s="41" t="s">
        <v>23</v>
      </c>
      <c r="B109" s="41" t="s">
        <v>233</v>
      </c>
      <c r="C109" s="41" t="s">
        <v>25</v>
      </c>
      <c r="D109" s="41" t="s">
        <v>26</v>
      </c>
      <c r="E109" s="42">
        <v>20</v>
      </c>
      <c r="F109" s="41" t="s">
        <v>31</v>
      </c>
      <c r="G109" s="43">
        <v>104991263</v>
      </c>
      <c r="H109" s="43">
        <v>104991263</v>
      </c>
      <c r="I109" s="44">
        <v>0</v>
      </c>
      <c r="J109" s="45">
        <v>104991263</v>
      </c>
      <c r="K109" s="41">
        <v>0</v>
      </c>
      <c r="L109" s="44">
        <v>0</v>
      </c>
    </row>
    <row r="110" spans="1:12" ht="15" customHeight="1" x14ac:dyDescent="0.2">
      <c r="A110" s="46" t="s">
        <v>23</v>
      </c>
      <c r="B110" s="46" t="s">
        <v>235</v>
      </c>
      <c r="C110" s="46" t="s">
        <v>25</v>
      </c>
      <c r="D110" s="46" t="s">
        <v>26</v>
      </c>
      <c r="E110" s="47">
        <v>20</v>
      </c>
      <c r="F110" s="46" t="s">
        <v>31</v>
      </c>
      <c r="G110" s="48">
        <v>84355409</v>
      </c>
      <c r="H110" s="48">
        <v>84355409</v>
      </c>
      <c r="I110" s="49">
        <v>0</v>
      </c>
      <c r="J110" s="50">
        <v>84355409</v>
      </c>
      <c r="K110" s="46">
        <v>0</v>
      </c>
      <c r="L110" s="49">
        <v>0</v>
      </c>
    </row>
    <row r="111" spans="1:12" ht="15" customHeight="1" x14ac:dyDescent="0.2">
      <c r="A111" s="46" t="s">
        <v>23</v>
      </c>
      <c r="B111" s="46" t="s">
        <v>237</v>
      </c>
      <c r="C111" s="46" t="s">
        <v>25</v>
      </c>
      <c r="D111" s="46" t="s">
        <v>26</v>
      </c>
      <c r="E111" s="47">
        <v>20</v>
      </c>
      <c r="F111" s="46" t="s">
        <v>31</v>
      </c>
      <c r="G111" s="49">
        <v>0</v>
      </c>
      <c r="H111" s="49">
        <v>0</v>
      </c>
      <c r="I111" s="49">
        <v>0</v>
      </c>
      <c r="J111" s="46">
        <v>0</v>
      </c>
      <c r="K111" s="46">
        <v>0</v>
      </c>
      <c r="L111" s="49">
        <v>0</v>
      </c>
    </row>
    <row r="112" spans="1:12" ht="15" customHeight="1" x14ac:dyDescent="0.2">
      <c r="A112" s="46" t="s">
        <v>23</v>
      </c>
      <c r="B112" s="46" t="s">
        <v>239</v>
      </c>
      <c r="C112" s="46" t="s">
        <v>25</v>
      </c>
      <c r="D112" s="46" t="s">
        <v>26</v>
      </c>
      <c r="E112" s="47">
        <v>20</v>
      </c>
      <c r="F112" s="46" t="s">
        <v>31</v>
      </c>
      <c r="G112" s="48">
        <v>15835854</v>
      </c>
      <c r="H112" s="48">
        <v>15835854</v>
      </c>
      <c r="I112" s="49">
        <v>0</v>
      </c>
      <c r="J112" s="50">
        <v>15835854</v>
      </c>
      <c r="K112" s="46">
        <v>0</v>
      </c>
      <c r="L112" s="49">
        <v>0</v>
      </c>
    </row>
    <row r="113" spans="1:12" ht="15" customHeight="1" x14ac:dyDescent="0.2">
      <c r="A113" s="46" t="s">
        <v>23</v>
      </c>
      <c r="B113" s="46" t="s">
        <v>317</v>
      </c>
      <c r="C113" s="46" t="s">
        <v>25</v>
      </c>
      <c r="D113" s="46" t="s">
        <v>26</v>
      </c>
      <c r="E113" s="47">
        <v>20</v>
      </c>
      <c r="F113" s="46" t="s">
        <v>31</v>
      </c>
      <c r="G113" s="49">
        <v>0</v>
      </c>
      <c r="H113" s="49">
        <v>0</v>
      </c>
      <c r="I113" s="49">
        <v>0</v>
      </c>
      <c r="J113" s="46">
        <v>0</v>
      </c>
      <c r="K113" s="46">
        <v>0</v>
      </c>
      <c r="L113" s="49">
        <v>0</v>
      </c>
    </row>
    <row r="114" spans="1:12" ht="15" customHeight="1" x14ac:dyDescent="0.2">
      <c r="A114" s="46" t="s">
        <v>23</v>
      </c>
      <c r="B114" s="46" t="s">
        <v>241</v>
      </c>
      <c r="C114" s="46" t="s">
        <v>25</v>
      </c>
      <c r="D114" s="46" t="s">
        <v>26</v>
      </c>
      <c r="E114" s="47">
        <v>20</v>
      </c>
      <c r="F114" s="46" t="s">
        <v>31</v>
      </c>
      <c r="G114" s="48">
        <v>4800000</v>
      </c>
      <c r="H114" s="48">
        <v>4800000</v>
      </c>
      <c r="I114" s="49">
        <v>0</v>
      </c>
      <c r="J114" s="50">
        <v>4800000</v>
      </c>
      <c r="K114" s="46">
        <v>0</v>
      </c>
      <c r="L114" s="49">
        <v>0</v>
      </c>
    </row>
    <row r="115" spans="1:12" ht="15" customHeight="1" x14ac:dyDescent="0.2">
      <c r="A115" s="41" t="s">
        <v>23</v>
      </c>
      <c r="B115" s="41" t="s">
        <v>243</v>
      </c>
      <c r="C115" s="41" t="s">
        <v>25</v>
      </c>
      <c r="D115" s="41" t="s">
        <v>26</v>
      </c>
      <c r="E115" s="42">
        <v>20</v>
      </c>
      <c r="F115" s="41" t="s">
        <v>31</v>
      </c>
      <c r="G115" s="44">
        <v>0</v>
      </c>
      <c r="H115" s="44">
        <v>0</v>
      </c>
      <c r="I115" s="44">
        <v>0</v>
      </c>
      <c r="J115" s="41">
        <v>0</v>
      </c>
      <c r="K115" s="41">
        <v>0</v>
      </c>
      <c r="L115" s="44">
        <v>0</v>
      </c>
    </row>
    <row r="116" spans="1:12" ht="15" customHeight="1" x14ac:dyDescent="0.2">
      <c r="A116" s="46" t="s">
        <v>23</v>
      </c>
      <c r="B116" s="46" t="s">
        <v>245</v>
      </c>
      <c r="C116" s="46" t="s">
        <v>25</v>
      </c>
      <c r="D116" s="46" t="s">
        <v>26</v>
      </c>
      <c r="E116" s="47">
        <v>20</v>
      </c>
      <c r="F116" s="46" t="s">
        <v>31</v>
      </c>
      <c r="G116" s="49">
        <v>0</v>
      </c>
      <c r="H116" s="49">
        <v>0</v>
      </c>
      <c r="I116" s="49">
        <v>0</v>
      </c>
      <c r="J116" s="46">
        <v>0</v>
      </c>
      <c r="K116" s="46">
        <v>0</v>
      </c>
      <c r="L116" s="49">
        <v>0</v>
      </c>
    </row>
    <row r="117" spans="1:12" ht="15" customHeight="1" x14ac:dyDescent="0.2">
      <c r="A117" s="41" t="s">
        <v>23</v>
      </c>
      <c r="B117" s="41" t="s">
        <v>247</v>
      </c>
      <c r="C117" s="41" t="s">
        <v>25</v>
      </c>
      <c r="D117" s="41" t="s">
        <v>26</v>
      </c>
      <c r="E117" s="42">
        <v>20</v>
      </c>
      <c r="F117" s="41" t="s">
        <v>31</v>
      </c>
      <c r="G117" s="44">
        <v>0</v>
      </c>
      <c r="H117" s="44">
        <v>0</v>
      </c>
      <c r="I117" s="44">
        <v>0</v>
      </c>
      <c r="J117" s="41">
        <v>0</v>
      </c>
      <c r="K117" s="41">
        <v>0</v>
      </c>
      <c r="L117" s="44">
        <v>0</v>
      </c>
    </row>
    <row r="118" spans="1:12" ht="15" customHeight="1" x14ac:dyDescent="0.2">
      <c r="A118" s="46" t="s">
        <v>23</v>
      </c>
      <c r="B118" s="46" t="s">
        <v>247</v>
      </c>
      <c r="C118" s="46" t="s">
        <v>25</v>
      </c>
      <c r="D118" s="46" t="s">
        <v>26</v>
      </c>
      <c r="E118" s="47">
        <v>20</v>
      </c>
      <c r="F118" s="46" t="s">
        <v>31</v>
      </c>
      <c r="G118" s="49">
        <v>0</v>
      </c>
      <c r="H118" s="49">
        <v>0</v>
      </c>
      <c r="I118" s="49">
        <v>0</v>
      </c>
      <c r="J118" s="46">
        <v>0</v>
      </c>
      <c r="K118" s="46">
        <v>0</v>
      </c>
      <c r="L118" s="49">
        <v>0</v>
      </c>
    </row>
    <row r="119" spans="1:12" ht="15" customHeight="1" x14ac:dyDescent="0.2">
      <c r="A119" s="46" t="s">
        <v>23</v>
      </c>
      <c r="B119" s="46" t="s">
        <v>318</v>
      </c>
      <c r="C119" s="46" t="s">
        <v>25</v>
      </c>
      <c r="D119" s="46" t="s">
        <v>26</v>
      </c>
      <c r="E119" s="47">
        <v>20</v>
      </c>
      <c r="F119" s="46" t="s">
        <v>31</v>
      </c>
      <c r="G119" s="49">
        <v>0</v>
      </c>
      <c r="H119" s="49">
        <v>0</v>
      </c>
      <c r="I119" s="49">
        <v>0</v>
      </c>
      <c r="J119" s="46">
        <v>0</v>
      </c>
      <c r="K119" s="46">
        <v>0</v>
      </c>
      <c r="L119" s="49">
        <v>0</v>
      </c>
    </row>
    <row r="120" spans="1:12" ht="15" customHeight="1" x14ac:dyDescent="0.2">
      <c r="A120" s="41" t="s">
        <v>23</v>
      </c>
      <c r="B120" s="41" t="s">
        <v>250</v>
      </c>
      <c r="C120" s="41" t="s">
        <v>25</v>
      </c>
      <c r="D120" s="41" t="s">
        <v>26</v>
      </c>
      <c r="E120" s="42">
        <v>20</v>
      </c>
      <c r="F120" s="41" t="s">
        <v>31</v>
      </c>
      <c r="G120" s="43">
        <v>539136</v>
      </c>
      <c r="H120" s="43">
        <v>539136</v>
      </c>
      <c r="I120" s="44">
        <v>0</v>
      </c>
      <c r="J120" s="45">
        <v>539136</v>
      </c>
      <c r="K120" s="41">
        <v>0</v>
      </c>
      <c r="L120" s="44">
        <v>0</v>
      </c>
    </row>
    <row r="121" spans="1:12" ht="15" customHeight="1" x14ac:dyDescent="0.2">
      <c r="A121" s="41" t="s">
        <v>23</v>
      </c>
      <c r="B121" s="41" t="s">
        <v>252</v>
      </c>
      <c r="C121" s="41" t="s">
        <v>25</v>
      </c>
      <c r="D121" s="41" t="s">
        <v>26</v>
      </c>
      <c r="E121" s="42">
        <v>20</v>
      </c>
      <c r="F121" s="41" t="s">
        <v>31</v>
      </c>
      <c r="G121" s="44">
        <v>0</v>
      </c>
      <c r="H121" s="44">
        <v>0</v>
      </c>
      <c r="I121" s="44">
        <v>0</v>
      </c>
      <c r="J121" s="41">
        <v>0</v>
      </c>
      <c r="K121" s="41">
        <v>0</v>
      </c>
      <c r="L121" s="44">
        <v>0</v>
      </c>
    </row>
    <row r="122" spans="1:12" ht="15" customHeight="1" x14ac:dyDescent="0.2">
      <c r="A122" s="41" t="s">
        <v>23</v>
      </c>
      <c r="B122" s="41" t="s">
        <v>254</v>
      </c>
      <c r="C122" s="41" t="s">
        <v>25</v>
      </c>
      <c r="D122" s="41" t="s">
        <v>26</v>
      </c>
      <c r="E122" s="42">
        <v>20</v>
      </c>
      <c r="F122" s="41" t="s">
        <v>31</v>
      </c>
      <c r="G122" s="44">
        <v>0</v>
      </c>
      <c r="H122" s="44">
        <v>0</v>
      </c>
      <c r="I122" s="44">
        <v>0</v>
      </c>
      <c r="J122" s="41">
        <v>0</v>
      </c>
      <c r="K122" s="41">
        <v>0</v>
      </c>
      <c r="L122" s="44">
        <v>0</v>
      </c>
    </row>
    <row r="123" spans="1:12" ht="15" customHeight="1" x14ac:dyDescent="0.2">
      <c r="A123" s="46" t="s">
        <v>23</v>
      </c>
      <c r="B123" s="46" t="s">
        <v>256</v>
      </c>
      <c r="C123" s="46" t="s">
        <v>25</v>
      </c>
      <c r="D123" s="46" t="s">
        <v>26</v>
      </c>
      <c r="E123" s="47">
        <v>20</v>
      </c>
      <c r="F123" s="46" t="s">
        <v>31</v>
      </c>
      <c r="G123" s="49">
        <v>0</v>
      </c>
      <c r="H123" s="49">
        <v>0</v>
      </c>
      <c r="I123" s="49">
        <v>0</v>
      </c>
      <c r="J123" s="46">
        <v>0</v>
      </c>
      <c r="K123" s="46">
        <v>0</v>
      </c>
      <c r="L123" s="49">
        <v>0</v>
      </c>
    </row>
    <row r="124" spans="1:12" ht="15" customHeight="1" x14ac:dyDescent="0.2">
      <c r="A124" s="41" t="s">
        <v>23</v>
      </c>
      <c r="B124" s="41" t="s">
        <v>258</v>
      </c>
      <c r="C124" s="41" t="s">
        <v>25</v>
      </c>
      <c r="D124" s="41" t="s">
        <v>26</v>
      </c>
      <c r="E124" s="42">
        <v>20</v>
      </c>
      <c r="F124" s="41" t="s">
        <v>31</v>
      </c>
      <c r="G124" s="43">
        <v>539136</v>
      </c>
      <c r="H124" s="43">
        <v>539136</v>
      </c>
      <c r="I124" s="44">
        <v>0</v>
      </c>
      <c r="J124" s="45">
        <v>539136</v>
      </c>
      <c r="K124" s="41">
        <v>0</v>
      </c>
      <c r="L124" s="44">
        <v>0</v>
      </c>
    </row>
    <row r="125" spans="1:12" ht="15" customHeight="1" x14ac:dyDescent="0.2">
      <c r="A125" s="41" t="s">
        <v>23</v>
      </c>
      <c r="B125" s="41" t="s">
        <v>260</v>
      </c>
      <c r="C125" s="41" t="s">
        <v>25</v>
      </c>
      <c r="D125" s="41" t="s">
        <v>26</v>
      </c>
      <c r="E125" s="42">
        <v>20</v>
      </c>
      <c r="F125" s="41" t="s">
        <v>31</v>
      </c>
      <c r="G125" s="43">
        <v>539136</v>
      </c>
      <c r="H125" s="43">
        <v>539136</v>
      </c>
      <c r="I125" s="44">
        <v>0</v>
      </c>
      <c r="J125" s="45">
        <v>539136</v>
      </c>
      <c r="K125" s="41">
        <v>0</v>
      </c>
      <c r="L125" s="44">
        <v>0</v>
      </c>
    </row>
    <row r="126" spans="1:12" ht="15" customHeight="1" x14ac:dyDescent="0.2">
      <c r="A126" s="46" t="s">
        <v>23</v>
      </c>
      <c r="B126" s="46" t="s">
        <v>260</v>
      </c>
      <c r="C126" s="46" t="s">
        <v>25</v>
      </c>
      <c r="D126" s="46" t="s">
        <v>26</v>
      </c>
      <c r="E126" s="47">
        <v>20</v>
      </c>
      <c r="F126" s="46" t="s">
        <v>31</v>
      </c>
      <c r="G126" s="48">
        <v>539136</v>
      </c>
      <c r="H126" s="48">
        <v>539136</v>
      </c>
      <c r="I126" s="49">
        <v>0</v>
      </c>
      <c r="J126" s="50">
        <v>539136</v>
      </c>
      <c r="K126" s="46">
        <v>0</v>
      </c>
      <c r="L126" s="49">
        <v>0</v>
      </c>
    </row>
    <row r="127" spans="1:12" ht="15" customHeight="1" x14ac:dyDescent="0.2">
      <c r="A127" s="41" t="s">
        <v>262</v>
      </c>
      <c r="B127" s="41" t="s">
        <v>263</v>
      </c>
      <c r="C127" s="41" t="s">
        <v>25</v>
      </c>
      <c r="D127" s="41" t="s">
        <v>26</v>
      </c>
      <c r="E127" s="42">
        <v>20</v>
      </c>
      <c r="F127" s="41" t="s">
        <v>31</v>
      </c>
      <c r="G127" s="43">
        <v>2989819133.0900002</v>
      </c>
      <c r="H127" s="43">
        <v>2989819133.0900002</v>
      </c>
      <c r="I127" s="44">
        <v>0</v>
      </c>
      <c r="J127" s="45">
        <v>2989819133.0900002</v>
      </c>
      <c r="K127" s="41">
        <v>0</v>
      </c>
      <c r="L127" s="44">
        <v>0</v>
      </c>
    </row>
    <row r="128" spans="1:12" ht="15" customHeight="1" x14ac:dyDescent="0.2">
      <c r="A128" s="41" t="s">
        <v>262</v>
      </c>
      <c r="B128" s="41" t="s">
        <v>263</v>
      </c>
      <c r="C128" s="41" t="s">
        <v>25</v>
      </c>
      <c r="D128" s="41" t="s">
        <v>26</v>
      </c>
      <c r="E128" s="42">
        <v>21</v>
      </c>
      <c r="F128" s="41" t="s">
        <v>319</v>
      </c>
      <c r="G128" s="43">
        <v>1635873935</v>
      </c>
      <c r="H128" s="43">
        <v>1635873935</v>
      </c>
      <c r="I128" s="44">
        <v>0</v>
      </c>
      <c r="J128" s="45">
        <v>1635873935</v>
      </c>
      <c r="K128" s="41">
        <v>0</v>
      </c>
      <c r="L128" s="44">
        <v>0</v>
      </c>
    </row>
    <row r="129" spans="1:12" ht="15" customHeight="1" x14ac:dyDescent="0.2">
      <c r="A129" s="41" t="s">
        <v>262</v>
      </c>
      <c r="B129" s="41" t="s">
        <v>265</v>
      </c>
      <c r="C129" s="41" t="s">
        <v>25</v>
      </c>
      <c r="D129" s="41" t="s">
        <v>26</v>
      </c>
      <c r="E129" s="42">
        <v>21</v>
      </c>
      <c r="F129" s="41" t="s">
        <v>319</v>
      </c>
      <c r="G129" s="43">
        <v>1140081991</v>
      </c>
      <c r="H129" s="43">
        <v>1140081991</v>
      </c>
      <c r="I129" s="44">
        <v>0</v>
      </c>
      <c r="J129" s="45">
        <v>1140081991</v>
      </c>
      <c r="K129" s="41">
        <v>0</v>
      </c>
      <c r="L129" s="44">
        <v>0</v>
      </c>
    </row>
    <row r="130" spans="1:12" ht="15" customHeight="1" x14ac:dyDescent="0.2">
      <c r="A130" s="41" t="s">
        <v>262</v>
      </c>
      <c r="B130" s="41" t="s">
        <v>267</v>
      </c>
      <c r="C130" s="41" t="s">
        <v>25</v>
      </c>
      <c r="D130" s="41" t="s">
        <v>26</v>
      </c>
      <c r="E130" s="42">
        <v>21</v>
      </c>
      <c r="F130" s="41" t="s">
        <v>319</v>
      </c>
      <c r="G130" s="43">
        <v>1140081991</v>
      </c>
      <c r="H130" s="43">
        <v>1140081991</v>
      </c>
      <c r="I130" s="44">
        <v>0</v>
      </c>
      <c r="J130" s="45">
        <v>1140081991</v>
      </c>
      <c r="K130" s="41">
        <v>0</v>
      </c>
      <c r="L130" s="44">
        <v>0</v>
      </c>
    </row>
    <row r="131" spans="1:12" ht="16.5" customHeight="1" x14ac:dyDescent="0.2">
      <c r="A131" s="46" t="s">
        <v>262</v>
      </c>
      <c r="B131" s="46" t="s">
        <v>269</v>
      </c>
      <c r="C131" s="46" t="s">
        <v>25</v>
      </c>
      <c r="D131" s="46" t="s">
        <v>26</v>
      </c>
      <c r="E131" s="47">
        <v>21</v>
      </c>
      <c r="F131" s="46" t="s">
        <v>319</v>
      </c>
      <c r="G131" s="48">
        <v>1140081991</v>
      </c>
      <c r="H131" s="48">
        <v>1140081991</v>
      </c>
      <c r="I131" s="49">
        <v>0</v>
      </c>
      <c r="J131" s="50">
        <v>1140081991</v>
      </c>
      <c r="K131" s="46">
        <v>0</v>
      </c>
      <c r="L131" s="49">
        <v>0</v>
      </c>
    </row>
    <row r="132" spans="1:12" ht="15" customHeight="1" x14ac:dyDescent="0.2">
      <c r="A132" s="41" t="s">
        <v>262</v>
      </c>
      <c r="B132" s="41" t="s">
        <v>320</v>
      </c>
      <c r="C132" s="41" t="s">
        <v>25</v>
      </c>
      <c r="D132" s="41" t="s">
        <v>26</v>
      </c>
      <c r="E132" s="42">
        <v>20</v>
      </c>
      <c r="F132" s="41" t="s">
        <v>31</v>
      </c>
      <c r="G132" s="43">
        <v>1213967116.5999999</v>
      </c>
      <c r="H132" s="43">
        <v>1213967116.5999999</v>
      </c>
      <c r="I132" s="44">
        <v>0</v>
      </c>
      <c r="J132" s="45">
        <v>1213967116.5999999</v>
      </c>
      <c r="K132" s="41">
        <v>0</v>
      </c>
      <c r="L132" s="44">
        <v>0</v>
      </c>
    </row>
    <row r="133" spans="1:12" ht="15" customHeight="1" x14ac:dyDescent="0.2">
      <c r="A133" s="41" t="s">
        <v>262</v>
      </c>
      <c r="B133" s="41" t="s">
        <v>267</v>
      </c>
      <c r="C133" s="41" t="s">
        <v>25</v>
      </c>
      <c r="D133" s="41" t="s">
        <v>26</v>
      </c>
      <c r="E133" s="42">
        <v>20</v>
      </c>
      <c r="F133" s="41" t="s">
        <v>31</v>
      </c>
      <c r="G133" s="43">
        <v>1213967116.5999999</v>
      </c>
      <c r="H133" s="43">
        <v>1213967116.5999999</v>
      </c>
      <c r="I133" s="44">
        <v>0</v>
      </c>
      <c r="J133" s="45">
        <v>1213967116.5999999</v>
      </c>
      <c r="K133" s="41">
        <v>0</v>
      </c>
      <c r="L133" s="44">
        <v>0</v>
      </c>
    </row>
    <row r="134" spans="1:12" ht="16.5" customHeight="1" x14ac:dyDescent="0.2">
      <c r="A134" s="46" t="s">
        <v>262</v>
      </c>
      <c r="B134" s="46" t="s">
        <v>278</v>
      </c>
      <c r="C134" s="46" t="s">
        <v>25</v>
      </c>
      <c r="D134" s="46" t="s">
        <v>26</v>
      </c>
      <c r="E134" s="47">
        <v>20</v>
      </c>
      <c r="F134" s="46" t="s">
        <v>31</v>
      </c>
      <c r="G134" s="48">
        <v>1213967116.5999999</v>
      </c>
      <c r="H134" s="48">
        <v>1213967116.5999999</v>
      </c>
      <c r="I134" s="49">
        <v>0</v>
      </c>
      <c r="J134" s="50">
        <v>1213967116.5999999</v>
      </c>
      <c r="K134" s="46">
        <v>0</v>
      </c>
      <c r="L134" s="49">
        <v>0</v>
      </c>
    </row>
    <row r="135" spans="1:12" ht="15" customHeight="1" x14ac:dyDescent="0.2">
      <c r="A135" s="41" t="s">
        <v>262</v>
      </c>
      <c r="B135" s="41" t="s">
        <v>271</v>
      </c>
      <c r="C135" s="41" t="s">
        <v>25</v>
      </c>
      <c r="D135" s="41" t="s">
        <v>26</v>
      </c>
      <c r="E135" s="42">
        <v>20</v>
      </c>
      <c r="F135" s="41" t="s">
        <v>31</v>
      </c>
      <c r="G135" s="43">
        <v>1535501628.49</v>
      </c>
      <c r="H135" s="43">
        <v>1535501628.49</v>
      </c>
      <c r="I135" s="44">
        <v>0</v>
      </c>
      <c r="J135" s="45">
        <v>1535501628.49</v>
      </c>
      <c r="K135" s="41">
        <v>0</v>
      </c>
      <c r="L135" s="44">
        <v>0</v>
      </c>
    </row>
    <row r="136" spans="1:12" ht="15" customHeight="1" x14ac:dyDescent="0.2">
      <c r="A136" s="41" t="s">
        <v>262</v>
      </c>
      <c r="B136" s="41" t="s">
        <v>273</v>
      </c>
      <c r="C136" s="41" t="s">
        <v>25</v>
      </c>
      <c r="D136" s="41" t="s">
        <v>26</v>
      </c>
      <c r="E136" s="42">
        <v>20</v>
      </c>
      <c r="F136" s="41" t="s">
        <v>31</v>
      </c>
      <c r="G136" s="43">
        <v>1535501628.49</v>
      </c>
      <c r="H136" s="43">
        <v>1535501628.49</v>
      </c>
      <c r="I136" s="44">
        <v>0</v>
      </c>
      <c r="J136" s="45">
        <v>1535501628.49</v>
      </c>
      <c r="K136" s="41">
        <v>0</v>
      </c>
      <c r="L136" s="44">
        <v>0</v>
      </c>
    </row>
    <row r="137" spans="1:12" ht="16.5" customHeight="1" x14ac:dyDescent="0.2">
      <c r="A137" s="46" t="s">
        <v>262</v>
      </c>
      <c r="B137" s="46" t="s">
        <v>321</v>
      </c>
      <c r="C137" s="46" t="s">
        <v>25</v>
      </c>
      <c r="D137" s="46" t="s">
        <v>26</v>
      </c>
      <c r="E137" s="47">
        <v>20</v>
      </c>
      <c r="F137" s="46" t="s">
        <v>31</v>
      </c>
      <c r="G137" s="48">
        <v>1535501628.49</v>
      </c>
      <c r="H137" s="48">
        <v>1535501628.49</v>
      </c>
      <c r="I137" s="49">
        <v>0</v>
      </c>
      <c r="J137" s="50">
        <v>1535501628.49</v>
      </c>
      <c r="K137" s="46">
        <v>0</v>
      </c>
      <c r="L137" s="49">
        <v>0</v>
      </c>
    </row>
    <row r="138" spans="1:12" ht="15" customHeight="1" x14ac:dyDescent="0.2">
      <c r="A138" s="41" t="s">
        <v>262</v>
      </c>
      <c r="B138" s="41" t="s">
        <v>280</v>
      </c>
      <c r="C138" s="41" t="s">
        <v>25</v>
      </c>
      <c r="D138" s="41" t="s">
        <v>26</v>
      </c>
      <c r="E138" s="42">
        <v>20</v>
      </c>
      <c r="F138" s="41" t="s">
        <v>31</v>
      </c>
      <c r="G138" s="43">
        <v>131895381</v>
      </c>
      <c r="H138" s="43">
        <v>131895381</v>
      </c>
      <c r="I138" s="44">
        <v>0</v>
      </c>
      <c r="J138" s="45">
        <v>131895381</v>
      </c>
      <c r="K138" s="41">
        <v>0</v>
      </c>
      <c r="L138" s="44">
        <v>0</v>
      </c>
    </row>
    <row r="139" spans="1:12" ht="15" customHeight="1" x14ac:dyDescent="0.2">
      <c r="A139" s="41" t="s">
        <v>262</v>
      </c>
      <c r="B139" s="41" t="s">
        <v>267</v>
      </c>
      <c r="C139" s="41" t="s">
        <v>25</v>
      </c>
      <c r="D139" s="41" t="s">
        <v>26</v>
      </c>
      <c r="E139" s="42">
        <v>20</v>
      </c>
      <c r="F139" s="41" t="s">
        <v>31</v>
      </c>
      <c r="G139" s="43">
        <v>131895381</v>
      </c>
      <c r="H139" s="43">
        <v>131895381</v>
      </c>
      <c r="I139" s="44">
        <v>0</v>
      </c>
      <c r="J139" s="45">
        <v>131895381</v>
      </c>
      <c r="K139" s="41">
        <v>0</v>
      </c>
      <c r="L139" s="44">
        <v>0</v>
      </c>
    </row>
    <row r="140" spans="1:12" ht="15" customHeight="1" x14ac:dyDescent="0.2">
      <c r="A140" s="46" t="s">
        <v>262</v>
      </c>
      <c r="B140" s="46" t="s">
        <v>283</v>
      </c>
      <c r="C140" s="46" t="s">
        <v>25</v>
      </c>
      <c r="D140" s="46" t="s">
        <v>26</v>
      </c>
      <c r="E140" s="47">
        <v>20</v>
      </c>
      <c r="F140" s="46" t="s">
        <v>31</v>
      </c>
      <c r="G140" s="48">
        <v>131895381</v>
      </c>
      <c r="H140" s="48">
        <v>131895381</v>
      </c>
      <c r="I140" s="49">
        <v>0</v>
      </c>
      <c r="J140" s="50">
        <v>131895381</v>
      </c>
      <c r="K140" s="46">
        <v>0</v>
      </c>
      <c r="L140" s="49">
        <v>0</v>
      </c>
    </row>
    <row r="141" spans="1:12" ht="15" customHeight="1" x14ac:dyDescent="0.2">
      <c r="A141" s="41" t="s">
        <v>262</v>
      </c>
      <c r="B141" s="41" t="s">
        <v>285</v>
      </c>
      <c r="C141" s="41" t="s">
        <v>25</v>
      </c>
      <c r="D141" s="41" t="s">
        <v>26</v>
      </c>
      <c r="E141" s="42">
        <v>20</v>
      </c>
      <c r="F141" s="41" t="s">
        <v>31</v>
      </c>
      <c r="G141" s="43">
        <v>172330</v>
      </c>
      <c r="H141" s="43">
        <v>172330</v>
      </c>
      <c r="I141" s="44">
        <v>0</v>
      </c>
      <c r="J141" s="45">
        <v>172330</v>
      </c>
      <c r="K141" s="41">
        <v>0</v>
      </c>
      <c r="L141" s="44">
        <v>0</v>
      </c>
    </row>
    <row r="142" spans="1:12" ht="15" customHeight="1" x14ac:dyDescent="0.2">
      <c r="A142" s="41" t="s">
        <v>262</v>
      </c>
      <c r="B142" s="41" t="s">
        <v>273</v>
      </c>
      <c r="C142" s="41" t="s">
        <v>25</v>
      </c>
      <c r="D142" s="41" t="s">
        <v>26</v>
      </c>
      <c r="E142" s="42">
        <v>20</v>
      </c>
      <c r="F142" s="41" t="s">
        <v>31</v>
      </c>
      <c r="G142" s="43">
        <v>172330</v>
      </c>
      <c r="H142" s="43">
        <v>172330</v>
      </c>
      <c r="I142" s="44">
        <v>0</v>
      </c>
      <c r="J142" s="45">
        <v>172330</v>
      </c>
      <c r="K142" s="41">
        <v>0</v>
      </c>
      <c r="L142" s="44">
        <v>0</v>
      </c>
    </row>
    <row r="143" spans="1:12" ht="15" customHeight="1" x14ac:dyDescent="0.2">
      <c r="A143" s="46" t="s">
        <v>262</v>
      </c>
      <c r="B143" s="46" t="s">
        <v>288</v>
      </c>
      <c r="C143" s="46" t="s">
        <v>25</v>
      </c>
      <c r="D143" s="46" t="s">
        <v>26</v>
      </c>
      <c r="E143" s="47">
        <v>20</v>
      </c>
      <c r="F143" s="46" t="s">
        <v>31</v>
      </c>
      <c r="G143" s="48">
        <v>172330</v>
      </c>
      <c r="H143" s="48">
        <v>172330</v>
      </c>
      <c r="I143" s="49">
        <v>0</v>
      </c>
      <c r="J143" s="50">
        <v>172330</v>
      </c>
      <c r="K143" s="46">
        <v>0</v>
      </c>
      <c r="L143" s="49">
        <v>0</v>
      </c>
    </row>
    <row r="144" spans="1:12" ht="15" customHeight="1" x14ac:dyDescent="0.2">
      <c r="A144" s="41" t="s">
        <v>262</v>
      </c>
      <c r="B144" s="41" t="s">
        <v>290</v>
      </c>
      <c r="C144" s="41" t="s">
        <v>25</v>
      </c>
      <c r="D144" s="41" t="s">
        <v>26</v>
      </c>
      <c r="E144" s="42">
        <v>20</v>
      </c>
      <c r="F144" s="41" t="s">
        <v>31</v>
      </c>
      <c r="G144" s="44">
        <v>0</v>
      </c>
      <c r="H144" s="44">
        <v>0</v>
      </c>
      <c r="I144" s="44">
        <v>0</v>
      </c>
      <c r="J144" s="41">
        <v>0</v>
      </c>
      <c r="K144" s="41">
        <v>0</v>
      </c>
      <c r="L144" s="44">
        <v>0</v>
      </c>
    </row>
    <row r="145" spans="1:12" ht="15" customHeight="1" x14ac:dyDescent="0.2">
      <c r="A145" s="41" t="s">
        <v>262</v>
      </c>
      <c r="B145" s="41" t="s">
        <v>290</v>
      </c>
      <c r="C145" s="41" t="s">
        <v>25</v>
      </c>
      <c r="D145" s="41" t="s">
        <v>26</v>
      </c>
      <c r="E145" s="42">
        <v>21</v>
      </c>
      <c r="F145" s="41" t="s">
        <v>319</v>
      </c>
      <c r="G145" s="43">
        <v>495791944</v>
      </c>
      <c r="H145" s="43">
        <v>495791944</v>
      </c>
      <c r="I145" s="44">
        <v>0</v>
      </c>
      <c r="J145" s="45">
        <v>495791944</v>
      </c>
      <c r="K145" s="41">
        <v>0</v>
      </c>
      <c r="L145" s="44">
        <v>0</v>
      </c>
    </row>
    <row r="146" spans="1:12" ht="15" customHeight="1" x14ac:dyDescent="0.2">
      <c r="A146" s="41" t="s">
        <v>262</v>
      </c>
      <c r="B146" s="41" t="s">
        <v>292</v>
      </c>
      <c r="C146" s="41" t="s">
        <v>25</v>
      </c>
      <c r="D146" s="41" t="s">
        <v>26</v>
      </c>
      <c r="E146" s="42">
        <v>20</v>
      </c>
      <c r="F146" s="41" t="s">
        <v>31</v>
      </c>
      <c r="G146" s="44">
        <v>0</v>
      </c>
      <c r="H146" s="44">
        <v>0</v>
      </c>
      <c r="I146" s="44">
        <v>0</v>
      </c>
      <c r="J146" s="41">
        <v>0</v>
      </c>
      <c r="K146" s="41">
        <v>0</v>
      </c>
      <c r="L146" s="44">
        <v>0</v>
      </c>
    </row>
    <row r="147" spans="1:12" ht="15" customHeight="1" x14ac:dyDescent="0.2">
      <c r="A147" s="41" t="s">
        <v>262</v>
      </c>
      <c r="B147" s="41" t="s">
        <v>292</v>
      </c>
      <c r="C147" s="41" t="s">
        <v>25</v>
      </c>
      <c r="D147" s="41" t="s">
        <v>26</v>
      </c>
      <c r="E147" s="42">
        <v>21</v>
      </c>
      <c r="F147" s="41" t="s">
        <v>319</v>
      </c>
      <c r="G147" s="43">
        <v>495791944</v>
      </c>
      <c r="H147" s="43">
        <v>495791944</v>
      </c>
      <c r="I147" s="44">
        <v>0</v>
      </c>
      <c r="J147" s="45">
        <v>495791944</v>
      </c>
      <c r="K147" s="41">
        <v>0</v>
      </c>
      <c r="L147" s="44">
        <v>0</v>
      </c>
    </row>
    <row r="148" spans="1:12" ht="15" customHeight="1" x14ac:dyDescent="0.2">
      <c r="A148" s="46" t="s">
        <v>262</v>
      </c>
      <c r="B148" s="46" t="s">
        <v>294</v>
      </c>
      <c r="C148" s="46" t="s">
        <v>25</v>
      </c>
      <c r="D148" s="46" t="s">
        <v>26</v>
      </c>
      <c r="E148" s="47">
        <v>20</v>
      </c>
      <c r="F148" s="46" t="s">
        <v>31</v>
      </c>
      <c r="G148" s="49">
        <v>0</v>
      </c>
      <c r="H148" s="49">
        <v>0</v>
      </c>
      <c r="I148" s="49">
        <v>0</v>
      </c>
      <c r="J148" s="46">
        <v>0</v>
      </c>
      <c r="K148" s="46">
        <v>0</v>
      </c>
      <c r="L148" s="49">
        <v>0</v>
      </c>
    </row>
    <row r="149" spans="1:12" ht="16.5" customHeight="1" x14ac:dyDescent="0.2">
      <c r="A149" s="46" t="s">
        <v>262</v>
      </c>
      <c r="B149" s="46" t="s">
        <v>294</v>
      </c>
      <c r="C149" s="46" t="s">
        <v>25</v>
      </c>
      <c r="D149" s="46" t="s">
        <v>26</v>
      </c>
      <c r="E149" s="47">
        <v>21</v>
      </c>
      <c r="F149" s="46" t="s">
        <v>319</v>
      </c>
      <c r="G149" s="48">
        <v>495791944</v>
      </c>
      <c r="H149" s="48">
        <v>495791944</v>
      </c>
      <c r="I149" s="49">
        <v>0</v>
      </c>
      <c r="J149" s="50">
        <v>495791944</v>
      </c>
      <c r="K149" s="46">
        <v>0</v>
      </c>
      <c r="L149" s="49">
        <v>0</v>
      </c>
    </row>
    <row r="150" spans="1:12" ht="15" customHeight="1" x14ac:dyDescent="0.2">
      <c r="A150" s="41" t="s">
        <v>262</v>
      </c>
      <c r="B150" s="41" t="s">
        <v>296</v>
      </c>
      <c r="C150" s="41" t="s">
        <v>25</v>
      </c>
      <c r="D150" s="41" t="s">
        <v>26</v>
      </c>
      <c r="E150" s="42">
        <v>20</v>
      </c>
      <c r="F150" s="41" t="s">
        <v>31</v>
      </c>
      <c r="G150" s="43">
        <v>108282677</v>
      </c>
      <c r="H150" s="43">
        <v>108282677</v>
      </c>
      <c r="I150" s="44">
        <v>0</v>
      </c>
      <c r="J150" s="45">
        <v>108282677</v>
      </c>
      <c r="K150" s="41">
        <v>0</v>
      </c>
      <c r="L150" s="44">
        <v>0</v>
      </c>
    </row>
    <row r="151" spans="1:12" ht="15" customHeight="1" x14ac:dyDescent="0.2">
      <c r="A151" s="41" t="s">
        <v>262</v>
      </c>
      <c r="B151" s="41" t="s">
        <v>298</v>
      </c>
      <c r="C151" s="41" t="s">
        <v>25</v>
      </c>
      <c r="D151" s="41" t="s">
        <v>26</v>
      </c>
      <c r="E151" s="42">
        <v>20</v>
      </c>
      <c r="F151" s="41" t="s">
        <v>31</v>
      </c>
      <c r="G151" s="43">
        <v>108282677</v>
      </c>
      <c r="H151" s="43">
        <v>108282677</v>
      </c>
      <c r="I151" s="44">
        <v>0</v>
      </c>
      <c r="J151" s="45">
        <v>108282677</v>
      </c>
      <c r="K151" s="41">
        <v>0</v>
      </c>
      <c r="L151" s="44">
        <v>0</v>
      </c>
    </row>
    <row r="152" spans="1:12" ht="16.5" customHeight="1" x14ac:dyDescent="0.2">
      <c r="A152" s="46" t="s">
        <v>262</v>
      </c>
      <c r="B152" s="46" t="s">
        <v>300</v>
      </c>
      <c r="C152" s="46" t="s">
        <v>25</v>
      </c>
      <c r="D152" s="46" t="s">
        <v>26</v>
      </c>
      <c r="E152" s="47">
        <v>20</v>
      </c>
      <c r="F152" s="46" t="s">
        <v>31</v>
      </c>
      <c r="G152" s="48">
        <v>108282677</v>
      </c>
      <c r="H152" s="48">
        <v>108282677</v>
      </c>
      <c r="I152" s="49">
        <v>0</v>
      </c>
      <c r="J152" s="50">
        <v>108282677</v>
      </c>
      <c r="K152" s="46">
        <v>0</v>
      </c>
      <c r="L152" s="49">
        <v>0</v>
      </c>
    </row>
    <row r="153" spans="1:12" x14ac:dyDescent="0.2">
      <c r="A153" s="51" t="s">
        <v>305</v>
      </c>
      <c r="B153" s="51" t="s">
        <v>305</v>
      </c>
      <c r="C153" s="51" t="s">
        <v>305</v>
      </c>
      <c r="D153" s="51" t="s">
        <v>305</v>
      </c>
      <c r="E153" s="51" t="s">
        <v>305</v>
      </c>
      <c r="F153" s="51" t="s">
        <v>305</v>
      </c>
      <c r="G153" s="51" t="s">
        <v>305</v>
      </c>
      <c r="H153" s="51" t="s">
        <v>305</v>
      </c>
      <c r="I153" s="51" t="s">
        <v>305</v>
      </c>
      <c r="J153" s="51" t="s">
        <v>305</v>
      </c>
      <c r="K153" s="51" t="s">
        <v>305</v>
      </c>
      <c r="L153" s="51" t="s">
        <v>305</v>
      </c>
    </row>
  </sheetData>
  <mergeCells count="3">
    <mergeCell ref="A1:L1"/>
    <mergeCell ref="A2:L2"/>
    <mergeCell ref="A3:L3"/>
  </mergeCells>
  <pageMargins left="0.39370078740157499" right="0.39370078740157499" top="0.39370078740157499" bottom="0.70272440944881898" header="0.39370078740157499" footer="0.39370078740157499"/>
  <pageSetup paperSize="0" orientation="landscape" horizontalDpi="300" verticalDpi="300"/>
  <headerFooter alignWithMargins="0">
    <oddFooter>&amp;R&amp;"Arial,Regular"&amp;8 Página 
&amp;"-,Regular"&amp;P 
&amp;"-,Regular"de 
&amp;"-,Regular"&amp;N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57"/>
  <sheetViews>
    <sheetView showGridLines="0" workbookViewId="0">
      <pane xSplit="1" ySplit="4" topLeftCell="B5" activePane="bottomRight" state="frozen"/>
      <selection pane="topRight" activeCell="G1" sqref="G1"/>
      <selection pane="bottomLeft" activeCell="A2" sqref="A2"/>
      <selection pane="bottomRight" activeCell="A3" sqref="A3:T3"/>
    </sheetView>
  </sheetViews>
  <sheetFormatPr baseColWidth="10" defaultRowHeight="11.25" x14ac:dyDescent="0.2"/>
  <cols>
    <col min="1" max="1" width="11" style="16" bestFit="1" customWidth="1"/>
    <col min="2" max="2" width="39.7109375" style="16" customWidth="1"/>
    <col min="3" max="3" width="7.140625" style="16" hidden="1" customWidth="1"/>
    <col min="4" max="4" width="4.42578125" style="16" hidden="1" customWidth="1"/>
    <col min="5" max="5" width="4.140625" style="2" customWidth="1"/>
    <col min="6" max="6" width="22.140625" style="17" hidden="1" customWidth="1"/>
    <col min="7" max="7" width="16.7109375" style="2" bestFit="1" customWidth="1"/>
    <col min="8" max="8" width="15" style="2" bestFit="1" customWidth="1"/>
    <col min="9" max="11" width="16.7109375" style="2" bestFit="1" customWidth="1"/>
    <col min="12" max="12" width="11.7109375" style="2" bestFit="1" customWidth="1"/>
    <col min="13" max="13" width="16.7109375" style="2" bestFit="1" customWidth="1"/>
    <col min="14" max="14" width="15.5703125" style="2" bestFit="1" customWidth="1"/>
    <col min="15" max="15" width="16.7109375" style="2" bestFit="1" customWidth="1"/>
    <col min="16" max="16" width="16.85546875" style="2" bestFit="1" customWidth="1"/>
    <col min="17" max="17" width="16.7109375" style="2" bestFit="1" customWidth="1"/>
    <col min="18" max="19" width="15.5703125" style="2" bestFit="1" customWidth="1"/>
    <col min="20" max="20" width="12.28515625" style="2" hidden="1" customWidth="1"/>
    <col min="21" max="21" width="12.140625" style="2" hidden="1" customWidth="1"/>
    <col min="22" max="16384" width="11.42578125" style="2"/>
  </cols>
  <sheetData>
    <row r="1" spans="1:21" s="1" customFormat="1" ht="15.75" x14ac:dyDescent="0.25">
      <c r="A1" s="68" t="s">
        <v>0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</row>
    <row r="2" spans="1:21" s="1" customFormat="1" ht="15.75" x14ac:dyDescent="0.25">
      <c r="A2" s="68" t="s">
        <v>1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</row>
    <row r="3" spans="1:21" s="1" customFormat="1" ht="15.75" x14ac:dyDescent="0.25">
      <c r="A3" s="68" t="s">
        <v>327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</row>
    <row r="4" spans="1:21" ht="36" x14ac:dyDescent="0.2">
      <c r="A4" s="52" t="s">
        <v>2</v>
      </c>
      <c r="B4" s="52" t="s">
        <v>3</v>
      </c>
      <c r="C4" s="53" t="s">
        <v>4</v>
      </c>
      <c r="D4" s="53" t="s">
        <v>5</v>
      </c>
      <c r="E4" s="53" t="s">
        <v>6</v>
      </c>
      <c r="F4" s="53" t="s">
        <v>7</v>
      </c>
      <c r="G4" s="54" t="s">
        <v>8</v>
      </c>
      <c r="H4" s="54" t="s">
        <v>9</v>
      </c>
      <c r="I4" s="55" t="s">
        <v>10</v>
      </c>
      <c r="J4" s="55" t="s">
        <v>11</v>
      </c>
      <c r="K4" s="55" t="s">
        <v>12</v>
      </c>
      <c r="L4" s="55" t="s">
        <v>13</v>
      </c>
      <c r="M4" s="54" t="s">
        <v>14</v>
      </c>
      <c r="N4" s="55" t="s">
        <v>15</v>
      </c>
      <c r="O4" s="55" t="s">
        <v>16</v>
      </c>
      <c r="P4" s="55" t="s">
        <v>17</v>
      </c>
      <c r="Q4" s="55" t="s">
        <v>18</v>
      </c>
      <c r="R4" s="55" t="s">
        <v>19</v>
      </c>
      <c r="S4" s="55" t="s">
        <v>20</v>
      </c>
      <c r="T4" s="55" t="s">
        <v>21</v>
      </c>
      <c r="U4" s="55" t="s">
        <v>22</v>
      </c>
    </row>
    <row r="5" spans="1:21" s="7" customFormat="1" ht="12" customHeight="1" x14ac:dyDescent="0.2">
      <c r="A5" s="3"/>
      <c r="B5" s="3" t="s">
        <v>304</v>
      </c>
      <c r="C5" s="4"/>
      <c r="D5" s="4"/>
      <c r="E5" s="4"/>
      <c r="F5" s="5"/>
      <c r="G5" s="6">
        <f>+G6+G7</f>
        <v>99935250000</v>
      </c>
      <c r="H5" s="6">
        <f t="shared" ref="H5:U5" si="0">+H6+H7</f>
        <v>0</v>
      </c>
      <c r="I5" s="6">
        <f t="shared" si="0"/>
        <v>99935250000</v>
      </c>
      <c r="J5" s="6">
        <f t="shared" si="0"/>
        <v>19941425339.040001</v>
      </c>
      <c r="K5" s="6">
        <f t="shared" si="0"/>
        <v>79993824660.960007</v>
      </c>
      <c r="L5" s="6">
        <f t="shared" si="0"/>
        <v>0</v>
      </c>
      <c r="M5" s="6">
        <f t="shared" si="0"/>
        <v>18762378294.360001</v>
      </c>
      <c r="N5" s="6">
        <f t="shared" si="0"/>
        <v>1179047044.6800003</v>
      </c>
      <c r="O5" s="6">
        <f t="shared" si="0"/>
        <v>10688188343.440001</v>
      </c>
      <c r="P5" s="6">
        <f t="shared" si="0"/>
        <v>8074189950.9200001</v>
      </c>
      <c r="Q5" s="6">
        <f t="shared" si="0"/>
        <v>9207661876.3899994</v>
      </c>
      <c r="R5" s="6">
        <f t="shared" si="0"/>
        <v>1480526467.0500002</v>
      </c>
      <c r="S5" s="6">
        <f t="shared" si="0"/>
        <v>9207661876.3899994</v>
      </c>
      <c r="T5" s="6">
        <f t="shared" si="0"/>
        <v>0</v>
      </c>
      <c r="U5" s="6">
        <f t="shared" si="0"/>
        <v>1038492</v>
      </c>
    </row>
    <row r="6" spans="1:21" s="7" customFormat="1" ht="12" customHeight="1" x14ac:dyDescent="0.2">
      <c r="A6" s="3" t="s">
        <v>23</v>
      </c>
      <c r="B6" s="3" t="s">
        <v>24</v>
      </c>
      <c r="C6" s="4" t="s">
        <v>25</v>
      </c>
      <c r="D6" s="4" t="s">
        <v>26</v>
      </c>
      <c r="E6" s="4">
        <v>20</v>
      </c>
      <c r="F6" s="5" t="s">
        <v>27</v>
      </c>
      <c r="G6" s="6">
        <f>+G8+G46+G126</f>
        <v>97936450000</v>
      </c>
      <c r="H6" s="6">
        <f>+H8+H46+H126</f>
        <v>0</v>
      </c>
      <c r="I6" s="6">
        <f>+I8+I46+I126</f>
        <v>97936450000</v>
      </c>
      <c r="J6" s="6">
        <f>+J8+J46+J126</f>
        <v>19933375453.040001</v>
      </c>
      <c r="K6" s="6">
        <f>+K8+K46+K126</f>
        <v>78003074546.960007</v>
      </c>
      <c r="L6" s="6">
        <v>0</v>
      </c>
      <c r="M6" s="6">
        <f t="shared" ref="M6:U6" si="1">+M8+M46+M126</f>
        <v>18754328408.360001</v>
      </c>
      <c r="N6" s="6">
        <f t="shared" si="1"/>
        <v>1179047044.6800003</v>
      </c>
      <c r="O6" s="6">
        <f t="shared" si="1"/>
        <v>10688101802.440001</v>
      </c>
      <c r="P6" s="6">
        <f t="shared" si="1"/>
        <v>8066226605.9200001</v>
      </c>
      <c r="Q6" s="6">
        <f t="shared" si="1"/>
        <v>9207575335.3899994</v>
      </c>
      <c r="R6" s="6">
        <f t="shared" si="1"/>
        <v>1480526467.0500002</v>
      </c>
      <c r="S6" s="6">
        <f t="shared" si="1"/>
        <v>9207575335.3899994</v>
      </c>
      <c r="T6" s="6">
        <f t="shared" si="1"/>
        <v>0</v>
      </c>
      <c r="U6" s="6">
        <f t="shared" si="1"/>
        <v>1038492</v>
      </c>
    </row>
    <row r="7" spans="1:21" s="7" customFormat="1" ht="22.5" customHeight="1" x14ac:dyDescent="0.2">
      <c r="A7" s="3" t="s">
        <v>23</v>
      </c>
      <c r="B7" s="3" t="s">
        <v>24</v>
      </c>
      <c r="C7" s="4" t="s">
        <v>25</v>
      </c>
      <c r="D7" s="4" t="s">
        <v>26</v>
      </c>
      <c r="E7" s="4">
        <v>21</v>
      </c>
      <c r="F7" s="5" t="s">
        <v>28</v>
      </c>
      <c r="G7" s="6">
        <f>+G47</f>
        <v>1998800000</v>
      </c>
      <c r="H7" s="6">
        <f>+H47</f>
        <v>0</v>
      </c>
      <c r="I7" s="6">
        <f>+I47</f>
        <v>1998800000</v>
      </c>
      <c r="J7" s="6" t="str">
        <f>+J47</f>
        <v>8.049.886,00</v>
      </c>
      <c r="K7" s="6">
        <f>+K47</f>
        <v>1990750114</v>
      </c>
      <c r="L7" s="6">
        <v>0</v>
      </c>
      <c r="M7" s="6" t="str">
        <f t="shared" ref="M7:U7" si="2">+M47</f>
        <v>8.049.886,00</v>
      </c>
      <c r="N7" s="6">
        <f t="shared" si="2"/>
        <v>0</v>
      </c>
      <c r="O7" s="6" t="str">
        <f t="shared" si="2"/>
        <v>86.541,00</v>
      </c>
      <c r="P7" s="6">
        <f t="shared" si="2"/>
        <v>7963345</v>
      </c>
      <c r="Q7" s="6" t="str">
        <f t="shared" si="2"/>
        <v>86.541,00</v>
      </c>
      <c r="R7" s="6">
        <f t="shared" si="2"/>
        <v>0</v>
      </c>
      <c r="S7" s="6" t="str">
        <f t="shared" si="2"/>
        <v>86.541,00</v>
      </c>
      <c r="T7" s="6">
        <f t="shared" si="2"/>
        <v>0</v>
      </c>
      <c r="U7" s="6" t="str">
        <f t="shared" si="2"/>
        <v>0,00</v>
      </c>
    </row>
    <row r="8" spans="1:21" s="7" customFormat="1" ht="10.5" customHeight="1" x14ac:dyDescent="0.2">
      <c r="A8" s="3" t="s">
        <v>29</v>
      </c>
      <c r="B8" s="3" t="s">
        <v>30</v>
      </c>
      <c r="C8" s="4" t="s">
        <v>25</v>
      </c>
      <c r="D8" s="4" t="s">
        <v>26</v>
      </c>
      <c r="E8" s="4">
        <v>20</v>
      </c>
      <c r="F8" s="5" t="s">
        <v>31</v>
      </c>
      <c r="G8" s="6">
        <f>+G9</f>
        <v>85181900000</v>
      </c>
      <c r="H8" s="6">
        <f>+H9</f>
        <v>0</v>
      </c>
      <c r="I8" s="6">
        <f>+I9</f>
        <v>85181900000</v>
      </c>
      <c r="J8" s="6">
        <f>+J9</f>
        <v>13574692897</v>
      </c>
      <c r="K8" s="6">
        <f>+K9</f>
        <v>71607207103</v>
      </c>
      <c r="L8" s="6">
        <v>0</v>
      </c>
      <c r="M8" s="6">
        <f t="shared" ref="M8:U8" si="3">+M9</f>
        <v>13300531297</v>
      </c>
      <c r="N8" s="6">
        <f t="shared" si="3"/>
        <v>274161600</v>
      </c>
      <c r="O8" s="6">
        <f t="shared" si="3"/>
        <v>9806201416</v>
      </c>
      <c r="P8" s="6">
        <f t="shared" si="3"/>
        <v>3494329881</v>
      </c>
      <c r="Q8" s="6">
        <f t="shared" si="3"/>
        <v>8402227555</v>
      </c>
      <c r="R8" s="6">
        <f t="shared" si="3"/>
        <v>1403973861</v>
      </c>
      <c r="S8" s="6">
        <f t="shared" si="3"/>
        <v>8402227555</v>
      </c>
      <c r="T8" s="6">
        <f t="shared" si="3"/>
        <v>0</v>
      </c>
      <c r="U8" s="6">
        <f t="shared" si="3"/>
        <v>0</v>
      </c>
    </row>
    <row r="9" spans="1:21" s="7" customFormat="1" ht="11.25" customHeight="1" x14ac:dyDescent="0.2">
      <c r="A9" s="3" t="s">
        <v>32</v>
      </c>
      <c r="B9" s="3" t="s">
        <v>30</v>
      </c>
      <c r="C9" s="4" t="s">
        <v>25</v>
      </c>
      <c r="D9" s="4" t="s">
        <v>26</v>
      </c>
      <c r="E9" s="4">
        <v>20</v>
      </c>
      <c r="F9" s="5" t="s">
        <v>31</v>
      </c>
      <c r="G9" s="6">
        <f>+G10+G32+G35</f>
        <v>85181900000</v>
      </c>
      <c r="H9" s="6">
        <f>+H10+H32+H35</f>
        <v>0</v>
      </c>
      <c r="I9" s="6">
        <f>+I10+I32+I35</f>
        <v>85181900000</v>
      </c>
      <c r="J9" s="6">
        <f>+J10+J32+J35</f>
        <v>13574692897</v>
      </c>
      <c r="K9" s="6">
        <f>+K10+K32+K35</f>
        <v>71607207103</v>
      </c>
      <c r="L9" s="6">
        <v>0</v>
      </c>
      <c r="M9" s="6">
        <f t="shared" ref="M9:U9" si="4">+M10+M32+M35</f>
        <v>13300531297</v>
      </c>
      <c r="N9" s="6">
        <f t="shared" si="4"/>
        <v>274161600</v>
      </c>
      <c r="O9" s="6">
        <f t="shared" si="4"/>
        <v>9806201416</v>
      </c>
      <c r="P9" s="6">
        <f t="shared" si="4"/>
        <v>3494329881</v>
      </c>
      <c r="Q9" s="6">
        <f t="shared" si="4"/>
        <v>8402227555</v>
      </c>
      <c r="R9" s="6">
        <f t="shared" si="4"/>
        <v>1403973861</v>
      </c>
      <c r="S9" s="6">
        <f t="shared" si="4"/>
        <v>8402227555</v>
      </c>
      <c r="T9" s="6">
        <f t="shared" si="4"/>
        <v>0</v>
      </c>
      <c r="U9" s="6">
        <f t="shared" si="4"/>
        <v>0</v>
      </c>
    </row>
    <row r="10" spans="1:21" s="12" customFormat="1" ht="24" x14ac:dyDescent="0.2">
      <c r="A10" s="8" t="s">
        <v>33</v>
      </c>
      <c r="B10" s="8" t="s">
        <v>34</v>
      </c>
      <c r="C10" s="9" t="s">
        <v>25</v>
      </c>
      <c r="D10" s="9" t="s">
        <v>26</v>
      </c>
      <c r="E10" s="9">
        <v>20</v>
      </c>
      <c r="F10" s="10" t="s">
        <v>31</v>
      </c>
      <c r="G10" s="11">
        <f>+G11+G14+G17+G27+G31</f>
        <v>61707500000</v>
      </c>
      <c r="H10" s="11">
        <f>+H11+H14+H17+H27+H31</f>
        <v>0</v>
      </c>
      <c r="I10" s="11">
        <f>+I11+I14+I17+I27+I31</f>
        <v>61707500000</v>
      </c>
      <c r="J10" s="11">
        <f>+J11+J14+J17+J27+J31</f>
        <v>6945924111</v>
      </c>
      <c r="K10" s="11">
        <f>+I10-J10</f>
        <v>54761575889</v>
      </c>
      <c r="L10" s="11">
        <v>0</v>
      </c>
      <c r="M10" s="11">
        <f t="shared" ref="M10:U10" si="5">+M11+M14+M17+M27+M31</f>
        <v>6945924111</v>
      </c>
      <c r="N10" s="11">
        <f t="shared" si="5"/>
        <v>0</v>
      </c>
      <c r="O10" s="11">
        <f t="shared" si="5"/>
        <v>6780187067</v>
      </c>
      <c r="P10" s="11">
        <f t="shared" si="5"/>
        <v>165737044</v>
      </c>
      <c r="Q10" s="11">
        <f t="shared" si="5"/>
        <v>6780187067</v>
      </c>
      <c r="R10" s="11">
        <f t="shared" si="5"/>
        <v>0</v>
      </c>
      <c r="S10" s="11">
        <f t="shared" si="5"/>
        <v>6780187067</v>
      </c>
      <c r="T10" s="11">
        <f t="shared" si="5"/>
        <v>0</v>
      </c>
      <c r="U10" s="11">
        <f t="shared" si="5"/>
        <v>0</v>
      </c>
    </row>
    <row r="11" spans="1:21" s="12" customFormat="1" ht="12" x14ac:dyDescent="0.2">
      <c r="A11" s="8" t="s">
        <v>35</v>
      </c>
      <c r="B11" s="8" t="s">
        <v>36</v>
      </c>
      <c r="C11" s="9" t="s">
        <v>25</v>
      </c>
      <c r="D11" s="9" t="s">
        <v>26</v>
      </c>
      <c r="E11" s="9">
        <v>20</v>
      </c>
      <c r="F11" s="10" t="s">
        <v>31</v>
      </c>
      <c r="G11" s="11">
        <v>32285000000</v>
      </c>
      <c r="H11" s="11">
        <v>0</v>
      </c>
      <c r="I11" s="11">
        <v>32285000000</v>
      </c>
      <c r="J11" s="11" t="s">
        <v>328</v>
      </c>
      <c r="K11" s="11">
        <v>26130198670</v>
      </c>
      <c r="L11" s="11">
        <v>0</v>
      </c>
      <c r="M11" s="11" t="s">
        <v>328</v>
      </c>
      <c r="N11" s="11">
        <v>0</v>
      </c>
      <c r="O11" s="11" t="s">
        <v>329</v>
      </c>
      <c r="P11" s="11">
        <v>128625497</v>
      </c>
      <c r="Q11" s="11" t="s">
        <v>329</v>
      </c>
      <c r="R11" s="11">
        <v>0</v>
      </c>
      <c r="S11" s="11" t="s">
        <v>329</v>
      </c>
      <c r="T11" s="11">
        <v>0</v>
      </c>
      <c r="U11" s="11" t="s">
        <v>330</v>
      </c>
    </row>
    <row r="12" spans="1:21" s="12" customFormat="1" ht="12" x14ac:dyDescent="0.2">
      <c r="A12" s="8" t="s">
        <v>37</v>
      </c>
      <c r="B12" s="8" t="s">
        <v>38</v>
      </c>
      <c r="C12" s="9" t="s">
        <v>25</v>
      </c>
      <c r="D12" s="9" t="s">
        <v>26</v>
      </c>
      <c r="E12" s="9">
        <v>20</v>
      </c>
      <c r="F12" s="10" t="s">
        <v>27</v>
      </c>
      <c r="G12" s="11">
        <v>30785000000</v>
      </c>
      <c r="H12" s="11">
        <v>0</v>
      </c>
      <c r="I12" s="11">
        <v>30785000000</v>
      </c>
      <c r="J12" s="11" t="s">
        <v>331</v>
      </c>
      <c r="K12" s="11">
        <v>24815774463</v>
      </c>
      <c r="L12" s="11">
        <v>0</v>
      </c>
      <c r="M12" s="11" t="s">
        <v>331</v>
      </c>
      <c r="N12" s="11">
        <v>0</v>
      </c>
      <c r="O12" s="11" t="s">
        <v>332</v>
      </c>
      <c r="P12" s="11">
        <v>122649402</v>
      </c>
      <c r="Q12" s="11" t="s">
        <v>332</v>
      </c>
      <c r="R12" s="11">
        <v>0</v>
      </c>
      <c r="S12" s="11" t="s">
        <v>332</v>
      </c>
      <c r="T12" s="11">
        <v>0</v>
      </c>
      <c r="U12" s="11" t="s">
        <v>330</v>
      </c>
    </row>
    <row r="13" spans="1:21" s="12" customFormat="1" ht="12" x14ac:dyDescent="0.2">
      <c r="A13" s="8" t="s">
        <v>39</v>
      </c>
      <c r="B13" s="8" t="s">
        <v>40</v>
      </c>
      <c r="C13" s="9" t="s">
        <v>25</v>
      </c>
      <c r="D13" s="9" t="s">
        <v>26</v>
      </c>
      <c r="E13" s="9">
        <v>20</v>
      </c>
      <c r="F13" s="10" t="s">
        <v>31</v>
      </c>
      <c r="G13" s="11">
        <v>1500000000</v>
      </c>
      <c r="H13" s="11">
        <v>0</v>
      </c>
      <c r="I13" s="11">
        <v>1500000000</v>
      </c>
      <c r="J13" s="11" t="s">
        <v>333</v>
      </c>
      <c r="K13" s="11">
        <v>1314424207</v>
      </c>
      <c r="L13" s="11">
        <v>0</v>
      </c>
      <c r="M13" s="11" t="s">
        <v>333</v>
      </c>
      <c r="N13" s="11">
        <v>0</v>
      </c>
      <c r="O13" s="11" t="s">
        <v>334</v>
      </c>
      <c r="P13" s="11">
        <v>5976095</v>
      </c>
      <c r="Q13" s="11" t="s">
        <v>334</v>
      </c>
      <c r="R13" s="11">
        <v>0</v>
      </c>
      <c r="S13" s="11" t="s">
        <v>334</v>
      </c>
      <c r="T13" s="11">
        <v>0</v>
      </c>
      <c r="U13" s="11" t="s">
        <v>330</v>
      </c>
    </row>
    <row r="14" spans="1:21" s="12" customFormat="1" ht="12" x14ac:dyDescent="0.2">
      <c r="A14" s="8" t="s">
        <v>41</v>
      </c>
      <c r="B14" s="8" t="s">
        <v>42</v>
      </c>
      <c r="C14" s="9" t="s">
        <v>25</v>
      </c>
      <c r="D14" s="9" t="s">
        <v>26</v>
      </c>
      <c r="E14" s="9">
        <v>20</v>
      </c>
      <c r="F14" s="10" t="s">
        <v>31</v>
      </c>
      <c r="G14" s="11">
        <v>758000000</v>
      </c>
      <c r="H14" s="11">
        <v>0</v>
      </c>
      <c r="I14" s="11">
        <v>758000000</v>
      </c>
      <c r="J14" s="11" t="s">
        <v>335</v>
      </c>
      <c r="K14" s="11">
        <v>617505670</v>
      </c>
      <c r="L14" s="11">
        <v>0</v>
      </c>
      <c r="M14" s="11" t="s">
        <v>335</v>
      </c>
      <c r="N14" s="11">
        <v>0</v>
      </c>
      <c r="O14" s="11" t="s">
        <v>336</v>
      </c>
      <c r="P14" s="11">
        <v>3019920</v>
      </c>
      <c r="Q14" s="11" t="s">
        <v>336</v>
      </c>
      <c r="R14" s="11">
        <v>0</v>
      </c>
      <c r="S14" s="11" t="s">
        <v>336</v>
      </c>
      <c r="T14" s="11">
        <v>0</v>
      </c>
      <c r="U14" s="11" t="s">
        <v>330</v>
      </c>
    </row>
    <row r="15" spans="1:21" s="12" customFormat="1" ht="12" x14ac:dyDescent="0.2">
      <c r="A15" s="8" t="s">
        <v>43</v>
      </c>
      <c r="B15" s="8" t="s">
        <v>44</v>
      </c>
      <c r="C15" s="9" t="s">
        <v>25</v>
      </c>
      <c r="D15" s="9" t="s">
        <v>26</v>
      </c>
      <c r="E15" s="9">
        <v>20</v>
      </c>
      <c r="F15" s="10" t="s">
        <v>31</v>
      </c>
      <c r="G15" s="11">
        <v>393000000</v>
      </c>
      <c r="H15" s="11">
        <v>0</v>
      </c>
      <c r="I15" s="11">
        <v>393000000</v>
      </c>
      <c r="J15" s="11" t="s">
        <v>337</v>
      </c>
      <c r="K15" s="11">
        <v>313624864</v>
      </c>
      <c r="L15" s="11">
        <v>0</v>
      </c>
      <c r="M15" s="11" t="s">
        <v>337</v>
      </c>
      <c r="N15" s="11">
        <v>0</v>
      </c>
      <c r="O15" s="11" t="s">
        <v>338</v>
      </c>
      <c r="P15" s="11">
        <v>1565737</v>
      </c>
      <c r="Q15" s="11" t="s">
        <v>338</v>
      </c>
      <c r="R15" s="11">
        <v>0</v>
      </c>
      <c r="S15" s="11" t="s">
        <v>338</v>
      </c>
      <c r="T15" s="11">
        <v>0</v>
      </c>
      <c r="U15" s="11" t="s">
        <v>330</v>
      </c>
    </row>
    <row r="16" spans="1:21" s="12" customFormat="1" ht="12" x14ac:dyDescent="0.2">
      <c r="A16" s="8" t="s">
        <v>45</v>
      </c>
      <c r="B16" s="8" t="s">
        <v>46</v>
      </c>
      <c r="C16" s="9" t="s">
        <v>25</v>
      </c>
      <c r="D16" s="9" t="s">
        <v>26</v>
      </c>
      <c r="E16" s="9">
        <v>20</v>
      </c>
      <c r="F16" s="10" t="s">
        <v>31</v>
      </c>
      <c r="G16" s="11">
        <v>365000000</v>
      </c>
      <c r="H16" s="11">
        <v>0</v>
      </c>
      <c r="I16" s="11">
        <v>365000000</v>
      </c>
      <c r="J16" s="11" t="s">
        <v>339</v>
      </c>
      <c r="K16" s="11">
        <v>303880806</v>
      </c>
      <c r="L16" s="11">
        <v>0</v>
      </c>
      <c r="M16" s="11" t="s">
        <v>339</v>
      </c>
      <c r="N16" s="11">
        <v>0</v>
      </c>
      <c r="O16" s="11" t="s">
        <v>340</v>
      </c>
      <c r="P16" s="11">
        <v>1454183</v>
      </c>
      <c r="Q16" s="11" t="s">
        <v>340</v>
      </c>
      <c r="R16" s="11">
        <v>0</v>
      </c>
      <c r="S16" s="11" t="s">
        <v>340</v>
      </c>
      <c r="T16" s="11">
        <v>0</v>
      </c>
      <c r="U16" s="11" t="s">
        <v>330</v>
      </c>
    </row>
    <row r="17" spans="1:21" s="12" customFormat="1" ht="12" x14ac:dyDescent="0.2">
      <c r="A17" s="8" t="s">
        <v>47</v>
      </c>
      <c r="B17" s="8" t="s">
        <v>48</v>
      </c>
      <c r="C17" s="9" t="s">
        <v>25</v>
      </c>
      <c r="D17" s="9" t="s">
        <v>26</v>
      </c>
      <c r="E17" s="9">
        <v>20</v>
      </c>
      <c r="F17" s="10" t="s">
        <v>31</v>
      </c>
      <c r="G17" s="11">
        <v>7760000000</v>
      </c>
      <c r="H17" s="11">
        <v>0</v>
      </c>
      <c r="I17" s="11">
        <v>7760000000</v>
      </c>
      <c r="J17" s="11" t="s">
        <v>341</v>
      </c>
      <c r="K17" s="11">
        <v>7240769920</v>
      </c>
      <c r="L17" s="11">
        <v>0</v>
      </c>
      <c r="M17" s="11" t="s">
        <v>341</v>
      </c>
      <c r="N17" s="11">
        <v>0</v>
      </c>
      <c r="O17" s="11" t="s">
        <v>342</v>
      </c>
      <c r="P17" s="11">
        <v>30916329</v>
      </c>
      <c r="Q17" s="11" t="s">
        <v>342</v>
      </c>
      <c r="R17" s="11">
        <v>0</v>
      </c>
      <c r="S17" s="11" t="s">
        <v>342</v>
      </c>
      <c r="T17" s="11">
        <v>0</v>
      </c>
      <c r="U17" s="11" t="s">
        <v>330</v>
      </c>
    </row>
    <row r="18" spans="1:21" s="12" customFormat="1" ht="12" x14ac:dyDescent="0.2">
      <c r="A18" s="8" t="s">
        <v>49</v>
      </c>
      <c r="B18" s="8" t="s">
        <v>50</v>
      </c>
      <c r="C18" s="9" t="s">
        <v>25</v>
      </c>
      <c r="D18" s="9" t="s">
        <v>26</v>
      </c>
      <c r="E18" s="9">
        <v>20</v>
      </c>
      <c r="F18" s="10" t="s">
        <v>31</v>
      </c>
      <c r="G18" s="11">
        <v>1170000000</v>
      </c>
      <c r="H18" s="11">
        <v>0</v>
      </c>
      <c r="I18" s="11">
        <v>1170000000</v>
      </c>
      <c r="J18" s="11" t="s">
        <v>343</v>
      </c>
      <c r="K18" s="11">
        <v>969585957</v>
      </c>
      <c r="L18" s="11">
        <v>0</v>
      </c>
      <c r="M18" s="11" t="s">
        <v>343</v>
      </c>
      <c r="N18" s="11">
        <v>0</v>
      </c>
      <c r="O18" s="11" t="s">
        <v>344</v>
      </c>
      <c r="P18" s="11">
        <v>4661354</v>
      </c>
      <c r="Q18" s="11" t="s">
        <v>344</v>
      </c>
      <c r="R18" s="11">
        <v>0</v>
      </c>
      <c r="S18" s="11" t="s">
        <v>344</v>
      </c>
      <c r="T18" s="11">
        <v>0</v>
      </c>
      <c r="U18" s="11" t="s">
        <v>330</v>
      </c>
    </row>
    <row r="19" spans="1:21" s="12" customFormat="1" ht="12" x14ac:dyDescent="0.2">
      <c r="A19" s="8" t="s">
        <v>51</v>
      </c>
      <c r="B19" s="8" t="s">
        <v>52</v>
      </c>
      <c r="C19" s="9" t="s">
        <v>25</v>
      </c>
      <c r="D19" s="9" t="s">
        <v>26</v>
      </c>
      <c r="E19" s="9">
        <v>20</v>
      </c>
      <c r="F19" s="10" t="s">
        <v>31</v>
      </c>
      <c r="G19" s="11">
        <v>180000000</v>
      </c>
      <c r="H19" s="11">
        <v>0</v>
      </c>
      <c r="I19" s="11">
        <v>180000000</v>
      </c>
      <c r="J19" s="11" t="s">
        <v>345</v>
      </c>
      <c r="K19" s="11">
        <v>159659357</v>
      </c>
      <c r="L19" s="11">
        <v>0</v>
      </c>
      <c r="M19" s="11" t="s">
        <v>345</v>
      </c>
      <c r="N19" s="11">
        <v>0</v>
      </c>
      <c r="O19" s="11" t="s">
        <v>346</v>
      </c>
      <c r="P19" s="11">
        <v>717131</v>
      </c>
      <c r="Q19" s="11" t="s">
        <v>346</v>
      </c>
      <c r="R19" s="11">
        <v>0</v>
      </c>
      <c r="S19" s="11" t="s">
        <v>346</v>
      </c>
      <c r="T19" s="11">
        <v>0</v>
      </c>
      <c r="U19" s="11" t="s">
        <v>330</v>
      </c>
    </row>
    <row r="20" spans="1:21" s="12" customFormat="1" ht="12" x14ac:dyDescent="0.2">
      <c r="A20" s="8" t="s">
        <v>53</v>
      </c>
      <c r="B20" s="8" t="s">
        <v>54</v>
      </c>
      <c r="C20" s="9" t="s">
        <v>25</v>
      </c>
      <c r="D20" s="9" t="s">
        <v>26</v>
      </c>
      <c r="E20" s="9">
        <v>20</v>
      </c>
      <c r="F20" s="10" t="s">
        <v>31</v>
      </c>
      <c r="G20" s="11">
        <v>42000000</v>
      </c>
      <c r="H20" s="11">
        <v>0</v>
      </c>
      <c r="I20" s="11">
        <v>42000000</v>
      </c>
      <c r="J20" s="11" t="s">
        <v>347</v>
      </c>
      <c r="K20" s="11">
        <v>36090116</v>
      </c>
      <c r="L20" s="11">
        <v>0</v>
      </c>
      <c r="M20" s="11" t="s">
        <v>347</v>
      </c>
      <c r="N20" s="11">
        <v>0</v>
      </c>
      <c r="O20" s="11" t="s">
        <v>348</v>
      </c>
      <c r="P20" s="11">
        <v>167330</v>
      </c>
      <c r="Q20" s="11" t="s">
        <v>348</v>
      </c>
      <c r="R20" s="11">
        <v>0</v>
      </c>
      <c r="S20" s="11" t="s">
        <v>348</v>
      </c>
      <c r="T20" s="11">
        <v>0</v>
      </c>
      <c r="U20" s="11" t="s">
        <v>330</v>
      </c>
    </row>
    <row r="21" spans="1:21" s="12" customFormat="1" ht="12" x14ac:dyDescent="0.2">
      <c r="A21" s="8" t="s">
        <v>55</v>
      </c>
      <c r="B21" s="8" t="s">
        <v>56</v>
      </c>
      <c r="C21" s="9" t="s">
        <v>25</v>
      </c>
      <c r="D21" s="9" t="s">
        <v>26</v>
      </c>
      <c r="E21" s="9">
        <v>20</v>
      </c>
      <c r="F21" s="10" t="s">
        <v>31</v>
      </c>
      <c r="G21" s="11">
        <v>30000000</v>
      </c>
      <c r="H21" s="11">
        <v>0</v>
      </c>
      <c r="I21" s="11">
        <v>30000000</v>
      </c>
      <c r="J21" s="11" t="s">
        <v>349</v>
      </c>
      <c r="K21" s="11">
        <v>24915079</v>
      </c>
      <c r="L21" s="11">
        <v>0</v>
      </c>
      <c r="M21" s="11" t="s">
        <v>349</v>
      </c>
      <c r="N21" s="11">
        <v>0</v>
      </c>
      <c r="O21" s="11" t="s">
        <v>350</v>
      </c>
      <c r="P21" s="11">
        <v>119521</v>
      </c>
      <c r="Q21" s="11" t="s">
        <v>350</v>
      </c>
      <c r="R21" s="11">
        <v>0</v>
      </c>
      <c r="S21" s="11" t="s">
        <v>350</v>
      </c>
      <c r="T21" s="11">
        <v>0</v>
      </c>
      <c r="U21" s="11" t="s">
        <v>330</v>
      </c>
    </row>
    <row r="22" spans="1:21" s="12" customFormat="1" ht="12" x14ac:dyDescent="0.2">
      <c r="A22" s="8" t="s">
        <v>57</v>
      </c>
      <c r="B22" s="8" t="s">
        <v>58</v>
      </c>
      <c r="C22" s="9" t="s">
        <v>25</v>
      </c>
      <c r="D22" s="9" t="s">
        <v>26</v>
      </c>
      <c r="E22" s="9">
        <v>20</v>
      </c>
      <c r="F22" s="10" t="s">
        <v>31</v>
      </c>
      <c r="G22" s="11">
        <v>1300000000</v>
      </c>
      <c r="H22" s="11">
        <v>0</v>
      </c>
      <c r="I22" s="11">
        <v>1300000000</v>
      </c>
      <c r="J22" s="11" t="s">
        <v>351</v>
      </c>
      <c r="K22" s="11">
        <v>1283957518</v>
      </c>
      <c r="L22" s="11">
        <v>0</v>
      </c>
      <c r="M22" s="11" t="s">
        <v>351</v>
      </c>
      <c r="N22" s="11">
        <v>0</v>
      </c>
      <c r="O22" s="11" t="s">
        <v>352</v>
      </c>
      <c r="P22" s="11">
        <v>5179282</v>
      </c>
      <c r="Q22" s="11" t="s">
        <v>352</v>
      </c>
      <c r="R22" s="11">
        <v>0</v>
      </c>
      <c r="S22" s="11" t="s">
        <v>352</v>
      </c>
      <c r="T22" s="11">
        <v>0</v>
      </c>
      <c r="U22" s="11" t="s">
        <v>330</v>
      </c>
    </row>
    <row r="23" spans="1:21" s="12" customFormat="1" ht="12" x14ac:dyDescent="0.2">
      <c r="A23" s="8" t="s">
        <v>59</v>
      </c>
      <c r="B23" s="8" t="s">
        <v>60</v>
      </c>
      <c r="C23" s="9" t="s">
        <v>25</v>
      </c>
      <c r="D23" s="9" t="s">
        <v>26</v>
      </c>
      <c r="E23" s="9">
        <v>20</v>
      </c>
      <c r="F23" s="10" t="s">
        <v>31</v>
      </c>
      <c r="G23" s="11">
        <v>1300000000</v>
      </c>
      <c r="H23" s="11">
        <v>0</v>
      </c>
      <c r="I23" s="11">
        <v>1300000000</v>
      </c>
      <c r="J23" s="11" t="s">
        <v>353</v>
      </c>
      <c r="K23" s="11">
        <v>1134652131</v>
      </c>
      <c r="L23" s="11">
        <v>0</v>
      </c>
      <c r="M23" s="11" t="s">
        <v>353</v>
      </c>
      <c r="N23" s="11">
        <v>0</v>
      </c>
      <c r="O23" s="11" t="s">
        <v>354</v>
      </c>
      <c r="P23" s="11">
        <v>5179282</v>
      </c>
      <c r="Q23" s="11" t="s">
        <v>354</v>
      </c>
      <c r="R23" s="11">
        <v>0</v>
      </c>
      <c r="S23" s="11" t="s">
        <v>354</v>
      </c>
      <c r="T23" s="11">
        <v>0</v>
      </c>
      <c r="U23" s="11" t="s">
        <v>330</v>
      </c>
    </row>
    <row r="24" spans="1:21" s="12" customFormat="1" ht="12" x14ac:dyDescent="0.2">
      <c r="A24" s="8" t="s">
        <v>61</v>
      </c>
      <c r="B24" s="8" t="s">
        <v>62</v>
      </c>
      <c r="C24" s="9" t="s">
        <v>25</v>
      </c>
      <c r="D24" s="9" t="s">
        <v>26</v>
      </c>
      <c r="E24" s="9">
        <v>20</v>
      </c>
      <c r="F24" s="10" t="s">
        <v>31</v>
      </c>
      <c r="G24" s="11">
        <v>3100000000</v>
      </c>
      <c r="H24" s="11">
        <v>0</v>
      </c>
      <c r="I24" s="11">
        <v>3100000000</v>
      </c>
      <c r="J24" s="11" t="s">
        <v>355</v>
      </c>
      <c r="K24" s="11">
        <v>3084608617</v>
      </c>
      <c r="L24" s="11">
        <v>0</v>
      </c>
      <c r="M24" s="11" t="s">
        <v>355</v>
      </c>
      <c r="N24" s="11">
        <v>0</v>
      </c>
      <c r="O24" s="11" t="s">
        <v>356</v>
      </c>
      <c r="P24" s="11">
        <v>12350597</v>
      </c>
      <c r="Q24" s="11" t="s">
        <v>356</v>
      </c>
      <c r="R24" s="11">
        <v>0</v>
      </c>
      <c r="S24" s="11" t="s">
        <v>356</v>
      </c>
      <c r="T24" s="11">
        <v>0</v>
      </c>
      <c r="U24" s="11" t="s">
        <v>330</v>
      </c>
    </row>
    <row r="25" spans="1:21" s="12" customFormat="1" ht="12" x14ac:dyDescent="0.2">
      <c r="A25" s="8" t="s">
        <v>63</v>
      </c>
      <c r="B25" s="8" t="s">
        <v>64</v>
      </c>
      <c r="C25" s="9" t="s">
        <v>25</v>
      </c>
      <c r="D25" s="9" t="s">
        <v>26</v>
      </c>
      <c r="E25" s="9">
        <v>20</v>
      </c>
      <c r="F25" s="10" t="s">
        <v>31</v>
      </c>
      <c r="G25" s="11">
        <v>600000000</v>
      </c>
      <c r="H25" s="11">
        <v>0</v>
      </c>
      <c r="I25" s="11">
        <v>600000000</v>
      </c>
      <c r="J25" s="11" t="s">
        <v>357</v>
      </c>
      <c r="K25" s="11">
        <v>509452539</v>
      </c>
      <c r="L25" s="11">
        <v>0</v>
      </c>
      <c r="M25" s="11" t="s">
        <v>357</v>
      </c>
      <c r="N25" s="11">
        <v>0</v>
      </c>
      <c r="O25" s="11" t="s">
        <v>358</v>
      </c>
      <c r="P25" s="11">
        <v>2390438</v>
      </c>
      <c r="Q25" s="11" t="s">
        <v>358</v>
      </c>
      <c r="R25" s="11">
        <v>0</v>
      </c>
      <c r="S25" s="11" t="s">
        <v>358</v>
      </c>
      <c r="T25" s="11">
        <v>0</v>
      </c>
      <c r="U25" s="11" t="s">
        <v>330</v>
      </c>
    </row>
    <row r="26" spans="1:21" s="12" customFormat="1" ht="12" x14ac:dyDescent="0.2">
      <c r="A26" s="8" t="s">
        <v>65</v>
      </c>
      <c r="B26" s="8" t="s">
        <v>66</v>
      </c>
      <c r="C26" s="9" t="s">
        <v>25</v>
      </c>
      <c r="D26" s="9" t="s">
        <v>26</v>
      </c>
      <c r="E26" s="9">
        <v>20</v>
      </c>
      <c r="F26" s="10" t="s">
        <v>31</v>
      </c>
      <c r="G26" s="11">
        <v>38000000</v>
      </c>
      <c r="H26" s="11">
        <v>0</v>
      </c>
      <c r="I26" s="11">
        <v>38000000</v>
      </c>
      <c r="J26" s="11" t="s">
        <v>359</v>
      </c>
      <c r="K26" s="11">
        <v>37848606</v>
      </c>
      <c r="L26" s="11">
        <v>0</v>
      </c>
      <c r="M26" s="11" t="s">
        <v>359</v>
      </c>
      <c r="N26" s="11">
        <v>0</v>
      </c>
      <c r="O26" s="11" t="s">
        <v>330</v>
      </c>
      <c r="P26" s="11">
        <v>151394</v>
      </c>
      <c r="Q26" s="11" t="s">
        <v>330</v>
      </c>
      <c r="R26" s="11">
        <v>0</v>
      </c>
      <c r="S26" s="11" t="s">
        <v>330</v>
      </c>
      <c r="T26" s="11">
        <v>0</v>
      </c>
      <c r="U26" s="11" t="s">
        <v>330</v>
      </c>
    </row>
    <row r="27" spans="1:21" s="12" customFormat="1" ht="24" x14ac:dyDescent="0.2">
      <c r="A27" s="8" t="s">
        <v>67</v>
      </c>
      <c r="B27" s="8" t="s">
        <v>68</v>
      </c>
      <c r="C27" s="9" t="s">
        <v>25</v>
      </c>
      <c r="D27" s="9" t="s">
        <v>26</v>
      </c>
      <c r="E27" s="9">
        <v>20</v>
      </c>
      <c r="F27" s="10" t="s">
        <v>31</v>
      </c>
      <c r="G27" s="11">
        <v>797000000</v>
      </c>
      <c r="H27" s="11">
        <v>0</v>
      </c>
      <c r="I27" s="11">
        <v>797000000</v>
      </c>
      <c r="J27" s="11" t="s">
        <v>360</v>
      </c>
      <c r="K27" s="11">
        <v>665601629</v>
      </c>
      <c r="L27" s="11">
        <v>0</v>
      </c>
      <c r="M27" s="11" t="s">
        <v>360</v>
      </c>
      <c r="N27" s="11">
        <v>0</v>
      </c>
      <c r="O27" s="11" t="s">
        <v>361</v>
      </c>
      <c r="P27" s="11">
        <v>3175298</v>
      </c>
      <c r="Q27" s="11" t="s">
        <v>361</v>
      </c>
      <c r="R27" s="11">
        <v>0</v>
      </c>
      <c r="S27" s="11" t="s">
        <v>361</v>
      </c>
      <c r="T27" s="11">
        <v>0</v>
      </c>
      <c r="U27" s="11" t="s">
        <v>330</v>
      </c>
    </row>
    <row r="28" spans="1:21" s="12" customFormat="1" ht="12" x14ac:dyDescent="0.2">
      <c r="A28" s="8" t="s">
        <v>69</v>
      </c>
      <c r="B28" s="8" t="s">
        <v>70</v>
      </c>
      <c r="C28" s="9" t="s">
        <v>25</v>
      </c>
      <c r="D28" s="9" t="s">
        <v>26</v>
      </c>
      <c r="E28" s="9">
        <v>20</v>
      </c>
      <c r="F28" s="10" t="s">
        <v>31</v>
      </c>
      <c r="G28" s="11">
        <v>80000000</v>
      </c>
      <c r="H28" s="11">
        <v>0</v>
      </c>
      <c r="I28" s="11">
        <v>80000000</v>
      </c>
      <c r="J28" s="11" t="s">
        <v>362</v>
      </c>
      <c r="K28" s="11">
        <v>69341668</v>
      </c>
      <c r="L28" s="11">
        <v>0</v>
      </c>
      <c r="M28" s="11" t="s">
        <v>362</v>
      </c>
      <c r="N28" s="11">
        <v>0</v>
      </c>
      <c r="O28" s="11" t="s">
        <v>363</v>
      </c>
      <c r="P28" s="11">
        <v>318725</v>
      </c>
      <c r="Q28" s="11" t="s">
        <v>363</v>
      </c>
      <c r="R28" s="11">
        <v>0</v>
      </c>
      <c r="S28" s="11" t="s">
        <v>363</v>
      </c>
      <c r="T28" s="11">
        <v>0</v>
      </c>
      <c r="U28" s="11" t="s">
        <v>330</v>
      </c>
    </row>
    <row r="29" spans="1:21" s="12" customFormat="1" ht="12" x14ac:dyDescent="0.2">
      <c r="A29" s="8" t="s">
        <v>71</v>
      </c>
      <c r="B29" s="8" t="s">
        <v>72</v>
      </c>
      <c r="C29" s="9" t="s">
        <v>25</v>
      </c>
      <c r="D29" s="9" t="s">
        <v>26</v>
      </c>
      <c r="E29" s="9">
        <v>20</v>
      </c>
      <c r="F29" s="10" t="s">
        <v>31</v>
      </c>
      <c r="G29" s="11">
        <v>367000000</v>
      </c>
      <c r="H29" s="11">
        <v>0</v>
      </c>
      <c r="I29" s="11">
        <v>367000000</v>
      </c>
      <c r="J29" s="11" t="s">
        <v>364</v>
      </c>
      <c r="K29" s="11">
        <v>292048999</v>
      </c>
      <c r="L29" s="11">
        <v>0</v>
      </c>
      <c r="M29" s="11" t="s">
        <v>364</v>
      </c>
      <c r="N29" s="11">
        <v>0</v>
      </c>
      <c r="O29" s="11" t="s">
        <v>365</v>
      </c>
      <c r="P29" s="11">
        <v>1462151</v>
      </c>
      <c r="Q29" s="11" t="s">
        <v>365</v>
      </c>
      <c r="R29" s="11">
        <v>0</v>
      </c>
      <c r="S29" s="11" t="s">
        <v>365</v>
      </c>
      <c r="T29" s="11">
        <v>0</v>
      </c>
      <c r="U29" s="11" t="s">
        <v>330</v>
      </c>
    </row>
    <row r="30" spans="1:21" s="12" customFormat="1" ht="12" x14ac:dyDescent="0.2">
      <c r="A30" s="8" t="s">
        <v>73</v>
      </c>
      <c r="B30" s="8" t="s">
        <v>74</v>
      </c>
      <c r="C30" s="9" t="s">
        <v>25</v>
      </c>
      <c r="D30" s="9" t="s">
        <v>26</v>
      </c>
      <c r="E30" s="9">
        <v>20</v>
      </c>
      <c r="F30" s="10" t="s">
        <v>31</v>
      </c>
      <c r="G30" s="11">
        <v>350000000</v>
      </c>
      <c r="H30" s="11">
        <v>0</v>
      </c>
      <c r="I30" s="11">
        <v>350000000</v>
      </c>
      <c r="J30" s="11" t="s">
        <v>366</v>
      </c>
      <c r="K30" s="11">
        <v>304210962</v>
      </c>
      <c r="L30" s="11">
        <v>0</v>
      </c>
      <c r="M30" s="11" t="s">
        <v>366</v>
      </c>
      <c r="N30" s="11">
        <v>0</v>
      </c>
      <c r="O30" s="11" t="s">
        <v>367</v>
      </c>
      <c r="P30" s="11">
        <v>1394422</v>
      </c>
      <c r="Q30" s="11" t="s">
        <v>367</v>
      </c>
      <c r="R30" s="11">
        <v>0</v>
      </c>
      <c r="S30" s="11" t="s">
        <v>367</v>
      </c>
      <c r="T30" s="11">
        <v>0</v>
      </c>
      <c r="U30" s="11" t="s">
        <v>330</v>
      </c>
    </row>
    <row r="31" spans="1:21" s="12" customFormat="1" ht="24" x14ac:dyDescent="0.2">
      <c r="A31" s="8" t="s">
        <v>75</v>
      </c>
      <c r="B31" s="8" t="s">
        <v>76</v>
      </c>
      <c r="C31" s="9" t="s">
        <v>25</v>
      </c>
      <c r="D31" s="9" t="s">
        <v>26</v>
      </c>
      <c r="E31" s="9">
        <v>20</v>
      </c>
      <c r="F31" s="10" t="s">
        <v>31</v>
      </c>
      <c r="G31" s="11">
        <v>20107500000</v>
      </c>
      <c r="H31" s="11">
        <v>0</v>
      </c>
      <c r="I31" s="11">
        <v>20107500000</v>
      </c>
      <c r="J31" s="11">
        <v>0</v>
      </c>
      <c r="K31" s="11">
        <v>20107500000</v>
      </c>
      <c r="L31" s="11"/>
      <c r="M31" s="11">
        <v>0</v>
      </c>
      <c r="N31" s="11">
        <v>0</v>
      </c>
      <c r="O31" s="11">
        <v>0</v>
      </c>
      <c r="P31" s="11">
        <v>0</v>
      </c>
      <c r="Q31" s="11">
        <v>0</v>
      </c>
      <c r="R31" s="11">
        <v>0</v>
      </c>
      <c r="S31" s="11">
        <v>0</v>
      </c>
      <c r="T31" s="11">
        <v>0</v>
      </c>
      <c r="U31" s="11">
        <v>0</v>
      </c>
    </row>
    <row r="32" spans="1:21" s="12" customFormat="1" ht="12" x14ac:dyDescent="0.2">
      <c r="A32" s="8" t="s">
        <v>77</v>
      </c>
      <c r="B32" s="8" t="s">
        <v>78</v>
      </c>
      <c r="C32" s="9" t="s">
        <v>25</v>
      </c>
      <c r="D32" s="9" t="s">
        <v>26</v>
      </c>
      <c r="E32" s="9">
        <v>20</v>
      </c>
      <c r="F32" s="10" t="s">
        <v>31</v>
      </c>
      <c r="G32" s="11">
        <v>7655400000</v>
      </c>
      <c r="H32" s="11">
        <v>0</v>
      </c>
      <c r="I32" s="11">
        <v>7655400000</v>
      </c>
      <c r="J32" s="11" t="s">
        <v>368</v>
      </c>
      <c r="K32" s="11">
        <v>3860404464</v>
      </c>
      <c r="L32" s="11">
        <v>0</v>
      </c>
      <c r="M32" s="11" t="s">
        <v>369</v>
      </c>
      <c r="N32" s="11">
        <v>274161600</v>
      </c>
      <c r="O32" s="11" t="s">
        <v>370</v>
      </c>
      <c r="P32" s="11">
        <v>3265568936</v>
      </c>
      <c r="Q32" s="11" t="s">
        <v>371</v>
      </c>
      <c r="R32" s="11">
        <v>27700000</v>
      </c>
      <c r="S32" s="11" t="s">
        <v>371</v>
      </c>
      <c r="T32" s="11">
        <v>0</v>
      </c>
      <c r="U32" s="11" t="s">
        <v>330</v>
      </c>
    </row>
    <row r="33" spans="1:21" s="12" customFormat="1" ht="12" x14ac:dyDescent="0.2">
      <c r="A33" s="8" t="s">
        <v>79</v>
      </c>
      <c r="B33" s="8" t="s">
        <v>80</v>
      </c>
      <c r="C33" s="9" t="s">
        <v>25</v>
      </c>
      <c r="D33" s="9" t="s">
        <v>26</v>
      </c>
      <c r="E33" s="9">
        <v>20</v>
      </c>
      <c r="F33" s="10" t="s">
        <v>31</v>
      </c>
      <c r="G33" s="11">
        <v>6800000000</v>
      </c>
      <c r="H33" s="11">
        <v>0</v>
      </c>
      <c r="I33" s="11">
        <v>6800000000</v>
      </c>
      <c r="J33" s="11" t="s">
        <v>372</v>
      </c>
      <c r="K33" s="11">
        <v>3230697764</v>
      </c>
      <c r="L33" s="11">
        <v>0</v>
      </c>
      <c r="M33" s="11" t="s">
        <v>373</v>
      </c>
      <c r="N33" s="11">
        <v>274161600</v>
      </c>
      <c r="O33" s="11" t="s">
        <v>374</v>
      </c>
      <c r="P33" s="11">
        <v>3060625636</v>
      </c>
      <c r="Q33" s="11" t="s">
        <v>375</v>
      </c>
      <c r="R33" s="11">
        <v>25500000</v>
      </c>
      <c r="S33" s="11" t="s">
        <v>375</v>
      </c>
      <c r="T33" s="11">
        <v>0</v>
      </c>
      <c r="U33" s="11" t="s">
        <v>330</v>
      </c>
    </row>
    <row r="34" spans="1:21" s="12" customFormat="1" ht="12" x14ac:dyDescent="0.2">
      <c r="A34" s="8" t="s">
        <v>81</v>
      </c>
      <c r="B34" s="8" t="s">
        <v>82</v>
      </c>
      <c r="C34" s="9" t="s">
        <v>25</v>
      </c>
      <c r="D34" s="9" t="s">
        <v>26</v>
      </c>
      <c r="E34" s="9">
        <v>20</v>
      </c>
      <c r="F34" s="10" t="s">
        <v>31</v>
      </c>
      <c r="G34" s="11">
        <v>855400000</v>
      </c>
      <c r="H34" s="11">
        <v>0</v>
      </c>
      <c r="I34" s="11">
        <v>855400000</v>
      </c>
      <c r="J34" s="11" t="s">
        <v>376</v>
      </c>
      <c r="K34" s="11">
        <v>629706700</v>
      </c>
      <c r="L34" s="11">
        <v>0</v>
      </c>
      <c r="M34" s="11" t="s">
        <v>376</v>
      </c>
      <c r="N34" s="11">
        <v>0</v>
      </c>
      <c r="O34" s="11" t="s">
        <v>377</v>
      </c>
      <c r="P34" s="11">
        <v>204943300</v>
      </c>
      <c r="Q34" s="11" t="s">
        <v>378</v>
      </c>
      <c r="R34" s="11">
        <v>2200000</v>
      </c>
      <c r="S34" s="11" t="s">
        <v>378</v>
      </c>
      <c r="T34" s="11">
        <v>0</v>
      </c>
      <c r="U34" s="11" t="s">
        <v>330</v>
      </c>
    </row>
    <row r="35" spans="1:21" s="12" customFormat="1" ht="24" x14ac:dyDescent="0.2">
      <c r="A35" s="8" t="s">
        <v>83</v>
      </c>
      <c r="B35" s="8" t="s">
        <v>84</v>
      </c>
      <c r="C35" s="9" t="s">
        <v>25</v>
      </c>
      <c r="D35" s="9" t="s">
        <v>26</v>
      </c>
      <c r="E35" s="9">
        <v>20</v>
      </c>
      <c r="F35" s="10" t="s">
        <v>31</v>
      </c>
      <c r="G35" s="11">
        <v>15819000000</v>
      </c>
      <c r="H35" s="11">
        <v>0</v>
      </c>
      <c r="I35" s="11">
        <v>15819000000</v>
      </c>
      <c r="J35" s="11" t="s">
        <v>379</v>
      </c>
      <c r="K35" s="11">
        <v>12985226750</v>
      </c>
      <c r="L35" s="11">
        <v>0</v>
      </c>
      <c r="M35" s="11" t="s">
        <v>379</v>
      </c>
      <c r="N35" s="11">
        <v>0</v>
      </c>
      <c r="O35" s="11" t="s">
        <v>380</v>
      </c>
      <c r="P35" s="11">
        <v>63023901</v>
      </c>
      <c r="Q35" s="11" t="s">
        <v>381</v>
      </c>
      <c r="R35" s="11">
        <v>1376273861</v>
      </c>
      <c r="S35" s="11" t="s">
        <v>381</v>
      </c>
      <c r="T35" s="11">
        <v>0</v>
      </c>
      <c r="U35" s="11" t="s">
        <v>330</v>
      </c>
    </row>
    <row r="36" spans="1:21" s="12" customFormat="1" ht="12" x14ac:dyDescent="0.2">
      <c r="A36" s="8" t="s">
        <v>85</v>
      </c>
      <c r="B36" s="8" t="s">
        <v>86</v>
      </c>
      <c r="C36" s="9" t="s">
        <v>25</v>
      </c>
      <c r="D36" s="9" t="s">
        <v>26</v>
      </c>
      <c r="E36" s="9">
        <v>20</v>
      </c>
      <c r="F36" s="10" t="s">
        <v>31</v>
      </c>
      <c r="G36" s="11">
        <v>7424000000</v>
      </c>
      <c r="H36" s="11">
        <v>0</v>
      </c>
      <c r="I36" s="11">
        <v>7424000000</v>
      </c>
      <c r="J36" s="11" t="s">
        <v>382</v>
      </c>
      <c r="K36" s="11">
        <v>6060175902</v>
      </c>
      <c r="L36" s="11">
        <v>0</v>
      </c>
      <c r="M36" s="11" t="s">
        <v>382</v>
      </c>
      <c r="N36" s="11">
        <v>0</v>
      </c>
      <c r="O36" s="11" t="s">
        <v>383</v>
      </c>
      <c r="P36" s="11">
        <v>29577688</v>
      </c>
      <c r="Q36" s="11" t="s">
        <v>384</v>
      </c>
      <c r="R36" s="11">
        <v>658368640</v>
      </c>
      <c r="S36" s="11" t="s">
        <v>384</v>
      </c>
      <c r="T36" s="11">
        <v>0</v>
      </c>
      <c r="U36" s="11" t="s">
        <v>330</v>
      </c>
    </row>
    <row r="37" spans="1:21" s="12" customFormat="1" ht="12" x14ac:dyDescent="0.2">
      <c r="A37" s="8" t="s">
        <v>87</v>
      </c>
      <c r="B37" s="8" t="s">
        <v>88</v>
      </c>
      <c r="C37" s="9" t="s">
        <v>25</v>
      </c>
      <c r="D37" s="9" t="s">
        <v>26</v>
      </c>
      <c r="E37" s="9">
        <v>20</v>
      </c>
      <c r="F37" s="10" t="s">
        <v>31</v>
      </c>
      <c r="G37" s="11">
        <v>1556000000</v>
      </c>
      <c r="H37" s="11">
        <v>0</v>
      </c>
      <c r="I37" s="11">
        <v>1556000000</v>
      </c>
      <c r="J37" s="11" t="s">
        <v>385</v>
      </c>
      <c r="K37" s="11">
        <v>1279593487</v>
      </c>
      <c r="L37" s="11">
        <v>0</v>
      </c>
      <c r="M37" s="11" t="s">
        <v>385</v>
      </c>
      <c r="N37" s="11">
        <v>0</v>
      </c>
      <c r="O37" s="11" t="s">
        <v>386</v>
      </c>
      <c r="P37" s="11">
        <v>6199203</v>
      </c>
      <c r="Q37" s="11" t="s">
        <v>387</v>
      </c>
      <c r="R37" s="11">
        <v>133779840</v>
      </c>
      <c r="S37" s="11" t="s">
        <v>387</v>
      </c>
      <c r="T37" s="11">
        <v>0</v>
      </c>
      <c r="U37" s="11" t="s">
        <v>330</v>
      </c>
    </row>
    <row r="38" spans="1:21" s="12" customFormat="1" ht="24" x14ac:dyDescent="0.2">
      <c r="A38" s="8" t="s">
        <v>89</v>
      </c>
      <c r="B38" s="8" t="s">
        <v>90</v>
      </c>
      <c r="C38" s="9" t="s">
        <v>25</v>
      </c>
      <c r="D38" s="9" t="s">
        <v>26</v>
      </c>
      <c r="E38" s="9">
        <v>20</v>
      </c>
      <c r="F38" s="10" t="s">
        <v>31</v>
      </c>
      <c r="G38" s="11">
        <v>2747000000</v>
      </c>
      <c r="H38" s="11">
        <v>0</v>
      </c>
      <c r="I38" s="11">
        <v>2747000000</v>
      </c>
      <c r="J38" s="11" t="s">
        <v>388</v>
      </c>
      <c r="K38" s="11">
        <v>2237875767</v>
      </c>
      <c r="L38" s="11">
        <v>0</v>
      </c>
      <c r="M38" s="11" t="s">
        <v>388</v>
      </c>
      <c r="N38" s="11">
        <v>0</v>
      </c>
      <c r="O38" s="11" t="s">
        <v>389</v>
      </c>
      <c r="P38" s="11">
        <v>10944223</v>
      </c>
      <c r="Q38" s="11" t="s">
        <v>390</v>
      </c>
      <c r="R38" s="11">
        <v>245774300</v>
      </c>
      <c r="S38" s="11" t="s">
        <v>390</v>
      </c>
      <c r="T38" s="11">
        <v>0</v>
      </c>
      <c r="U38" s="11" t="s">
        <v>330</v>
      </c>
    </row>
    <row r="39" spans="1:21" s="12" customFormat="1" ht="24" x14ac:dyDescent="0.2">
      <c r="A39" s="8" t="s">
        <v>91</v>
      </c>
      <c r="B39" s="8" t="s">
        <v>92</v>
      </c>
      <c r="C39" s="9" t="s">
        <v>25</v>
      </c>
      <c r="D39" s="9" t="s">
        <v>26</v>
      </c>
      <c r="E39" s="9">
        <v>20</v>
      </c>
      <c r="F39" s="10" t="s">
        <v>31</v>
      </c>
      <c r="G39" s="11">
        <v>3121000000</v>
      </c>
      <c r="H39" s="11">
        <v>0</v>
      </c>
      <c r="I39" s="11">
        <v>3121000000</v>
      </c>
      <c r="J39" s="11" t="s">
        <v>391</v>
      </c>
      <c r="K39" s="11">
        <v>2542706648</v>
      </c>
      <c r="L39" s="11">
        <v>0</v>
      </c>
      <c r="M39" s="11" t="s">
        <v>391</v>
      </c>
      <c r="N39" s="11">
        <v>0</v>
      </c>
      <c r="O39" s="11" t="s">
        <v>392</v>
      </c>
      <c r="P39" s="11">
        <v>12434262</v>
      </c>
      <c r="Q39" s="11" t="s">
        <v>393</v>
      </c>
      <c r="R39" s="11">
        <v>278814500</v>
      </c>
      <c r="S39" s="11" t="s">
        <v>393</v>
      </c>
      <c r="T39" s="11">
        <v>0</v>
      </c>
      <c r="U39" s="11" t="s">
        <v>330</v>
      </c>
    </row>
    <row r="40" spans="1:21" s="12" customFormat="1" ht="12" x14ac:dyDescent="0.2">
      <c r="A40" s="8" t="s">
        <v>93</v>
      </c>
      <c r="B40" s="8" t="s">
        <v>94</v>
      </c>
      <c r="C40" s="9" t="s">
        <v>25</v>
      </c>
      <c r="D40" s="9" t="s">
        <v>26</v>
      </c>
      <c r="E40" s="9">
        <v>20</v>
      </c>
      <c r="F40" s="10" t="s">
        <v>31</v>
      </c>
      <c r="G40" s="11">
        <v>6450000000</v>
      </c>
      <c r="H40" s="11">
        <v>0</v>
      </c>
      <c r="I40" s="11">
        <v>6450000000</v>
      </c>
      <c r="J40" s="11" t="s">
        <v>394</v>
      </c>
      <c r="K40" s="11">
        <v>5325558921</v>
      </c>
      <c r="L40" s="11">
        <v>0</v>
      </c>
      <c r="M40" s="11" t="s">
        <v>394</v>
      </c>
      <c r="N40" s="11">
        <v>0</v>
      </c>
      <c r="O40" s="11" t="s">
        <v>395</v>
      </c>
      <c r="P40" s="11">
        <v>25697210</v>
      </c>
      <c r="Q40" s="11" t="s">
        <v>396</v>
      </c>
      <c r="R40" s="11">
        <v>550680421</v>
      </c>
      <c r="S40" s="11" t="s">
        <v>396</v>
      </c>
      <c r="T40" s="11">
        <v>0</v>
      </c>
      <c r="U40" s="11" t="s">
        <v>330</v>
      </c>
    </row>
    <row r="41" spans="1:21" s="12" customFormat="1" ht="12" x14ac:dyDescent="0.2">
      <c r="A41" s="8" t="s">
        <v>95</v>
      </c>
      <c r="B41" s="8" t="s">
        <v>96</v>
      </c>
      <c r="C41" s="9" t="s">
        <v>25</v>
      </c>
      <c r="D41" s="9" t="s">
        <v>26</v>
      </c>
      <c r="E41" s="9">
        <v>20</v>
      </c>
      <c r="F41" s="10" t="s">
        <v>31</v>
      </c>
      <c r="G41" s="11">
        <v>3500000000</v>
      </c>
      <c r="H41" s="11">
        <v>0</v>
      </c>
      <c r="I41" s="11">
        <v>3500000000</v>
      </c>
      <c r="J41" s="11" t="s">
        <v>397</v>
      </c>
      <c r="K41" s="11">
        <v>2921779238</v>
      </c>
      <c r="L41" s="11">
        <v>0</v>
      </c>
      <c r="M41" s="11" t="s">
        <v>397</v>
      </c>
      <c r="N41" s="11">
        <v>0</v>
      </c>
      <c r="O41" s="11" t="s">
        <v>398</v>
      </c>
      <c r="P41" s="11">
        <v>13944223</v>
      </c>
      <c r="Q41" s="11" t="s">
        <v>399</v>
      </c>
      <c r="R41" s="11">
        <v>279236421</v>
      </c>
      <c r="S41" s="11" t="s">
        <v>399</v>
      </c>
      <c r="T41" s="11">
        <v>0</v>
      </c>
      <c r="U41" s="11" t="s">
        <v>330</v>
      </c>
    </row>
    <row r="42" spans="1:21" s="12" customFormat="1" ht="24" x14ac:dyDescent="0.2">
      <c r="A42" s="8" t="s">
        <v>97</v>
      </c>
      <c r="B42" s="8" t="s">
        <v>98</v>
      </c>
      <c r="C42" s="9" t="s">
        <v>25</v>
      </c>
      <c r="D42" s="9" t="s">
        <v>26</v>
      </c>
      <c r="E42" s="9">
        <v>20</v>
      </c>
      <c r="F42" s="10" t="s">
        <v>31</v>
      </c>
      <c r="G42" s="11">
        <v>1638000000</v>
      </c>
      <c r="H42" s="11">
        <v>0</v>
      </c>
      <c r="I42" s="11">
        <v>1638000000</v>
      </c>
      <c r="J42" s="11" t="s">
        <v>400</v>
      </c>
      <c r="K42" s="11">
        <v>1332689504</v>
      </c>
      <c r="L42" s="11">
        <v>0</v>
      </c>
      <c r="M42" s="11" t="s">
        <v>400</v>
      </c>
      <c r="N42" s="11">
        <v>0</v>
      </c>
      <c r="O42" s="11" t="s">
        <v>401</v>
      </c>
      <c r="P42" s="11">
        <v>6525896</v>
      </c>
      <c r="Q42" s="11" t="s">
        <v>402</v>
      </c>
      <c r="R42" s="11">
        <v>148030800</v>
      </c>
      <c r="S42" s="11" t="s">
        <v>402</v>
      </c>
      <c r="T42" s="11">
        <v>0</v>
      </c>
      <c r="U42" s="11" t="s">
        <v>330</v>
      </c>
    </row>
    <row r="43" spans="1:21" s="12" customFormat="1" ht="36" x14ac:dyDescent="0.2">
      <c r="A43" s="8" t="s">
        <v>99</v>
      </c>
      <c r="B43" s="8" t="s">
        <v>100</v>
      </c>
      <c r="C43" s="9" t="s">
        <v>25</v>
      </c>
      <c r="D43" s="9" t="s">
        <v>26</v>
      </c>
      <c r="E43" s="9">
        <v>20</v>
      </c>
      <c r="F43" s="10" t="s">
        <v>31</v>
      </c>
      <c r="G43" s="11">
        <v>1312000000</v>
      </c>
      <c r="H43" s="11">
        <v>0</v>
      </c>
      <c r="I43" s="11">
        <v>1312000000</v>
      </c>
      <c r="J43" s="11" t="s">
        <v>403</v>
      </c>
      <c r="K43" s="11">
        <v>1071090179</v>
      </c>
      <c r="L43" s="11">
        <v>0</v>
      </c>
      <c r="M43" s="11" t="s">
        <v>403</v>
      </c>
      <c r="N43" s="11">
        <v>0</v>
      </c>
      <c r="O43" s="11" t="s">
        <v>404</v>
      </c>
      <c r="P43" s="11">
        <v>5227091</v>
      </c>
      <c r="Q43" s="11" t="s">
        <v>405</v>
      </c>
      <c r="R43" s="11">
        <v>123413200</v>
      </c>
      <c r="S43" s="11" t="s">
        <v>405</v>
      </c>
      <c r="T43" s="11">
        <v>0</v>
      </c>
      <c r="U43" s="11" t="s">
        <v>330</v>
      </c>
    </row>
    <row r="44" spans="1:21" s="12" customFormat="1" ht="12" x14ac:dyDescent="0.2">
      <c r="A44" s="8" t="s">
        <v>101</v>
      </c>
      <c r="B44" s="8" t="s">
        <v>102</v>
      </c>
      <c r="C44" s="9" t="s">
        <v>25</v>
      </c>
      <c r="D44" s="9" t="s">
        <v>26</v>
      </c>
      <c r="E44" s="9">
        <v>20</v>
      </c>
      <c r="F44" s="10" t="s">
        <v>31</v>
      </c>
      <c r="G44" s="11">
        <v>1167000000</v>
      </c>
      <c r="H44" s="11">
        <v>0</v>
      </c>
      <c r="I44" s="11">
        <v>1167000000</v>
      </c>
      <c r="J44" s="11" t="s">
        <v>406</v>
      </c>
      <c r="K44" s="11">
        <v>959695138</v>
      </c>
      <c r="L44" s="11">
        <v>0</v>
      </c>
      <c r="M44" s="11" t="s">
        <v>406</v>
      </c>
      <c r="N44" s="11">
        <v>0</v>
      </c>
      <c r="O44" s="11" t="s">
        <v>407</v>
      </c>
      <c r="P44" s="11">
        <v>4649402</v>
      </c>
      <c r="Q44" s="11" t="s">
        <v>408</v>
      </c>
      <c r="R44" s="11">
        <v>100334880</v>
      </c>
      <c r="S44" s="11" t="s">
        <v>408</v>
      </c>
      <c r="T44" s="11">
        <v>0</v>
      </c>
      <c r="U44" s="11" t="s">
        <v>330</v>
      </c>
    </row>
    <row r="45" spans="1:21" s="12" customFormat="1" ht="12" x14ac:dyDescent="0.2">
      <c r="A45" s="8" t="s">
        <v>103</v>
      </c>
      <c r="B45" s="8" t="s">
        <v>104</v>
      </c>
      <c r="C45" s="9" t="s">
        <v>25</v>
      </c>
      <c r="D45" s="9" t="s">
        <v>26</v>
      </c>
      <c r="E45" s="9">
        <v>20</v>
      </c>
      <c r="F45" s="10" t="s">
        <v>31</v>
      </c>
      <c r="G45" s="11">
        <v>778000000</v>
      </c>
      <c r="H45" s="11">
        <v>0</v>
      </c>
      <c r="I45" s="11">
        <v>778000000</v>
      </c>
      <c r="J45" s="11" t="s">
        <v>409</v>
      </c>
      <c r="K45" s="11">
        <v>639796789</v>
      </c>
      <c r="L45" s="11">
        <v>0</v>
      </c>
      <c r="M45" s="11" t="s">
        <v>409</v>
      </c>
      <c r="N45" s="11">
        <v>0</v>
      </c>
      <c r="O45" s="11" t="s">
        <v>410</v>
      </c>
      <c r="P45" s="11">
        <v>3099601</v>
      </c>
      <c r="Q45" s="11" t="s">
        <v>411</v>
      </c>
      <c r="R45" s="11">
        <v>66889920</v>
      </c>
      <c r="S45" s="11" t="s">
        <v>411</v>
      </c>
      <c r="T45" s="11">
        <v>0</v>
      </c>
      <c r="U45" s="11" t="s">
        <v>330</v>
      </c>
    </row>
    <row r="46" spans="1:21" s="7" customFormat="1" ht="16.5" customHeight="1" x14ac:dyDescent="0.2">
      <c r="A46" s="3" t="s">
        <v>105</v>
      </c>
      <c r="B46" s="3" t="s">
        <v>106</v>
      </c>
      <c r="C46" s="4" t="s">
        <v>25</v>
      </c>
      <c r="D46" s="4" t="s">
        <v>26</v>
      </c>
      <c r="E46" s="4">
        <v>20</v>
      </c>
      <c r="F46" s="5" t="s">
        <v>31</v>
      </c>
      <c r="G46" s="6">
        <v>12438550000</v>
      </c>
      <c r="H46" s="11">
        <v>0</v>
      </c>
      <c r="I46" s="6">
        <v>12438550000</v>
      </c>
      <c r="J46" s="6" t="s">
        <v>412</v>
      </c>
      <c r="K46" s="6">
        <v>6087014172.96</v>
      </c>
      <c r="L46" s="6">
        <v>0</v>
      </c>
      <c r="M46" s="6" t="s">
        <v>413</v>
      </c>
      <c r="N46" s="6">
        <v>904885444.68000031</v>
      </c>
      <c r="O46" s="6" t="s">
        <v>414</v>
      </c>
      <c r="P46" s="6">
        <v>4570637761.9200001</v>
      </c>
      <c r="Q46" s="6" t="s">
        <v>415</v>
      </c>
      <c r="R46" s="6">
        <v>76552606.050000072</v>
      </c>
      <c r="S46" s="6" t="s">
        <v>415</v>
      </c>
      <c r="T46" s="6">
        <v>0</v>
      </c>
      <c r="U46" s="6" t="s">
        <v>416</v>
      </c>
    </row>
    <row r="47" spans="1:21" s="7" customFormat="1" ht="21.75" customHeight="1" x14ac:dyDescent="0.2">
      <c r="A47" s="3" t="s">
        <v>105</v>
      </c>
      <c r="B47" s="3" t="s">
        <v>106</v>
      </c>
      <c r="C47" s="4" t="s">
        <v>25</v>
      </c>
      <c r="D47" s="4" t="s">
        <v>26</v>
      </c>
      <c r="E47" s="4">
        <v>21</v>
      </c>
      <c r="F47" s="5" t="s">
        <v>28</v>
      </c>
      <c r="G47" s="6">
        <v>1998800000</v>
      </c>
      <c r="H47" s="11">
        <v>0</v>
      </c>
      <c r="I47" s="6">
        <v>1998800000</v>
      </c>
      <c r="J47" s="6" t="s">
        <v>417</v>
      </c>
      <c r="K47" s="6">
        <v>1990750114</v>
      </c>
      <c r="L47" s="6">
        <v>0</v>
      </c>
      <c r="M47" s="6" t="s">
        <v>417</v>
      </c>
      <c r="N47" s="6">
        <v>0</v>
      </c>
      <c r="O47" s="6" t="s">
        <v>418</v>
      </c>
      <c r="P47" s="6">
        <v>7963345</v>
      </c>
      <c r="Q47" s="6" t="s">
        <v>418</v>
      </c>
      <c r="R47" s="6">
        <v>0</v>
      </c>
      <c r="S47" s="6" t="s">
        <v>418</v>
      </c>
      <c r="T47" s="6">
        <v>0</v>
      </c>
      <c r="U47" s="6" t="s">
        <v>330</v>
      </c>
    </row>
    <row r="48" spans="1:21" s="12" customFormat="1" ht="12" x14ac:dyDescent="0.2">
      <c r="A48" s="8" t="s">
        <v>107</v>
      </c>
      <c r="B48" s="8" t="s">
        <v>106</v>
      </c>
      <c r="C48" s="9" t="s">
        <v>25</v>
      </c>
      <c r="D48" s="9" t="s">
        <v>26</v>
      </c>
      <c r="E48" s="9">
        <v>20</v>
      </c>
      <c r="F48" s="10" t="s">
        <v>31</v>
      </c>
      <c r="G48" s="11">
        <v>12438550000</v>
      </c>
      <c r="H48" s="11">
        <v>0</v>
      </c>
      <c r="I48" s="11">
        <v>12438550000</v>
      </c>
      <c r="J48" s="11" t="s">
        <v>412</v>
      </c>
      <c r="K48" s="11">
        <v>6087014172.96</v>
      </c>
      <c r="L48" s="11">
        <v>0</v>
      </c>
      <c r="M48" s="11" t="s">
        <v>413</v>
      </c>
      <c r="N48" s="11">
        <v>904885444.68000031</v>
      </c>
      <c r="O48" s="11" t="s">
        <v>414</v>
      </c>
      <c r="P48" s="11">
        <v>4570637761.9200001</v>
      </c>
      <c r="Q48" s="11" t="s">
        <v>415</v>
      </c>
      <c r="R48" s="11">
        <v>76552606.050000072</v>
      </c>
      <c r="S48" s="11" t="s">
        <v>415</v>
      </c>
      <c r="T48" s="11">
        <v>0</v>
      </c>
      <c r="U48" s="11" t="s">
        <v>416</v>
      </c>
    </row>
    <row r="49" spans="1:21" s="12" customFormat="1" ht="24" x14ac:dyDescent="0.2">
      <c r="A49" s="8" t="s">
        <v>107</v>
      </c>
      <c r="B49" s="8" t="s">
        <v>106</v>
      </c>
      <c r="C49" s="9" t="s">
        <v>25</v>
      </c>
      <c r="D49" s="9" t="s">
        <v>26</v>
      </c>
      <c r="E49" s="9">
        <v>21</v>
      </c>
      <c r="F49" s="10" t="s">
        <v>28</v>
      </c>
      <c r="G49" s="11">
        <v>1998800000</v>
      </c>
      <c r="H49" s="11">
        <v>0</v>
      </c>
      <c r="I49" s="11">
        <v>1998800000</v>
      </c>
      <c r="J49" s="11" t="s">
        <v>417</v>
      </c>
      <c r="K49" s="11">
        <v>1990750114</v>
      </c>
      <c r="L49" s="11">
        <v>0</v>
      </c>
      <c r="M49" s="11" t="s">
        <v>417</v>
      </c>
      <c r="N49" s="11">
        <v>0</v>
      </c>
      <c r="O49" s="11" t="s">
        <v>418</v>
      </c>
      <c r="P49" s="11">
        <v>7963345</v>
      </c>
      <c r="Q49" s="11" t="s">
        <v>418</v>
      </c>
      <c r="R49" s="11">
        <v>0</v>
      </c>
      <c r="S49" s="11" t="s">
        <v>418</v>
      </c>
      <c r="T49" s="11">
        <v>0</v>
      </c>
      <c r="U49" s="11" t="s">
        <v>330</v>
      </c>
    </row>
    <row r="50" spans="1:21" s="12" customFormat="1" ht="12" x14ac:dyDescent="0.2">
      <c r="A50" s="8" t="s">
        <v>108</v>
      </c>
      <c r="B50" s="8" t="s">
        <v>109</v>
      </c>
      <c r="C50" s="9" t="s">
        <v>25</v>
      </c>
      <c r="D50" s="9" t="s">
        <v>26</v>
      </c>
      <c r="E50" s="9">
        <v>20</v>
      </c>
      <c r="F50" s="10" t="s">
        <v>31</v>
      </c>
      <c r="G50" s="11">
        <v>196000000</v>
      </c>
      <c r="H50" s="11">
        <v>0</v>
      </c>
      <c r="I50" s="11">
        <v>196000000</v>
      </c>
      <c r="J50" s="11" t="s">
        <v>419</v>
      </c>
      <c r="K50" s="11">
        <v>192442164</v>
      </c>
      <c r="L50" s="11">
        <v>0</v>
      </c>
      <c r="M50" s="11" t="s">
        <v>419</v>
      </c>
      <c r="N50" s="11">
        <v>0</v>
      </c>
      <c r="O50" s="11" t="s">
        <v>420</v>
      </c>
      <c r="P50" s="11">
        <v>780876</v>
      </c>
      <c r="Q50" s="11" t="s">
        <v>421</v>
      </c>
      <c r="R50" s="11">
        <v>1488260</v>
      </c>
      <c r="S50" s="11" t="s">
        <v>421</v>
      </c>
      <c r="T50" s="11">
        <v>0</v>
      </c>
      <c r="U50" s="11" t="s">
        <v>330</v>
      </c>
    </row>
    <row r="51" spans="1:21" s="12" customFormat="1" ht="12" x14ac:dyDescent="0.2">
      <c r="A51" s="8" t="s">
        <v>110</v>
      </c>
      <c r="B51" s="8" t="s">
        <v>111</v>
      </c>
      <c r="C51" s="9" t="s">
        <v>25</v>
      </c>
      <c r="D51" s="9" t="s">
        <v>26</v>
      </c>
      <c r="E51" s="9">
        <v>20</v>
      </c>
      <c r="F51" s="10" t="s">
        <v>31</v>
      </c>
      <c r="G51" s="11">
        <v>196000000</v>
      </c>
      <c r="H51" s="11">
        <v>0</v>
      </c>
      <c r="I51" s="11">
        <v>196000000</v>
      </c>
      <c r="J51" s="11" t="s">
        <v>419</v>
      </c>
      <c r="K51" s="11">
        <v>192442164</v>
      </c>
      <c r="L51" s="11">
        <v>0</v>
      </c>
      <c r="M51" s="11" t="s">
        <v>419</v>
      </c>
      <c r="N51" s="11">
        <v>0</v>
      </c>
      <c r="O51" s="11" t="s">
        <v>420</v>
      </c>
      <c r="P51" s="11">
        <v>780876</v>
      </c>
      <c r="Q51" s="11" t="s">
        <v>421</v>
      </c>
      <c r="R51" s="11">
        <v>1488260</v>
      </c>
      <c r="S51" s="11" t="s">
        <v>421</v>
      </c>
      <c r="T51" s="11">
        <v>0</v>
      </c>
      <c r="U51" s="11" t="s">
        <v>330</v>
      </c>
    </row>
    <row r="52" spans="1:21" s="12" customFormat="1" ht="12" x14ac:dyDescent="0.2">
      <c r="A52" s="8" t="s">
        <v>112</v>
      </c>
      <c r="B52" s="8" t="s">
        <v>113</v>
      </c>
      <c r="C52" s="9" t="s">
        <v>25</v>
      </c>
      <c r="D52" s="9" t="s">
        <v>26</v>
      </c>
      <c r="E52" s="9">
        <v>20</v>
      </c>
      <c r="F52" s="10" t="s">
        <v>31</v>
      </c>
      <c r="G52" s="11">
        <v>1500000</v>
      </c>
      <c r="H52" s="11">
        <v>0</v>
      </c>
      <c r="I52" s="11">
        <v>1500000</v>
      </c>
      <c r="J52" s="11" t="s">
        <v>422</v>
      </c>
      <c r="K52" s="11">
        <v>5764</v>
      </c>
      <c r="L52" s="11">
        <v>0</v>
      </c>
      <c r="M52" s="11" t="s">
        <v>422</v>
      </c>
      <c r="N52" s="11">
        <v>0</v>
      </c>
      <c r="O52" s="11" t="s">
        <v>423</v>
      </c>
      <c r="P52" s="11">
        <v>5976</v>
      </c>
      <c r="Q52" s="11" t="s">
        <v>330</v>
      </c>
      <c r="R52" s="11">
        <v>1488260</v>
      </c>
      <c r="S52" s="11" t="s">
        <v>330</v>
      </c>
      <c r="T52" s="11">
        <v>0</v>
      </c>
      <c r="U52" s="11" t="s">
        <v>330</v>
      </c>
    </row>
    <row r="53" spans="1:21" s="12" customFormat="1" ht="12" x14ac:dyDescent="0.2">
      <c r="A53" s="8" t="s">
        <v>114</v>
      </c>
      <c r="B53" s="8" t="s">
        <v>115</v>
      </c>
      <c r="C53" s="9" t="s">
        <v>25</v>
      </c>
      <c r="D53" s="9" t="s">
        <v>26</v>
      </c>
      <c r="E53" s="9">
        <v>20</v>
      </c>
      <c r="F53" s="10" t="s">
        <v>31</v>
      </c>
      <c r="G53" s="11">
        <v>174500000</v>
      </c>
      <c r="H53" s="11">
        <v>0</v>
      </c>
      <c r="I53" s="11">
        <v>174500000</v>
      </c>
      <c r="J53" s="11" t="s">
        <v>424</v>
      </c>
      <c r="K53" s="11">
        <v>173804781</v>
      </c>
      <c r="L53" s="11">
        <v>0</v>
      </c>
      <c r="M53" s="11" t="s">
        <v>424</v>
      </c>
      <c r="N53" s="11">
        <v>0</v>
      </c>
      <c r="O53" s="11" t="s">
        <v>330</v>
      </c>
      <c r="P53" s="11">
        <v>695219</v>
      </c>
      <c r="Q53" s="11" t="s">
        <v>330</v>
      </c>
      <c r="R53" s="11">
        <v>0</v>
      </c>
      <c r="S53" s="11" t="s">
        <v>330</v>
      </c>
      <c r="T53" s="11">
        <v>0</v>
      </c>
      <c r="U53" s="11" t="s">
        <v>330</v>
      </c>
    </row>
    <row r="54" spans="1:21" s="12" customFormat="1" ht="24" x14ac:dyDescent="0.2">
      <c r="A54" s="8" t="s">
        <v>116</v>
      </c>
      <c r="B54" s="8" t="s">
        <v>117</v>
      </c>
      <c r="C54" s="9" t="s">
        <v>25</v>
      </c>
      <c r="D54" s="9" t="s">
        <v>26</v>
      </c>
      <c r="E54" s="9">
        <v>20</v>
      </c>
      <c r="F54" s="10" t="s">
        <v>31</v>
      </c>
      <c r="G54" s="11">
        <v>20000000</v>
      </c>
      <c r="H54" s="11">
        <v>0</v>
      </c>
      <c r="I54" s="11">
        <v>20000000</v>
      </c>
      <c r="J54" s="11" t="s">
        <v>425</v>
      </c>
      <c r="K54" s="11">
        <v>18631619</v>
      </c>
      <c r="L54" s="11">
        <v>0</v>
      </c>
      <c r="M54" s="11" t="s">
        <v>425</v>
      </c>
      <c r="N54" s="11">
        <v>0</v>
      </c>
      <c r="O54" s="11" t="s">
        <v>421</v>
      </c>
      <c r="P54" s="11">
        <v>79681</v>
      </c>
      <c r="Q54" s="11" t="s">
        <v>421</v>
      </c>
      <c r="R54" s="11">
        <v>0</v>
      </c>
      <c r="S54" s="11" t="s">
        <v>421</v>
      </c>
      <c r="T54" s="11">
        <v>0</v>
      </c>
      <c r="U54" s="11" t="s">
        <v>330</v>
      </c>
    </row>
    <row r="55" spans="1:21" s="12" customFormat="1" ht="12" x14ac:dyDescent="0.2">
      <c r="A55" s="8" t="s">
        <v>118</v>
      </c>
      <c r="B55" s="8" t="s">
        <v>119</v>
      </c>
      <c r="C55" s="9" t="s">
        <v>25</v>
      </c>
      <c r="D55" s="9" t="s">
        <v>26</v>
      </c>
      <c r="E55" s="9">
        <v>20</v>
      </c>
      <c r="F55" s="10" t="s">
        <v>31</v>
      </c>
      <c r="G55" s="11">
        <v>12242550000</v>
      </c>
      <c r="H55" s="11">
        <v>0</v>
      </c>
      <c r="I55" s="11">
        <v>12242550000</v>
      </c>
      <c r="J55" s="11" t="s">
        <v>426</v>
      </c>
      <c r="K55" s="11">
        <v>5894572008.96</v>
      </c>
      <c r="L55" s="11">
        <v>0</v>
      </c>
      <c r="M55" s="11" t="s">
        <v>427</v>
      </c>
      <c r="N55" s="11">
        <v>904885444.68000031</v>
      </c>
      <c r="O55" s="11" t="s">
        <v>428</v>
      </c>
      <c r="P55" s="11">
        <v>4569856885.9200001</v>
      </c>
      <c r="Q55" s="11" t="s">
        <v>429</v>
      </c>
      <c r="R55" s="11">
        <v>75064346.050000072</v>
      </c>
      <c r="S55" s="11" t="s">
        <v>429</v>
      </c>
      <c r="T55" s="11">
        <v>0</v>
      </c>
      <c r="U55" s="11" t="s">
        <v>416</v>
      </c>
    </row>
    <row r="56" spans="1:21" s="12" customFormat="1" ht="24" x14ac:dyDescent="0.2">
      <c r="A56" s="8" t="s">
        <v>118</v>
      </c>
      <c r="B56" s="8" t="s">
        <v>119</v>
      </c>
      <c r="C56" s="9" t="s">
        <v>25</v>
      </c>
      <c r="D56" s="9" t="s">
        <v>26</v>
      </c>
      <c r="E56" s="9">
        <v>21</v>
      </c>
      <c r="F56" s="10" t="s">
        <v>28</v>
      </c>
      <c r="G56" s="11">
        <v>1998800000</v>
      </c>
      <c r="H56" s="11">
        <v>0</v>
      </c>
      <c r="I56" s="11">
        <v>1998800000</v>
      </c>
      <c r="J56" s="11" t="s">
        <v>417</v>
      </c>
      <c r="K56" s="11">
        <v>1990750114</v>
      </c>
      <c r="L56" s="11">
        <v>0</v>
      </c>
      <c r="M56" s="11" t="s">
        <v>417</v>
      </c>
      <c r="N56" s="11">
        <v>0</v>
      </c>
      <c r="O56" s="11" t="s">
        <v>418</v>
      </c>
      <c r="P56" s="11">
        <v>7963345</v>
      </c>
      <c r="Q56" s="11" t="s">
        <v>418</v>
      </c>
      <c r="R56" s="11">
        <v>0</v>
      </c>
      <c r="S56" s="11" t="s">
        <v>418</v>
      </c>
      <c r="T56" s="11">
        <v>0</v>
      </c>
      <c r="U56" s="11" t="s">
        <v>330</v>
      </c>
    </row>
    <row r="57" spans="1:21" s="12" customFormat="1" ht="12" x14ac:dyDescent="0.2">
      <c r="A57" s="8" t="s">
        <v>120</v>
      </c>
      <c r="B57" s="8" t="s">
        <v>121</v>
      </c>
      <c r="C57" s="9" t="s">
        <v>25</v>
      </c>
      <c r="D57" s="9" t="s">
        <v>26</v>
      </c>
      <c r="E57" s="9">
        <v>20</v>
      </c>
      <c r="F57" s="10" t="s">
        <v>31</v>
      </c>
      <c r="G57" s="11">
        <v>112000000</v>
      </c>
      <c r="H57" s="11">
        <v>20080000</v>
      </c>
      <c r="I57" s="11">
        <v>132080000</v>
      </c>
      <c r="J57" s="11" t="s">
        <v>430</v>
      </c>
      <c r="K57" s="11">
        <v>97633788</v>
      </c>
      <c r="L57" s="11">
        <v>0</v>
      </c>
      <c r="M57" s="11" t="s">
        <v>431</v>
      </c>
      <c r="N57" s="11">
        <v>13091500</v>
      </c>
      <c r="O57" s="11" t="s">
        <v>330</v>
      </c>
      <c r="P57" s="11">
        <v>21354712</v>
      </c>
      <c r="Q57" s="11" t="s">
        <v>330</v>
      </c>
      <c r="R57" s="11">
        <v>0</v>
      </c>
      <c r="S57" s="11" t="s">
        <v>330</v>
      </c>
      <c r="T57" s="11">
        <v>0</v>
      </c>
      <c r="U57" s="11" t="s">
        <v>330</v>
      </c>
    </row>
    <row r="58" spans="1:21" s="12" customFormat="1" ht="12" x14ac:dyDescent="0.2">
      <c r="A58" s="8" t="s">
        <v>122</v>
      </c>
      <c r="B58" s="8" t="s">
        <v>123</v>
      </c>
      <c r="C58" s="9" t="s">
        <v>25</v>
      </c>
      <c r="D58" s="9" t="s">
        <v>26</v>
      </c>
      <c r="E58" s="9">
        <v>20</v>
      </c>
      <c r="F58" s="10" t="s">
        <v>31</v>
      </c>
      <c r="G58" s="11">
        <v>5000000</v>
      </c>
      <c r="H58" s="11">
        <v>0</v>
      </c>
      <c r="I58" s="11">
        <v>5000000</v>
      </c>
      <c r="J58" s="11" t="s">
        <v>432</v>
      </c>
      <c r="K58" s="11">
        <v>4980080</v>
      </c>
      <c r="L58" s="11">
        <v>0</v>
      </c>
      <c r="M58" s="11" t="s">
        <v>432</v>
      </c>
      <c r="N58" s="11">
        <v>0</v>
      </c>
      <c r="O58" s="11" t="s">
        <v>330</v>
      </c>
      <c r="P58" s="11">
        <v>19920</v>
      </c>
      <c r="Q58" s="11" t="s">
        <v>330</v>
      </c>
      <c r="R58" s="11">
        <v>0</v>
      </c>
      <c r="S58" s="11" t="s">
        <v>330</v>
      </c>
      <c r="T58" s="11">
        <v>0</v>
      </c>
      <c r="U58" s="11" t="s">
        <v>330</v>
      </c>
    </row>
    <row r="59" spans="1:21" s="12" customFormat="1" ht="12" x14ac:dyDescent="0.2">
      <c r="A59" s="8" t="s">
        <v>124</v>
      </c>
      <c r="B59" s="8" t="s">
        <v>125</v>
      </c>
      <c r="C59" s="9" t="s">
        <v>25</v>
      </c>
      <c r="D59" s="9" t="s">
        <v>26</v>
      </c>
      <c r="E59" s="9">
        <v>20</v>
      </c>
      <c r="F59" s="10" t="s">
        <v>31</v>
      </c>
      <c r="G59" s="11">
        <v>15000000</v>
      </c>
      <c r="H59" s="11">
        <v>0</v>
      </c>
      <c r="I59" s="11">
        <v>15000000</v>
      </c>
      <c r="J59" s="11" t="s">
        <v>433</v>
      </c>
      <c r="K59" s="11">
        <v>14940240</v>
      </c>
      <c r="L59" s="11">
        <v>0</v>
      </c>
      <c r="M59" s="11" t="s">
        <v>433</v>
      </c>
      <c r="N59" s="11">
        <v>0</v>
      </c>
      <c r="O59" s="11" t="s">
        <v>330</v>
      </c>
      <c r="P59" s="11">
        <v>59760</v>
      </c>
      <c r="Q59" s="11" t="s">
        <v>330</v>
      </c>
      <c r="R59" s="11">
        <v>0</v>
      </c>
      <c r="S59" s="11" t="s">
        <v>330</v>
      </c>
      <c r="T59" s="11">
        <v>0</v>
      </c>
      <c r="U59" s="11" t="s">
        <v>330</v>
      </c>
    </row>
    <row r="60" spans="1:21" s="12" customFormat="1" ht="12" x14ac:dyDescent="0.2">
      <c r="A60" s="8" t="s">
        <v>126</v>
      </c>
      <c r="B60" s="8" t="s">
        <v>127</v>
      </c>
      <c r="C60" s="9" t="s">
        <v>25</v>
      </c>
      <c r="D60" s="9" t="s">
        <v>26</v>
      </c>
      <c r="E60" s="9">
        <v>20</v>
      </c>
      <c r="F60" s="10" t="s">
        <v>31</v>
      </c>
      <c r="G60" s="11">
        <v>5000000</v>
      </c>
      <c r="H60" s="11">
        <v>20080000</v>
      </c>
      <c r="I60" s="11">
        <v>25080000</v>
      </c>
      <c r="J60" s="11" t="s">
        <v>434</v>
      </c>
      <c r="K60" s="11">
        <v>1060080</v>
      </c>
      <c r="L60" s="11">
        <v>0</v>
      </c>
      <c r="M60" s="11" t="s">
        <v>435</v>
      </c>
      <c r="N60" s="11">
        <v>3091500</v>
      </c>
      <c r="O60" s="11" t="s">
        <v>330</v>
      </c>
      <c r="P60" s="11">
        <v>20928420</v>
      </c>
      <c r="Q60" s="11" t="s">
        <v>330</v>
      </c>
      <c r="R60" s="11">
        <v>0</v>
      </c>
      <c r="S60" s="11" t="s">
        <v>330</v>
      </c>
      <c r="T60" s="11">
        <v>0</v>
      </c>
      <c r="U60" s="11" t="s">
        <v>330</v>
      </c>
    </row>
    <row r="61" spans="1:21" s="12" customFormat="1" ht="12" x14ac:dyDescent="0.2">
      <c r="A61" s="8" t="s">
        <v>128</v>
      </c>
      <c r="B61" s="8" t="s">
        <v>129</v>
      </c>
      <c r="C61" s="9" t="s">
        <v>25</v>
      </c>
      <c r="D61" s="9" t="s">
        <v>26</v>
      </c>
      <c r="E61" s="9">
        <v>20</v>
      </c>
      <c r="F61" s="10" t="s">
        <v>31</v>
      </c>
      <c r="G61" s="11">
        <v>2000000</v>
      </c>
      <c r="H61" s="11">
        <v>0</v>
      </c>
      <c r="I61" s="11">
        <v>2000000</v>
      </c>
      <c r="J61" s="11" t="s">
        <v>436</v>
      </c>
      <c r="K61" s="11">
        <v>1992032</v>
      </c>
      <c r="L61" s="11">
        <v>0</v>
      </c>
      <c r="M61" s="11" t="s">
        <v>436</v>
      </c>
      <c r="N61" s="11">
        <v>0</v>
      </c>
      <c r="O61" s="11" t="s">
        <v>330</v>
      </c>
      <c r="P61" s="11">
        <v>7968</v>
      </c>
      <c r="Q61" s="11" t="s">
        <v>330</v>
      </c>
      <c r="R61" s="11">
        <v>0</v>
      </c>
      <c r="S61" s="11" t="s">
        <v>330</v>
      </c>
      <c r="T61" s="11">
        <v>0</v>
      </c>
      <c r="U61" s="11" t="s">
        <v>330</v>
      </c>
    </row>
    <row r="62" spans="1:21" s="12" customFormat="1" ht="12" x14ac:dyDescent="0.2">
      <c r="A62" s="8" t="s">
        <v>130</v>
      </c>
      <c r="B62" s="8" t="s">
        <v>131</v>
      </c>
      <c r="C62" s="9" t="s">
        <v>25</v>
      </c>
      <c r="D62" s="9" t="s">
        <v>26</v>
      </c>
      <c r="E62" s="9">
        <v>20</v>
      </c>
      <c r="F62" s="10" t="s">
        <v>31</v>
      </c>
      <c r="G62" s="11">
        <v>5000000</v>
      </c>
      <c r="H62" s="11">
        <v>0</v>
      </c>
      <c r="I62" s="11">
        <v>5000000</v>
      </c>
      <c r="J62" s="11" t="s">
        <v>432</v>
      </c>
      <c r="K62" s="11">
        <v>4980080</v>
      </c>
      <c r="L62" s="11">
        <v>0</v>
      </c>
      <c r="M62" s="11" t="s">
        <v>432</v>
      </c>
      <c r="N62" s="11">
        <v>0</v>
      </c>
      <c r="O62" s="11" t="s">
        <v>330</v>
      </c>
      <c r="P62" s="11">
        <v>19920</v>
      </c>
      <c r="Q62" s="11" t="s">
        <v>330</v>
      </c>
      <c r="R62" s="11">
        <v>0</v>
      </c>
      <c r="S62" s="11" t="s">
        <v>330</v>
      </c>
      <c r="T62" s="11">
        <v>0</v>
      </c>
      <c r="U62" s="11" t="s">
        <v>330</v>
      </c>
    </row>
    <row r="63" spans="1:21" s="12" customFormat="1" ht="12" x14ac:dyDescent="0.2">
      <c r="A63" s="8" t="s">
        <v>132</v>
      </c>
      <c r="B63" s="8" t="s">
        <v>133</v>
      </c>
      <c r="C63" s="9" t="s">
        <v>25</v>
      </c>
      <c r="D63" s="9" t="s">
        <v>26</v>
      </c>
      <c r="E63" s="9">
        <v>20</v>
      </c>
      <c r="F63" s="10" t="s">
        <v>31</v>
      </c>
      <c r="G63" s="11">
        <v>20000000</v>
      </c>
      <c r="H63" s="11">
        <v>0</v>
      </c>
      <c r="I63" s="11">
        <v>20000000</v>
      </c>
      <c r="J63" s="11" t="s">
        <v>437</v>
      </c>
      <c r="K63" s="11">
        <v>9920319</v>
      </c>
      <c r="L63" s="11">
        <v>0</v>
      </c>
      <c r="M63" s="11" t="s">
        <v>438</v>
      </c>
      <c r="N63" s="11">
        <v>10000000</v>
      </c>
      <c r="O63" s="11" t="s">
        <v>330</v>
      </c>
      <c r="P63" s="11">
        <v>79681</v>
      </c>
      <c r="Q63" s="11" t="s">
        <v>330</v>
      </c>
      <c r="R63" s="11">
        <v>0</v>
      </c>
      <c r="S63" s="11" t="s">
        <v>330</v>
      </c>
      <c r="T63" s="11">
        <v>0</v>
      </c>
      <c r="U63" s="11" t="s">
        <v>330</v>
      </c>
    </row>
    <row r="64" spans="1:21" s="12" customFormat="1" ht="12" x14ac:dyDescent="0.2">
      <c r="A64" s="8" t="s">
        <v>134</v>
      </c>
      <c r="B64" s="8" t="s">
        <v>135</v>
      </c>
      <c r="C64" s="9" t="s">
        <v>25</v>
      </c>
      <c r="D64" s="9" t="s">
        <v>26</v>
      </c>
      <c r="E64" s="9">
        <v>20</v>
      </c>
      <c r="F64" s="10" t="s">
        <v>31</v>
      </c>
      <c r="G64" s="11">
        <v>50000000</v>
      </c>
      <c r="H64" s="11">
        <v>0</v>
      </c>
      <c r="I64" s="11">
        <v>50000000</v>
      </c>
      <c r="J64" s="11" t="s">
        <v>439</v>
      </c>
      <c r="K64" s="11">
        <v>49800797</v>
      </c>
      <c r="L64" s="11">
        <v>0</v>
      </c>
      <c r="M64" s="11" t="s">
        <v>439</v>
      </c>
      <c r="N64" s="11">
        <v>0</v>
      </c>
      <c r="O64" s="11" t="s">
        <v>330</v>
      </c>
      <c r="P64" s="11">
        <v>199203</v>
      </c>
      <c r="Q64" s="11" t="s">
        <v>330</v>
      </c>
      <c r="R64" s="11">
        <v>0</v>
      </c>
      <c r="S64" s="11" t="s">
        <v>330</v>
      </c>
      <c r="T64" s="11">
        <v>0</v>
      </c>
      <c r="U64" s="11" t="s">
        <v>330</v>
      </c>
    </row>
    <row r="65" spans="1:21" s="12" customFormat="1" ht="12" x14ac:dyDescent="0.2">
      <c r="A65" s="8" t="s">
        <v>136</v>
      </c>
      <c r="B65" s="8" t="s">
        <v>137</v>
      </c>
      <c r="C65" s="9" t="s">
        <v>25</v>
      </c>
      <c r="D65" s="9" t="s">
        <v>26</v>
      </c>
      <c r="E65" s="9">
        <v>20</v>
      </c>
      <c r="F65" s="10" t="s">
        <v>31</v>
      </c>
      <c r="G65" s="11">
        <v>10000000</v>
      </c>
      <c r="H65" s="11">
        <v>0</v>
      </c>
      <c r="I65" s="11">
        <v>10000000</v>
      </c>
      <c r="J65" s="11" t="s">
        <v>440</v>
      </c>
      <c r="K65" s="11">
        <v>9960160</v>
      </c>
      <c r="L65" s="11">
        <v>0</v>
      </c>
      <c r="M65" s="11" t="s">
        <v>440</v>
      </c>
      <c r="N65" s="11">
        <v>0</v>
      </c>
      <c r="O65" s="11" t="s">
        <v>330</v>
      </c>
      <c r="P65" s="11">
        <v>39840</v>
      </c>
      <c r="Q65" s="11" t="s">
        <v>330</v>
      </c>
      <c r="R65" s="11">
        <v>0</v>
      </c>
      <c r="S65" s="11" t="s">
        <v>330</v>
      </c>
      <c r="T65" s="11">
        <v>0</v>
      </c>
      <c r="U65" s="11" t="s">
        <v>330</v>
      </c>
    </row>
    <row r="66" spans="1:21" s="12" customFormat="1" ht="12" x14ac:dyDescent="0.2">
      <c r="A66" s="8" t="s">
        <v>138</v>
      </c>
      <c r="B66" s="8" t="s">
        <v>139</v>
      </c>
      <c r="C66" s="9" t="s">
        <v>25</v>
      </c>
      <c r="D66" s="9" t="s">
        <v>26</v>
      </c>
      <c r="E66" s="9">
        <v>20</v>
      </c>
      <c r="F66" s="10" t="s">
        <v>31</v>
      </c>
      <c r="G66" s="11">
        <v>60000000</v>
      </c>
      <c r="H66" s="11">
        <v>0</v>
      </c>
      <c r="I66" s="11">
        <v>60000000</v>
      </c>
      <c r="J66" s="11" t="s">
        <v>441</v>
      </c>
      <c r="K66" s="11">
        <v>59760957</v>
      </c>
      <c r="L66" s="11">
        <v>0</v>
      </c>
      <c r="M66" s="11" t="s">
        <v>441</v>
      </c>
      <c r="N66" s="11">
        <v>0</v>
      </c>
      <c r="O66" s="11" t="s">
        <v>330</v>
      </c>
      <c r="P66" s="11">
        <v>239043</v>
      </c>
      <c r="Q66" s="11" t="s">
        <v>330</v>
      </c>
      <c r="R66" s="11">
        <v>0</v>
      </c>
      <c r="S66" s="11" t="s">
        <v>330</v>
      </c>
      <c r="T66" s="11">
        <v>0</v>
      </c>
      <c r="U66" s="11" t="s">
        <v>330</v>
      </c>
    </row>
    <row r="67" spans="1:21" s="12" customFormat="1" ht="12" x14ac:dyDescent="0.2">
      <c r="A67" s="8" t="s">
        <v>140</v>
      </c>
      <c r="B67" s="8" t="s">
        <v>141</v>
      </c>
      <c r="C67" s="9" t="s">
        <v>25</v>
      </c>
      <c r="D67" s="9" t="s">
        <v>26</v>
      </c>
      <c r="E67" s="9">
        <v>20</v>
      </c>
      <c r="F67" s="10" t="s">
        <v>31</v>
      </c>
      <c r="G67" s="11">
        <v>10000000</v>
      </c>
      <c r="H67" s="11">
        <v>0</v>
      </c>
      <c r="I67" s="11">
        <v>10000000</v>
      </c>
      <c r="J67" s="11" t="s">
        <v>440</v>
      </c>
      <c r="K67" s="11">
        <v>9960160</v>
      </c>
      <c r="L67" s="11">
        <v>0</v>
      </c>
      <c r="M67" s="11" t="s">
        <v>440</v>
      </c>
      <c r="N67" s="11">
        <v>0</v>
      </c>
      <c r="O67" s="11" t="s">
        <v>330</v>
      </c>
      <c r="P67" s="11">
        <v>39840</v>
      </c>
      <c r="Q67" s="11" t="s">
        <v>330</v>
      </c>
      <c r="R67" s="11">
        <v>0</v>
      </c>
      <c r="S67" s="11" t="s">
        <v>330</v>
      </c>
      <c r="T67" s="11">
        <v>0</v>
      </c>
      <c r="U67" s="11" t="s">
        <v>330</v>
      </c>
    </row>
    <row r="68" spans="1:21" s="12" customFormat="1" ht="12" x14ac:dyDescent="0.2">
      <c r="A68" s="8" t="s">
        <v>142</v>
      </c>
      <c r="B68" s="8" t="s">
        <v>143</v>
      </c>
      <c r="C68" s="9" t="s">
        <v>25</v>
      </c>
      <c r="D68" s="9" t="s">
        <v>26</v>
      </c>
      <c r="E68" s="9">
        <v>20</v>
      </c>
      <c r="F68" s="10" t="s">
        <v>31</v>
      </c>
      <c r="G68" s="11">
        <v>50000000</v>
      </c>
      <c r="H68" s="11">
        <v>0</v>
      </c>
      <c r="I68" s="11">
        <v>50000000</v>
      </c>
      <c r="J68" s="11" t="s">
        <v>439</v>
      </c>
      <c r="K68" s="11">
        <v>49800797</v>
      </c>
      <c r="L68" s="11">
        <v>0</v>
      </c>
      <c r="M68" s="11" t="s">
        <v>439</v>
      </c>
      <c r="N68" s="11">
        <v>0</v>
      </c>
      <c r="O68" s="11" t="s">
        <v>330</v>
      </c>
      <c r="P68" s="11">
        <v>199203</v>
      </c>
      <c r="Q68" s="11" t="s">
        <v>330</v>
      </c>
      <c r="R68" s="11">
        <v>0</v>
      </c>
      <c r="S68" s="11" t="s">
        <v>330</v>
      </c>
      <c r="T68" s="11">
        <v>0</v>
      </c>
      <c r="U68" s="11" t="s">
        <v>330</v>
      </c>
    </row>
    <row r="69" spans="1:21" s="12" customFormat="1" ht="12" x14ac:dyDescent="0.2">
      <c r="A69" s="8" t="s">
        <v>144</v>
      </c>
      <c r="B69" s="8" t="s">
        <v>145</v>
      </c>
      <c r="C69" s="9" t="s">
        <v>25</v>
      </c>
      <c r="D69" s="9" t="s">
        <v>26</v>
      </c>
      <c r="E69" s="9">
        <v>20</v>
      </c>
      <c r="F69" s="10" t="s">
        <v>31</v>
      </c>
      <c r="G69" s="11">
        <v>752000000</v>
      </c>
      <c r="H69" s="11">
        <v>0</v>
      </c>
      <c r="I69" s="11">
        <v>752000000</v>
      </c>
      <c r="J69" s="11" t="s">
        <v>442</v>
      </c>
      <c r="K69" s="11">
        <v>684236860</v>
      </c>
      <c r="L69" s="11">
        <v>0</v>
      </c>
      <c r="M69" s="11" t="s">
        <v>443</v>
      </c>
      <c r="N69" s="11">
        <v>6177128</v>
      </c>
      <c r="O69" s="11" t="s">
        <v>444</v>
      </c>
      <c r="P69" s="11">
        <v>52996012</v>
      </c>
      <c r="Q69" s="11" t="s">
        <v>444</v>
      </c>
      <c r="R69" s="11">
        <v>0</v>
      </c>
      <c r="S69" s="11" t="s">
        <v>444</v>
      </c>
      <c r="T69" s="11">
        <v>0</v>
      </c>
      <c r="U69" s="11" t="s">
        <v>330</v>
      </c>
    </row>
    <row r="70" spans="1:21" s="12" customFormat="1" ht="12" x14ac:dyDescent="0.2">
      <c r="A70" s="8" t="s">
        <v>146</v>
      </c>
      <c r="B70" s="8" t="s">
        <v>147</v>
      </c>
      <c r="C70" s="9" t="s">
        <v>25</v>
      </c>
      <c r="D70" s="9" t="s">
        <v>26</v>
      </c>
      <c r="E70" s="9">
        <v>20</v>
      </c>
      <c r="F70" s="10" t="s">
        <v>31</v>
      </c>
      <c r="G70" s="11">
        <v>60000000</v>
      </c>
      <c r="H70" s="11">
        <v>0</v>
      </c>
      <c r="I70" s="11">
        <v>60000000</v>
      </c>
      <c r="J70" s="11" t="s">
        <v>445</v>
      </c>
      <c r="K70" s="11">
        <v>9610957</v>
      </c>
      <c r="L70" s="11">
        <v>0</v>
      </c>
      <c r="M70" s="11" t="s">
        <v>445</v>
      </c>
      <c r="N70" s="11">
        <v>0</v>
      </c>
      <c r="O70" s="11" t="s">
        <v>446</v>
      </c>
      <c r="P70" s="11">
        <v>50239043</v>
      </c>
      <c r="Q70" s="11" t="s">
        <v>446</v>
      </c>
      <c r="R70" s="11">
        <v>0</v>
      </c>
      <c r="S70" s="11" t="s">
        <v>446</v>
      </c>
      <c r="T70" s="11">
        <v>0</v>
      </c>
      <c r="U70" s="11" t="s">
        <v>330</v>
      </c>
    </row>
    <row r="71" spans="1:21" s="12" customFormat="1" ht="12" x14ac:dyDescent="0.2">
      <c r="A71" s="8" t="s">
        <v>148</v>
      </c>
      <c r="B71" s="8" t="s">
        <v>149</v>
      </c>
      <c r="C71" s="9" t="s">
        <v>25</v>
      </c>
      <c r="D71" s="9" t="s">
        <v>26</v>
      </c>
      <c r="E71" s="9">
        <v>20</v>
      </c>
      <c r="F71" s="10" t="s">
        <v>31</v>
      </c>
      <c r="G71" s="11">
        <v>200000000</v>
      </c>
      <c r="H71" s="11">
        <v>0</v>
      </c>
      <c r="I71" s="11">
        <v>200000000</v>
      </c>
      <c r="J71" s="11" t="s">
        <v>447</v>
      </c>
      <c r="K71" s="11">
        <v>199203188</v>
      </c>
      <c r="L71" s="11">
        <v>0</v>
      </c>
      <c r="M71" s="11" t="s">
        <v>447</v>
      </c>
      <c r="N71" s="11">
        <v>0</v>
      </c>
      <c r="O71" s="11" t="s">
        <v>330</v>
      </c>
      <c r="P71" s="11">
        <v>796812</v>
      </c>
      <c r="Q71" s="11" t="s">
        <v>330</v>
      </c>
      <c r="R71" s="11">
        <v>0</v>
      </c>
      <c r="S71" s="11" t="s">
        <v>330</v>
      </c>
      <c r="T71" s="11">
        <v>0</v>
      </c>
      <c r="U71" s="11" t="s">
        <v>330</v>
      </c>
    </row>
    <row r="72" spans="1:21" s="12" customFormat="1" ht="12" x14ac:dyDescent="0.2">
      <c r="A72" s="8" t="s">
        <v>150</v>
      </c>
      <c r="B72" s="8" t="s">
        <v>151</v>
      </c>
      <c r="C72" s="9" t="s">
        <v>25</v>
      </c>
      <c r="D72" s="9" t="s">
        <v>26</v>
      </c>
      <c r="E72" s="9">
        <v>20</v>
      </c>
      <c r="F72" s="10" t="s">
        <v>31</v>
      </c>
      <c r="G72" s="11">
        <v>5000000</v>
      </c>
      <c r="H72" s="11">
        <v>0</v>
      </c>
      <c r="I72" s="11">
        <v>5000000</v>
      </c>
      <c r="J72" s="11" t="s">
        <v>432</v>
      </c>
      <c r="K72" s="11">
        <v>4980080</v>
      </c>
      <c r="L72" s="11">
        <v>0</v>
      </c>
      <c r="M72" s="11" t="s">
        <v>432</v>
      </c>
      <c r="N72" s="11">
        <v>0</v>
      </c>
      <c r="O72" s="11" t="s">
        <v>330</v>
      </c>
      <c r="P72" s="11">
        <v>19920</v>
      </c>
      <c r="Q72" s="11" t="s">
        <v>330</v>
      </c>
      <c r="R72" s="11">
        <v>0</v>
      </c>
      <c r="S72" s="11" t="s">
        <v>330</v>
      </c>
      <c r="T72" s="11">
        <v>0</v>
      </c>
      <c r="U72" s="11" t="s">
        <v>330</v>
      </c>
    </row>
    <row r="73" spans="1:21" s="12" customFormat="1" ht="24" x14ac:dyDescent="0.2">
      <c r="A73" s="8" t="s">
        <v>152</v>
      </c>
      <c r="B73" s="8" t="s">
        <v>153</v>
      </c>
      <c r="C73" s="9" t="s">
        <v>25</v>
      </c>
      <c r="D73" s="9" t="s">
        <v>26</v>
      </c>
      <c r="E73" s="9">
        <v>20</v>
      </c>
      <c r="F73" s="10" t="s">
        <v>31</v>
      </c>
      <c r="G73" s="11">
        <v>350000000</v>
      </c>
      <c r="H73" s="11">
        <v>0</v>
      </c>
      <c r="I73" s="11">
        <v>350000000</v>
      </c>
      <c r="J73" s="11" t="s">
        <v>448</v>
      </c>
      <c r="K73" s="11">
        <v>346335578</v>
      </c>
      <c r="L73" s="11">
        <v>0</v>
      </c>
      <c r="M73" s="11" t="s">
        <v>448</v>
      </c>
      <c r="N73" s="11">
        <v>0</v>
      </c>
      <c r="O73" s="11" t="s">
        <v>449</v>
      </c>
      <c r="P73" s="11">
        <v>1394422</v>
      </c>
      <c r="Q73" s="11" t="s">
        <v>449</v>
      </c>
      <c r="R73" s="11">
        <v>0</v>
      </c>
      <c r="S73" s="11" t="s">
        <v>449</v>
      </c>
      <c r="T73" s="11">
        <v>0</v>
      </c>
      <c r="U73" s="11" t="s">
        <v>330</v>
      </c>
    </row>
    <row r="74" spans="1:21" s="12" customFormat="1" ht="12" x14ac:dyDescent="0.2">
      <c r="A74" s="8" t="s">
        <v>154</v>
      </c>
      <c r="B74" s="8" t="s">
        <v>155</v>
      </c>
      <c r="C74" s="9" t="s">
        <v>25</v>
      </c>
      <c r="D74" s="9" t="s">
        <v>26</v>
      </c>
      <c r="E74" s="9">
        <v>20</v>
      </c>
      <c r="F74" s="10" t="s">
        <v>31</v>
      </c>
      <c r="G74" s="11">
        <v>25000000</v>
      </c>
      <c r="H74" s="11">
        <v>0</v>
      </c>
      <c r="I74" s="11">
        <v>25000000</v>
      </c>
      <c r="J74" s="11" t="s">
        <v>450</v>
      </c>
      <c r="K74" s="11">
        <v>24000399</v>
      </c>
      <c r="L74" s="11">
        <v>0</v>
      </c>
      <c r="M74" s="11" t="s">
        <v>450</v>
      </c>
      <c r="N74" s="11">
        <v>0</v>
      </c>
      <c r="O74" s="11" t="s">
        <v>451</v>
      </c>
      <c r="P74" s="11">
        <v>99601</v>
      </c>
      <c r="Q74" s="11" t="s">
        <v>451</v>
      </c>
      <c r="R74" s="11">
        <v>0</v>
      </c>
      <c r="S74" s="11" t="s">
        <v>451</v>
      </c>
      <c r="T74" s="11">
        <v>0</v>
      </c>
      <c r="U74" s="11" t="s">
        <v>330</v>
      </c>
    </row>
    <row r="75" spans="1:21" s="12" customFormat="1" ht="12" x14ac:dyDescent="0.2">
      <c r="A75" s="8" t="s">
        <v>156</v>
      </c>
      <c r="B75" s="8" t="s">
        <v>157</v>
      </c>
      <c r="C75" s="9" t="s">
        <v>25</v>
      </c>
      <c r="D75" s="9" t="s">
        <v>26</v>
      </c>
      <c r="E75" s="9">
        <v>20</v>
      </c>
      <c r="F75" s="10" t="s">
        <v>31</v>
      </c>
      <c r="G75" s="11">
        <v>20000000</v>
      </c>
      <c r="H75" s="11">
        <v>0</v>
      </c>
      <c r="I75" s="11">
        <v>20000000</v>
      </c>
      <c r="J75" s="11" t="s">
        <v>452</v>
      </c>
      <c r="K75" s="11">
        <v>17680319</v>
      </c>
      <c r="L75" s="11">
        <v>0</v>
      </c>
      <c r="M75" s="11" t="s">
        <v>452</v>
      </c>
      <c r="N75" s="11">
        <v>0</v>
      </c>
      <c r="O75" s="11" t="s">
        <v>453</v>
      </c>
      <c r="P75" s="11">
        <v>79681</v>
      </c>
      <c r="Q75" s="11" t="s">
        <v>453</v>
      </c>
      <c r="R75" s="11">
        <v>0</v>
      </c>
      <c r="S75" s="11" t="s">
        <v>453</v>
      </c>
      <c r="T75" s="11">
        <v>0</v>
      </c>
      <c r="U75" s="11" t="s">
        <v>330</v>
      </c>
    </row>
    <row r="76" spans="1:21" s="12" customFormat="1" ht="12" x14ac:dyDescent="0.2">
      <c r="A76" s="8" t="s">
        <v>158</v>
      </c>
      <c r="B76" s="8" t="s">
        <v>159</v>
      </c>
      <c r="C76" s="9" t="s">
        <v>25</v>
      </c>
      <c r="D76" s="9" t="s">
        <v>26</v>
      </c>
      <c r="E76" s="9">
        <v>20</v>
      </c>
      <c r="F76" s="10" t="s">
        <v>31</v>
      </c>
      <c r="G76" s="11">
        <v>50000000</v>
      </c>
      <c r="H76" s="11">
        <v>0</v>
      </c>
      <c r="I76" s="11">
        <v>50000000</v>
      </c>
      <c r="J76" s="11" t="s">
        <v>454</v>
      </c>
      <c r="K76" s="11">
        <v>43323669</v>
      </c>
      <c r="L76" s="11">
        <v>0</v>
      </c>
      <c r="M76" s="11" t="s">
        <v>455</v>
      </c>
      <c r="N76" s="11">
        <v>6177128</v>
      </c>
      <c r="O76" s="11" t="s">
        <v>456</v>
      </c>
      <c r="P76" s="11">
        <v>199203</v>
      </c>
      <c r="Q76" s="11" t="s">
        <v>456</v>
      </c>
      <c r="R76" s="11">
        <v>0</v>
      </c>
      <c r="S76" s="11" t="s">
        <v>456</v>
      </c>
      <c r="T76" s="11">
        <v>0</v>
      </c>
      <c r="U76" s="11" t="s">
        <v>330</v>
      </c>
    </row>
    <row r="77" spans="1:21" s="12" customFormat="1" ht="12" x14ac:dyDescent="0.2">
      <c r="A77" s="8" t="s">
        <v>160</v>
      </c>
      <c r="B77" s="8" t="s">
        <v>161</v>
      </c>
      <c r="C77" s="9" t="s">
        <v>25</v>
      </c>
      <c r="D77" s="9" t="s">
        <v>26</v>
      </c>
      <c r="E77" s="9">
        <v>20</v>
      </c>
      <c r="F77" s="10" t="s">
        <v>31</v>
      </c>
      <c r="G77" s="11">
        <v>2000000</v>
      </c>
      <c r="H77" s="11">
        <v>0</v>
      </c>
      <c r="I77" s="11">
        <v>2000000</v>
      </c>
      <c r="J77" s="11" t="s">
        <v>436</v>
      </c>
      <c r="K77" s="11">
        <v>1992032</v>
      </c>
      <c r="L77" s="11">
        <v>0</v>
      </c>
      <c r="M77" s="11" t="s">
        <v>436</v>
      </c>
      <c r="N77" s="11">
        <v>0</v>
      </c>
      <c r="O77" s="11" t="s">
        <v>330</v>
      </c>
      <c r="P77" s="11">
        <v>7968</v>
      </c>
      <c r="Q77" s="11" t="s">
        <v>330</v>
      </c>
      <c r="R77" s="11">
        <v>0</v>
      </c>
      <c r="S77" s="11" t="s">
        <v>330</v>
      </c>
      <c r="T77" s="11">
        <v>0</v>
      </c>
      <c r="U77" s="11" t="s">
        <v>330</v>
      </c>
    </row>
    <row r="78" spans="1:21" s="12" customFormat="1" ht="12" x14ac:dyDescent="0.2">
      <c r="A78" s="8" t="s">
        <v>162</v>
      </c>
      <c r="B78" s="8" t="s">
        <v>163</v>
      </c>
      <c r="C78" s="9" t="s">
        <v>25</v>
      </c>
      <c r="D78" s="9" t="s">
        <v>26</v>
      </c>
      <c r="E78" s="9">
        <v>20</v>
      </c>
      <c r="F78" s="10" t="s">
        <v>31</v>
      </c>
      <c r="G78" s="11">
        <v>40000000</v>
      </c>
      <c r="H78" s="11">
        <v>0</v>
      </c>
      <c r="I78" s="11">
        <v>40000000</v>
      </c>
      <c r="J78" s="11" t="s">
        <v>457</v>
      </c>
      <c r="K78" s="11">
        <v>37110638</v>
      </c>
      <c r="L78" s="11">
        <v>0</v>
      </c>
      <c r="M78" s="11" t="s">
        <v>457</v>
      </c>
      <c r="N78" s="11">
        <v>0</v>
      </c>
      <c r="O78" s="11" t="s">
        <v>458</v>
      </c>
      <c r="P78" s="11">
        <v>159362</v>
      </c>
      <c r="Q78" s="11" t="s">
        <v>458</v>
      </c>
      <c r="R78" s="11">
        <v>0</v>
      </c>
      <c r="S78" s="11" t="s">
        <v>458</v>
      </c>
      <c r="T78" s="11">
        <v>0</v>
      </c>
      <c r="U78" s="11" t="s">
        <v>330</v>
      </c>
    </row>
    <row r="79" spans="1:21" s="12" customFormat="1" ht="12" x14ac:dyDescent="0.2">
      <c r="A79" s="8" t="s">
        <v>164</v>
      </c>
      <c r="B79" s="8" t="s">
        <v>165</v>
      </c>
      <c r="C79" s="9" t="s">
        <v>25</v>
      </c>
      <c r="D79" s="9" t="s">
        <v>26</v>
      </c>
      <c r="E79" s="9">
        <v>20</v>
      </c>
      <c r="F79" s="10" t="s">
        <v>31</v>
      </c>
      <c r="G79" s="11">
        <v>4075000000</v>
      </c>
      <c r="H79" s="11">
        <v>-150600000</v>
      </c>
      <c r="I79" s="11">
        <v>3924400000</v>
      </c>
      <c r="J79" s="11" t="s">
        <v>459</v>
      </c>
      <c r="K79" s="11">
        <v>1085144978.5900002</v>
      </c>
      <c r="L79" s="11">
        <v>0</v>
      </c>
      <c r="M79" s="11" t="s">
        <v>460</v>
      </c>
      <c r="N79" s="11">
        <v>40552323.679999828</v>
      </c>
      <c r="O79" s="11" t="s">
        <v>461</v>
      </c>
      <c r="P79" s="11">
        <v>2780805460.1199999</v>
      </c>
      <c r="Q79" s="11" t="s">
        <v>462</v>
      </c>
      <c r="R79" s="11">
        <v>2832279.0499999989</v>
      </c>
      <c r="S79" s="11" t="s">
        <v>462</v>
      </c>
      <c r="T79" s="11">
        <v>0</v>
      </c>
      <c r="U79" s="11" t="s">
        <v>330</v>
      </c>
    </row>
    <row r="80" spans="1:21" s="12" customFormat="1" ht="12" x14ac:dyDescent="0.2">
      <c r="A80" s="8" t="s">
        <v>166</v>
      </c>
      <c r="B80" s="8" t="s">
        <v>167</v>
      </c>
      <c r="C80" s="9" t="s">
        <v>25</v>
      </c>
      <c r="D80" s="9" t="s">
        <v>26</v>
      </c>
      <c r="E80" s="9">
        <v>20</v>
      </c>
      <c r="F80" s="10" t="s">
        <v>31</v>
      </c>
      <c r="G80" s="11">
        <v>120000000</v>
      </c>
      <c r="H80" s="11">
        <v>251000000</v>
      </c>
      <c r="I80" s="11">
        <v>371000000</v>
      </c>
      <c r="J80" s="11" t="s">
        <v>463</v>
      </c>
      <c r="K80" s="11">
        <v>327959355.84000003</v>
      </c>
      <c r="L80" s="11">
        <v>0</v>
      </c>
      <c r="M80" s="11" t="s">
        <v>463</v>
      </c>
      <c r="N80" s="11">
        <v>0</v>
      </c>
      <c r="O80" s="11" t="s">
        <v>464</v>
      </c>
      <c r="P80" s="11">
        <v>32575685.599999994</v>
      </c>
      <c r="Q80" s="11" t="s">
        <v>464</v>
      </c>
      <c r="R80" s="11">
        <v>0</v>
      </c>
      <c r="S80" s="11" t="s">
        <v>464</v>
      </c>
      <c r="T80" s="11">
        <v>0</v>
      </c>
      <c r="U80" s="11" t="s">
        <v>330</v>
      </c>
    </row>
    <row r="81" spans="1:21" s="12" customFormat="1" ht="24" x14ac:dyDescent="0.2">
      <c r="A81" s="8" t="s">
        <v>168</v>
      </c>
      <c r="B81" s="8" t="s">
        <v>169</v>
      </c>
      <c r="C81" s="9" t="s">
        <v>25</v>
      </c>
      <c r="D81" s="9" t="s">
        <v>26</v>
      </c>
      <c r="E81" s="9">
        <v>20</v>
      </c>
      <c r="F81" s="10" t="s">
        <v>31</v>
      </c>
      <c r="G81" s="11">
        <v>35000000</v>
      </c>
      <c r="H81" s="11">
        <v>0</v>
      </c>
      <c r="I81" s="11">
        <v>35000000</v>
      </c>
      <c r="J81" s="11" t="s">
        <v>465</v>
      </c>
      <c r="K81" s="11">
        <v>30410558</v>
      </c>
      <c r="L81" s="11">
        <v>0</v>
      </c>
      <c r="M81" s="11" t="s">
        <v>465</v>
      </c>
      <c r="N81" s="11">
        <v>0</v>
      </c>
      <c r="O81" s="11" t="s">
        <v>466</v>
      </c>
      <c r="P81" s="11">
        <v>139442</v>
      </c>
      <c r="Q81" s="11" t="s">
        <v>466</v>
      </c>
      <c r="R81" s="11">
        <v>0</v>
      </c>
      <c r="S81" s="11" t="s">
        <v>466</v>
      </c>
      <c r="T81" s="11">
        <v>0</v>
      </c>
      <c r="U81" s="11" t="s">
        <v>330</v>
      </c>
    </row>
    <row r="82" spans="1:21" s="12" customFormat="1" ht="24" x14ac:dyDescent="0.2">
      <c r="A82" s="8" t="s">
        <v>170</v>
      </c>
      <c r="B82" s="8" t="s">
        <v>171</v>
      </c>
      <c r="C82" s="9" t="s">
        <v>25</v>
      </c>
      <c r="D82" s="9" t="s">
        <v>26</v>
      </c>
      <c r="E82" s="9">
        <v>20</v>
      </c>
      <c r="F82" s="10" t="s">
        <v>31</v>
      </c>
      <c r="G82" s="11">
        <v>250000000</v>
      </c>
      <c r="H82" s="11">
        <v>100400000</v>
      </c>
      <c r="I82" s="11">
        <v>350400000</v>
      </c>
      <c r="J82" s="11" t="s">
        <v>467</v>
      </c>
      <c r="K82" s="11">
        <v>349403985</v>
      </c>
      <c r="L82" s="11">
        <v>0</v>
      </c>
      <c r="M82" s="11" t="s">
        <v>467</v>
      </c>
      <c r="N82" s="11">
        <v>0</v>
      </c>
      <c r="O82" s="11" t="s">
        <v>330</v>
      </c>
      <c r="P82" s="11">
        <v>996015</v>
      </c>
      <c r="Q82" s="11" t="s">
        <v>330</v>
      </c>
      <c r="R82" s="11">
        <v>0</v>
      </c>
      <c r="S82" s="11" t="s">
        <v>330</v>
      </c>
      <c r="T82" s="11">
        <v>0</v>
      </c>
      <c r="U82" s="11" t="s">
        <v>330</v>
      </c>
    </row>
    <row r="83" spans="1:21" s="12" customFormat="1" ht="24" x14ac:dyDescent="0.2">
      <c r="A83" s="8" t="s">
        <v>172</v>
      </c>
      <c r="B83" s="8" t="s">
        <v>173</v>
      </c>
      <c r="C83" s="9" t="s">
        <v>25</v>
      </c>
      <c r="D83" s="9" t="s">
        <v>26</v>
      </c>
      <c r="E83" s="9">
        <v>20</v>
      </c>
      <c r="F83" s="10" t="s">
        <v>31</v>
      </c>
      <c r="G83" s="11">
        <v>70000000</v>
      </c>
      <c r="H83" s="11">
        <v>0</v>
      </c>
      <c r="I83" s="11">
        <v>70000000</v>
      </c>
      <c r="J83" s="11" t="s">
        <v>468</v>
      </c>
      <c r="K83" s="11">
        <v>45976216</v>
      </c>
      <c r="L83" s="11">
        <v>0</v>
      </c>
      <c r="M83" s="11" t="s">
        <v>469</v>
      </c>
      <c r="N83" s="11">
        <v>23594900</v>
      </c>
      <c r="O83" s="11" t="s">
        <v>446</v>
      </c>
      <c r="P83" s="11">
        <v>278884</v>
      </c>
      <c r="Q83" s="11" t="s">
        <v>446</v>
      </c>
      <c r="R83" s="11">
        <v>0</v>
      </c>
      <c r="S83" s="11" t="s">
        <v>446</v>
      </c>
      <c r="T83" s="11">
        <v>0</v>
      </c>
      <c r="U83" s="11" t="s">
        <v>330</v>
      </c>
    </row>
    <row r="84" spans="1:21" s="12" customFormat="1" ht="12" x14ac:dyDescent="0.2">
      <c r="A84" s="8" t="s">
        <v>174</v>
      </c>
      <c r="B84" s="8" t="s">
        <v>175</v>
      </c>
      <c r="C84" s="9" t="s">
        <v>25</v>
      </c>
      <c r="D84" s="9" t="s">
        <v>26</v>
      </c>
      <c r="E84" s="9">
        <v>20</v>
      </c>
      <c r="F84" s="10" t="s">
        <v>31</v>
      </c>
      <c r="G84" s="11">
        <v>1800000000</v>
      </c>
      <c r="H84" s="11">
        <v>-502000000</v>
      </c>
      <c r="I84" s="11">
        <v>1298000000</v>
      </c>
      <c r="J84" s="11" t="s">
        <v>470</v>
      </c>
      <c r="K84" s="11">
        <v>85373173.599999905</v>
      </c>
      <c r="L84" s="11">
        <v>0</v>
      </c>
      <c r="M84" s="11" t="s">
        <v>471</v>
      </c>
      <c r="N84" s="11">
        <v>3017261.6800000668</v>
      </c>
      <c r="O84" s="11" t="s">
        <v>472</v>
      </c>
      <c r="P84" s="11">
        <v>1206777285.6700001</v>
      </c>
      <c r="Q84" s="11" t="s">
        <v>330</v>
      </c>
      <c r="R84" s="11">
        <v>2832279.05</v>
      </c>
      <c r="S84" s="11" t="s">
        <v>330</v>
      </c>
      <c r="T84" s="11">
        <v>0</v>
      </c>
      <c r="U84" s="11" t="s">
        <v>330</v>
      </c>
    </row>
    <row r="85" spans="1:21" s="12" customFormat="1" ht="12" x14ac:dyDescent="0.2">
      <c r="A85" s="8" t="s">
        <v>176</v>
      </c>
      <c r="B85" s="8" t="s">
        <v>177</v>
      </c>
      <c r="C85" s="9" t="s">
        <v>25</v>
      </c>
      <c r="D85" s="9" t="s">
        <v>26</v>
      </c>
      <c r="E85" s="9">
        <v>20</v>
      </c>
      <c r="F85" s="10" t="s">
        <v>31</v>
      </c>
      <c r="G85" s="11">
        <v>1800000000</v>
      </c>
      <c r="H85" s="11">
        <v>0</v>
      </c>
      <c r="I85" s="11">
        <v>1800000000</v>
      </c>
      <c r="J85" s="11" t="s">
        <v>473</v>
      </c>
      <c r="K85" s="11">
        <v>246021690.1500001</v>
      </c>
      <c r="L85" s="11">
        <v>0</v>
      </c>
      <c r="M85" s="11" t="s">
        <v>474</v>
      </c>
      <c r="N85" s="11">
        <v>13940162</v>
      </c>
      <c r="O85" s="11" t="s">
        <v>330</v>
      </c>
      <c r="P85" s="11">
        <v>1540038147.8499999</v>
      </c>
      <c r="Q85" s="11" t="s">
        <v>330</v>
      </c>
      <c r="R85" s="11">
        <v>0</v>
      </c>
      <c r="S85" s="11" t="s">
        <v>330</v>
      </c>
      <c r="T85" s="11">
        <v>0</v>
      </c>
      <c r="U85" s="11" t="s">
        <v>330</v>
      </c>
    </row>
    <row r="86" spans="1:21" s="12" customFormat="1" ht="12" x14ac:dyDescent="0.2">
      <c r="A86" s="8" t="s">
        <v>178</v>
      </c>
      <c r="B86" s="8" t="s">
        <v>179</v>
      </c>
      <c r="C86" s="9" t="s">
        <v>25</v>
      </c>
      <c r="D86" s="9" t="s">
        <v>26</v>
      </c>
      <c r="E86" s="9">
        <v>20</v>
      </c>
      <c r="F86" s="10" t="s">
        <v>31</v>
      </c>
      <c r="G86" s="11">
        <v>1266200000</v>
      </c>
      <c r="H86" s="11">
        <v>0</v>
      </c>
      <c r="I86" s="11">
        <v>1266200000</v>
      </c>
      <c r="J86" s="11" t="s">
        <v>475</v>
      </c>
      <c r="K86" s="11">
        <v>146821794</v>
      </c>
      <c r="L86" s="11">
        <v>0</v>
      </c>
      <c r="M86" s="11" t="s">
        <v>476</v>
      </c>
      <c r="N86" s="11">
        <v>14903114</v>
      </c>
      <c r="O86" s="11" t="s">
        <v>477</v>
      </c>
      <c r="P86" s="11">
        <v>1098515092</v>
      </c>
      <c r="Q86" s="11" t="s">
        <v>477</v>
      </c>
      <c r="R86" s="11">
        <v>0</v>
      </c>
      <c r="S86" s="11" t="s">
        <v>477</v>
      </c>
      <c r="T86" s="11">
        <v>0</v>
      </c>
      <c r="U86" s="11" t="s">
        <v>330</v>
      </c>
    </row>
    <row r="87" spans="1:21" s="12" customFormat="1" ht="24" x14ac:dyDescent="0.2">
      <c r="A87" s="8" t="s">
        <v>178</v>
      </c>
      <c r="B87" s="8" t="s">
        <v>179</v>
      </c>
      <c r="C87" s="9" t="s">
        <v>25</v>
      </c>
      <c r="D87" s="9" t="s">
        <v>26</v>
      </c>
      <c r="E87" s="9">
        <v>21</v>
      </c>
      <c r="F87" s="10" t="s">
        <v>28</v>
      </c>
      <c r="G87" s="11">
        <v>998800000</v>
      </c>
      <c r="H87" s="11">
        <v>0</v>
      </c>
      <c r="I87" s="11">
        <v>998800000</v>
      </c>
      <c r="J87" s="11" t="s">
        <v>478</v>
      </c>
      <c r="K87" s="11">
        <v>994820718</v>
      </c>
      <c r="L87" s="11">
        <v>0</v>
      </c>
      <c r="M87" s="11" t="s">
        <v>478</v>
      </c>
      <c r="N87" s="11">
        <v>0</v>
      </c>
      <c r="O87" s="11" t="s">
        <v>330</v>
      </c>
      <c r="P87" s="11">
        <v>3979282</v>
      </c>
      <c r="Q87" s="11" t="s">
        <v>330</v>
      </c>
      <c r="R87" s="11">
        <v>0</v>
      </c>
      <c r="S87" s="11" t="s">
        <v>330</v>
      </c>
      <c r="T87" s="11">
        <v>0</v>
      </c>
      <c r="U87" s="11" t="s">
        <v>330</v>
      </c>
    </row>
    <row r="88" spans="1:21" s="12" customFormat="1" ht="12" x14ac:dyDescent="0.2">
      <c r="A88" s="8" t="s">
        <v>180</v>
      </c>
      <c r="B88" s="8" t="s">
        <v>181</v>
      </c>
      <c r="C88" s="9" t="s">
        <v>25</v>
      </c>
      <c r="D88" s="9" t="s">
        <v>26</v>
      </c>
      <c r="E88" s="9">
        <v>20</v>
      </c>
      <c r="F88" s="10" t="s">
        <v>31</v>
      </c>
      <c r="G88" s="11">
        <v>400000000</v>
      </c>
      <c r="H88" s="11">
        <v>0</v>
      </c>
      <c r="I88" s="11">
        <v>400000000</v>
      </c>
      <c r="J88" s="11" t="s">
        <v>479</v>
      </c>
      <c r="K88" s="11">
        <v>3756375</v>
      </c>
      <c r="L88" s="11">
        <v>0</v>
      </c>
      <c r="M88" s="11" t="s">
        <v>479</v>
      </c>
      <c r="N88" s="11">
        <v>0</v>
      </c>
      <c r="O88" s="11" t="s">
        <v>480</v>
      </c>
      <c r="P88" s="11">
        <v>394993625</v>
      </c>
      <c r="Q88" s="11" t="s">
        <v>480</v>
      </c>
      <c r="R88" s="11">
        <v>0</v>
      </c>
      <c r="S88" s="11" t="s">
        <v>480</v>
      </c>
      <c r="T88" s="11">
        <v>0</v>
      </c>
      <c r="U88" s="11" t="s">
        <v>330</v>
      </c>
    </row>
    <row r="89" spans="1:21" s="12" customFormat="1" ht="12" x14ac:dyDescent="0.2">
      <c r="A89" s="8" t="s">
        <v>182</v>
      </c>
      <c r="B89" s="8" t="s">
        <v>183</v>
      </c>
      <c r="C89" s="9" t="s">
        <v>25</v>
      </c>
      <c r="D89" s="9" t="s">
        <v>26</v>
      </c>
      <c r="E89" s="9">
        <v>20</v>
      </c>
      <c r="F89" s="10" t="s">
        <v>31</v>
      </c>
      <c r="G89" s="11">
        <v>50000000</v>
      </c>
      <c r="H89" s="11">
        <v>0</v>
      </c>
      <c r="I89" s="11">
        <v>50000000</v>
      </c>
      <c r="J89" s="11" t="s">
        <v>481</v>
      </c>
      <c r="K89" s="11">
        <v>28453922</v>
      </c>
      <c r="L89" s="11">
        <v>0</v>
      </c>
      <c r="M89" s="11" t="s">
        <v>481</v>
      </c>
      <c r="N89" s="11">
        <v>0</v>
      </c>
      <c r="O89" s="11" t="s">
        <v>330</v>
      </c>
      <c r="P89" s="11">
        <v>21546078</v>
      </c>
      <c r="Q89" s="11" t="s">
        <v>330</v>
      </c>
      <c r="R89" s="11">
        <v>0</v>
      </c>
      <c r="S89" s="11" t="s">
        <v>330</v>
      </c>
      <c r="T89" s="11">
        <v>0</v>
      </c>
      <c r="U89" s="11" t="s">
        <v>330</v>
      </c>
    </row>
    <row r="90" spans="1:21" s="12" customFormat="1" ht="24" x14ac:dyDescent="0.2">
      <c r="A90" s="8" t="s">
        <v>184</v>
      </c>
      <c r="B90" s="8" t="s">
        <v>185</v>
      </c>
      <c r="C90" s="9" t="s">
        <v>25</v>
      </c>
      <c r="D90" s="9" t="s">
        <v>26</v>
      </c>
      <c r="E90" s="9">
        <v>20</v>
      </c>
      <c r="F90" s="10" t="s">
        <v>31</v>
      </c>
      <c r="G90" s="11">
        <v>801200000</v>
      </c>
      <c r="H90" s="11">
        <v>0</v>
      </c>
      <c r="I90" s="11">
        <v>801200000</v>
      </c>
      <c r="J90" s="11" t="s">
        <v>482</v>
      </c>
      <c r="K90" s="11">
        <v>104381257</v>
      </c>
      <c r="L90" s="11">
        <v>0</v>
      </c>
      <c r="M90" s="11" t="s">
        <v>483</v>
      </c>
      <c r="N90" s="11">
        <v>14903114</v>
      </c>
      <c r="O90" s="11" t="s">
        <v>330</v>
      </c>
      <c r="P90" s="11">
        <v>681915629</v>
      </c>
      <c r="Q90" s="11" t="s">
        <v>330</v>
      </c>
      <c r="R90" s="11">
        <v>0</v>
      </c>
      <c r="S90" s="11" t="s">
        <v>330</v>
      </c>
      <c r="T90" s="11">
        <v>0</v>
      </c>
      <c r="U90" s="11" t="s">
        <v>330</v>
      </c>
    </row>
    <row r="91" spans="1:21" s="12" customFormat="1" ht="24" x14ac:dyDescent="0.2">
      <c r="A91" s="8" t="s">
        <v>184</v>
      </c>
      <c r="B91" s="8" t="s">
        <v>185</v>
      </c>
      <c r="C91" s="9" t="s">
        <v>25</v>
      </c>
      <c r="D91" s="9" t="s">
        <v>26</v>
      </c>
      <c r="E91" s="9">
        <v>21</v>
      </c>
      <c r="F91" s="10" t="s">
        <v>28</v>
      </c>
      <c r="G91" s="11">
        <v>998800000</v>
      </c>
      <c r="H91" s="11">
        <v>0</v>
      </c>
      <c r="I91" s="11">
        <v>998800000</v>
      </c>
      <c r="J91" s="11" t="s">
        <v>478</v>
      </c>
      <c r="K91" s="11">
        <v>994820718</v>
      </c>
      <c r="L91" s="11">
        <v>0</v>
      </c>
      <c r="M91" s="11" t="s">
        <v>478</v>
      </c>
      <c r="N91" s="11">
        <v>0</v>
      </c>
      <c r="O91" s="11" t="s">
        <v>330</v>
      </c>
      <c r="P91" s="11">
        <v>3979282</v>
      </c>
      <c r="Q91" s="11" t="s">
        <v>330</v>
      </c>
      <c r="R91" s="11">
        <v>0</v>
      </c>
      <c r="S91" s="11" t="s">
        <v>330</v>
      </c>
      <c r="T91" s="11">
        <v>0</v>
      </c>
      <c r="U91" s="11" t="s">
        <v>330</v>
      </c>
    </row>
    <row r="92" spans="1:21" s="12" customFormat="1" ht="12" x14ac:dyDescent="0.2">
      <c r="A92" s="8" t="s">
        <v>186</v>
      </c>
      <c r="B92" s="8" t="s">
        <v>187</v>
      </c>
      <c r="C92" s="9" t="s">
        <v>25</v>
      </c>
      <c r="D92" s="9" t="s">
        <v>26</v>
      </c>
      <c r="E92" s="9">
        <v>20</v>
      </c>
      <c r="F92" s="10" t="s">
        <v>31</v>
      </c>
      <c r="G92" s="11">
        <v>15000000</v>
      </c>
      <c r="H92" s="11">
        <v>0</v>
      </c>
      <c r="I92" s="11">
        <v>15000000</v>
      </c>
      <c r="J92" s="11" t="s">
        <v>484</v>
      </c>
      <c r="K92" s="11">
        <v>10230240</v>
      </c>
      <c r="L92" s="11">
        <v>0</v>
      </c>
      <c r="M92" s="11" t="s">
        <v>484</v>
      </c>
      <c r="N92" s="11">
        <v>0</v>
      </c>
      <c r="O92" s="11" t="s">
        <v>485</v>
      </c>
      <c r="P92" s="11">
        <v>59760</v>
      </c>
      <c r="Q92" s="11" t="s">
        <v>485</v>
      </c>
      <c r="R92" s="11">
        <v>0</v>
      </c>
      <c r="S92" s="11" t="s">
        <v>485</v>
      </c>
      <c r="T92" s="11">
        <v>0</v>
      </c>
      <c r="U92" s="11" t="s">
        <v>330</v>
      </c>
    </row>
    <row r="93" spans="1:21" s="12" customFormat="1" ht="12" x14ac:dyDescent="0.2">
      <c r="A93" s="8" t="s">
        <v>188</v>
      </c>
      <c r="B93" s="8" t="s">
        <v>189</v>
      </c>
      <c r="C93" s="9" t="s">
        <v>25</v>
      </c>
      <c r="D93" s="9" t="s">
        <v>26</v>
      </c>
      <c r="E93" s="9">
        <v>20</v>
      </c>
      <c r="F93" s="10" t="s">
        <v>31</v>
      </c>
      <c r="G93" s="11">
        <v>85000000</v>
      </c>
      <c r="H93" s="11">
        <v>0</v>
      </c>
      <c r="I93" s="11">
        <v>85000000</v>
      </c>
      <c r="J93" s="11" t="s">
        <v>486</v>
      </c>
      <c r="K93" s="11">
        <v>53261356</v>
      </c>
      <c r="L93" s="11">
        <v>0</v>
      </c>
      <c r="M93" s="11" t="s">
        <v>486</v>
      </c>
      <c r="N93" s="11">
        <v>0</v>
      </c>
      <c r="O93" s="11" t="s">
        <v>487</v>
      </c>
      <c r="P93" s="11">
        <v>30338644</v>
      </c>
      <c r="Q93" s="11" t="s">
        <v>487</v>
      </c>
      <c r="R93" s="11">
        <v>0</v>
      </c>
      <c r="S93" s="11" t="s">
        <v>487</v>
      </c>
      <c r="T93" s="11">
        <v>0</v>
      </c>
      <c r="U93" s="11" t="s">
        <v>330</v>
      </c>
    </row>
    <row r="94" spans="1:21" s="12" customFormat="1" ht="12" x14ac:dyDescent="0.2">
      <c r="A94" s="8" t="s">
        <v>190</v>
      </c>
      <c r="B94" s="8" t="s">
        <v>191</v>
      </c>
      <c r="C94" s="9" t="s">
        <v>25</v>
      </c>
      <c r="D94" s="9" t="s">
        <v>26</v>
      </c>
      <c r="E94" s="9">
        <v>20</v>
      </c>
      <c r="F94" s="10" t="s">
        <v>31</v>
      </c>
      <c r="G94" s="11">
        <v>5000000</v>
      </c>
      <c r="H94" s="11">
        <v>0</v>
      </c>
      <c r="I94" s="11">
        <v>5000000</v>
      </c>
      <c r="J94" s="11" t="s">
        <v>432</v>
      </c>
      <c r="K94" s="11">
        <v>4980080</v>
      </c>
      <c r="L94" s="11">
        <v>0</v>
      </c>
      <c r="M94" s="11" t="s">
        <v>432</v>
      </c>
      <c r="N94" s="11">
        <v>0</v>
      </c>
      <c r="O94" s="11" t="s">
        <v>330</v>
      </c>
      <c r="P94" s="11">
        <v>19920</v>
      </c>
      <c r="Q94" s="11" t="s">
        <v>330</v>
      </c>
      <c r="R94" s="11">
        <v>0</v>
      </c>
      <c r="S94" s="11" t="s">
        <v>330</v>
      </c>
      <c r="T94" s="11">
        <v>0</v>
      </c>
      <c r="U94" s="11" t="s">
        <v>330</v>
      </c>
    </row>
    <row r="95" spans="1:21" s="12" customFormat="1" ht="24" x14ac:dyDescent="0.2">
      <c r="A95" s="8" t="s">
        <v>192</v>
      </c>
      <c r="B95" s="8" t="s">
        <v>193</v>
      </c>
      <c r="C95" s="9" t="s">
        <v>25</v>
      </c>
      <c r="D95" s="9" t="s">
        <v>26</v>
      </c>
      <c r="E95" s="9">
        <v>20</v>
      </c>
      <c r="F95" s="10" t="s">
        <v>31</v>
      </c>
      <c r="G95" s="11">
        <v>5000000</v>
      </c>
      <c r="H95" s="11">
        <v>0</v>
      </c>
      <c r="I95" s="11">
        <v>5000000</v>
      </c>
      <c r="J95" s="11" t="s">
        <v>432</v>
      </c>
      <c r="K95" s="11">
        <v>4980080</v>
      </c>
      <c r="L95" s="11">
        <v>0</v>
      </c>
      <c r="M95" s="11" t="s">
        <v>432</v>
      </c>
      <c r="N95" s="11">
        <v>0</v>
      </c>
      <c r="O95" s="11" t="s">
        <v>330</v>
      </c>
      <c r="P95" s="11">
        <v>19920</v>
      </c>
      <c r="Q95" s="11" t="s">
        <v>330</v>
      </c>
      <c r="R95" s="11">
        <v>0</v>
      </c>
      <c r="S95" s="11" t="s">
        <v>330</v>
      </c>
      <c r="T95" s="11">
        <v>0</v>
      </c>
      <c r="U95" s="11" t="s">
        <v>330</v>
      </c>
    </row>
    <row r="96" spans="1:21" s="12" customFormat="1" ht="12" x14ac:dyDescent="0.2">
      <c r="A96" s="8" t="s">
        <v>194</v>
      </c>
      <c r="B96" s="8" t="s">
        <v>195</v>
      </c>
      <c r="C96" s="9" t="s">
        <v>25</v>
      </c>
      <c r="D96" s="9" t="s">
        <v>26</v>
      </c>
      <c r="E96" s="9">
        <v>20</v>
      </c>
      <c r="F96" s="10" t="s">
        <v>31</v>
      </c>
      <c r="G96" s="11">
        <v>40000000</v>
      </c>
      <c r="H96" s="11">
        <v>0</v>
      </c>
      <c r="I96" s="11">
        <v>40000000</v>
      </c>
      <c r="J96" s="11" t="s">
        <v>488</v>
      </c>
      <c r="K96" s="11">
        <v>39840638</v>
      </c>
      <c r="L96" s="11">
        <v>0</v>
      </c>
      <c r="M96" s="11" t="s">
        <v>488</v>
      </c>
      <c r="N96" s="11">
        <v>0</v>
      </c>
      <c r="O96" s="11" t="s">
        <v>330</v>
      </c>
      <c r="P96" s="11">
        <v>159362</v>
      </c>
      <c r="Q96" s="11" t="s">
        <v>330</v>
      </c>
      <c r="R96" s="11">
        <v>0</v>
      </c>
      <c r="S96" s="11" t="s">
        <v>330</v>
      </c>
      <c r="T96" s="11">
        <v>0</v>
      </c>
      <c r="U96" s="11" t="s">
        <v>330</v>
      </c>
    </row>
    <row r="97" spans="1:21" s="12" customFormat="1" ht="24" x14ac:dyDescent="0.2">
      <c r="A97" s="8" t="s">
        <v>196</v>
      </c>
      <c r="B97" s="8" t="s">
        <v>197</v>
      </c>
      <c r="C97" s="9" t="s">
        <v>25</v>
      </c>
      <c r="D97" s="9" t="s">
        <v>26</v>
      </c>
      <c r="E97" s="9">
        <v>20</v>
      </c>
      <c r="F97" s="10" t="s">
        <v>31</v>
      </c>
      <c r="G97" s="11">
        <v>35000000</v>
      </c>
      <c r="H97" s="11">
        <v>0</v>
      </c>
      <c r="I97" s="11">
        <v>35000000</v>
      </c>
      <c r="J97" s="11" t="s">
        <v>489</v>
      </c>
      <c r="K97" s="11">
        <v>3460558</v>
      </c>
      <c r="L97" s="11">
        <v>0</v>
      </c>
      <c r="M97" s="11" t="s">
        <v>489</v>
      </c>
      <c r="N97" s="11">
        <v>0</v>
      </c>
      <c r="O97" s="11" t="s">
        <v>487</v>
      </c>
      <c r="P97" s="11">
        <v>30139442</v>
      </c>
      <c r="Q97" s="11" t="s">
        <v>487</v>
      </c>
      <c r="R97" s="11">
        <v>0</v>
      </c>
      <c r="S97" s="11" t="s">
        <v>487</v>
      </c>
      <c r="T97" s="11">
        <v>0</v>
      </c>
      <c r="U97" s="11" t="s">
        <v>330</v>
      </c>
    </row>
    <row r="98" spans="1:21" s="12" customFormat="1" ht="12" x14ac:dyDescent="0.2">
      <c r="A98" s="8" t="s">
        <v>198</v>
      </c>
      <c r="B98" s="8" t="s">
        <v>199</v>
      </c>
      <c r="C98" s="9" t="s">
        <v>25</v>
      </c>
      <c r="D98" s="9" t="s">
        <v>26</v>
      </c>
      <c r="E98" s="9">
        <v>20</v>
      </c>
      <c r="F98" s="10" t="s">
        <v>31</v>
      </c>
      <c r="G98" s="11">
        <v>1089000000</v>
      </c>
      <c r="H98" s="11">
        <v>0</v>
      </c>
      <c r="I98" s="11">
        <v>1089000000</v>
      </c>
      <c r="J98" s="11" t="s">
        <v>490</v>
      </c>
      <c r="K98" s="11">
        <v>942117173.37</v>
      </c>
      <c r="L98" s="11">
        <v>0</v>
      </c>
      <c r="M98" s="11" t="s">
        <v>490</v>
      </c>
      <c r="N98" s="11">
        <v>0</v>
      </c>
      <c r="O98" s="11" t="s">
        <v>491</v>
      </c>
      <c r="P98" s="11">
        <v>4338643</v>
      </c>
      <c r="Q98" s="11" t="s">
        <v>492</v>
      </c>
      <c r="R98" s="11">
        <v>10850</v>
      </c>
      <c r="S98" s="11" t="s">
        <v>492</v>
      </c>
      <c r="T98" s="11">
        <v>0</v>
      </c>
      <c r="U98" s="11" t="s">
        <v>330</v>
      </c>
    </row>
    <row r="99" spans="1:21" s="12" customFormat="1" ht="12" x14ac:dyDescent="0.2">
      <c r="A99" s="8" t="s">
        <v>200</v>
      </c>
      <c r="B99" s="8" t="s">
        <v>201</v>
      </c>
      <c r="C99" s="9" t="s">
        <v>25</v>
      </c>
      <c r="D99" s="9" t="s">
        <v>26</v>
      </c>
      <c r="E99" s="9">
        <v>20</v>
      </c>
      <c r="F99" s="10" t="s">
        <v>31</v>
      </c>
      <c r="G99" s="11">
        <v>350000000</v>
      </c>
      <c r="H99" s="11">
        <v>0</v>
      </c>
      <c r="I99" s="11">
        <v>350000000</v>
      </c>
      <c r="J99" s="11" t="s">
        <v>493</v>
      </c>
      <c r="K99" s="11">
        <v>336792275</v>
      </c>
      <c r="L99" s="11">
        <v>0</v>
      </c>
      <c r="M99" s="11" t="s">
        <v>493</v>
      </c>
      <c r="N99" s="11">
        <v>0</v>
      </c>
      <c r="O99" s="11" t="s">
        <v>494</v>
      </c>
      <c r="P99" s="11">
        <v>1394422</v>
      </c>
      <c r="Q99" s="11" t="s">
        <v>494</v>
      </c>
      <c r="R99" s="11">
        <v>0</v>
      </c>
      <c r="S99" s="11" t="s">
        <v>494</v>
      </c>
      <c r="T99" s="11">
        <v>0</v>
      </c>
      <c r="U99" s="11" t="s">
        <v>330</v>
      </c>
    </row>
    <row r="100" spans="1:21" s="12" customFormat="1" ht="12" x14ac:dyDescent="0.2">
      <c r="A100" s="8" t="s">
        <v>202</v>
      </c>
      <c r="B100" s="8" t="s">
        <v>203</v>
      </c>
      <c r="C100" s="9" t="s">
        <v>25</v>
      </c>
      <c r="D100" s="9" t="s">
        <v>26</v>
      </c>
      <c r="E100" s="9">
        <v>20</v>
      </c>
      <c r="F100" s="10" t="s">
        <v>31</v>
      </c>
      <c r="G100" s="11">
        <v>350000000</v>
      </c>
      <c r="H100" s="11">
        <v>0</v>
      </c>
      <c r="I100" s="11">
        <v>350000000</v>
      </c>
      <c r="J100" s="11" t="s">
        <v>495</v>
      </c>
      <c r="K100" s="11">
        <v>265665190.19999999</v>
      </c>
      <c r="L100" s="11">
        <v>0</v>
      </c>
      <c r="M100" s="11" t="s">
        <v>495</v>
      </c>
      <c r="N100" s="11">
        <v>0</v>
      </c>
      <c r="O100" s="11" t="s">
        <v>496</v>
      </c>
      <c r="P100" s="11">
        <v>1394422</v>
      </c>
      <c r="Q100" s="11" t="s">
        <v>496</v>
      </c>
      <c r="R100" s="11">
        <v>0</v>
      </c>
      <c r="S100" s="11" t="s">
        <v>496</v>
      </c>
      <c r="T100" s="11">
        <v>0</v>
      </c>
      <c r="U100" s="11" t="s">
        <v>330</v>
      </c>
    </row>
    <row r="101" spans="1:21" s="12" customFormat="1" ht="12" x14ac:dyDescent="0.2">
      <c r="A101" s="8" t="s">
        <v>204</v>
      </c>
      <c r="B101" s="8" t="s">
        <v>205</v>
      </c>
      <c r="C101" s="9" t="s">
        <v>25</v>
      </c>
      <c r="D101" s="9" t="s">
        <v>26</v>
      </c>
      <c r="E101" s="9">
        <v>20</v>
      </c>
      <c r="F101" s="10" t="s">
        <v>31</v>
      </c>
      <c r="G101" s="11">
        <v>15000000</v>
      </c>
      <c r="H101" s="11">
        <v>0</v>
      </c>
      <c r="I101" s="11">
        <v>15000000</v>
      </c>
      <c r="J101" s="11" t="s">
        <v>497</v>
      </c>
      <c r="K101" s="11">
        <v>14826420</v>
      </c>
      <c r="L101" s="11">
        <v>0</v>
      </c>
      <c r="M101" s="11" t="s">
        <v>497</v>
      </c>
      <c r="N101" s="11">
        <v>0</v>
      </c>
      <c r="O101" s="11" t="s">
        <v>498</v>
      </c>
      <c r="P101" s="11">
        <v>59760</v>
      </c>
      <c r="Q101" s="11" t="s">
        <v>499</v>
      </c>
      <c r="R101" s="11">
        <v>10850</v>
      </c>
      <c r="S101" s="11" t="s">
        <v>499</v>
      </c>
      <c r="T101" s="11">
        <v>0</v>
      </c>
      <c r="U101" s="11" t="s">
        <v>330</v>
      </c>
    </row>
    <row r="102" spans="1:21" s="12" customFormat="1" ht="12" x14ac:dyDescent="0.2">
      <c r="A102" s="8" t="s">
        <v>206</v>
      </c>
      <c r="B102" s="8" t="s">
        <v>207</v>
      </c>
      <c r="C102" s="9" t="s">
        <v>25</v>
      </c>
      <c r="D102" s="9" t="s">
        <v>26</v>
      </c>
      <c r="E102" s="9">
        <v>20</v>
      </c>
      <c r="F102" s="10" t="s">
        <v>31</v>
      </c>
      <c r="G102" s="11">
        <v>18000000</v>
      </c>
      <c r="H102" s="11">
        <v>0</v>
      </c>
      <c r="I102" s="11">
        <v>18000000</v>
      </c>
      <c r="J102" s="11" t="s">
        <v>500</v>
      </c>
      <c r="K102" s="11">
        <v>14950220.83</v>
      </c>
      <c r="L102" s="11">
        <v>0</v>
      </c>
      <c r="M102" s="11" t="s">
        <v>500</v>
      </c>
      <c r="N102" s="11">
        <v>0</v>
      </c>
      <c r="O102" s="11" t="s">
        <v>501</v>
      </c>
      <c r="P102" s="11">
        <v>71713</v>
      </c>
      <c r="Q102" s="11" t="s">
        <v>501</v>
      </c>
      <c r="R102" s="11">
        <v>0</v>
      </c>
      <c r="S102" s="11" t="s">
        <v>501</v>
      </c>
      <c r="T102" s="11">
        <v>0</v>
      </c>
      <c r="U102" s="11" t="s">
        <v>330</v>
      </c>
    </row>
    <row r="103" spans="1:21" s="12" customFormat="1" ht="12" x14ac:dyDescent="0.2">
      <c r="A103" s="8" t="s">
        <v>208</v>
      </c>
      <c r="B103" s="8" t="s">
        <v>209</v>
      </c>
      <c r="C103" s="9" t="s">
        <v>25</v>
      </c>
      <c r="D103" s="9" t="s">
        <v>26</v>
      </c>
      <c r="E103" s="9">
        <v>20</v>
      </c>
      <c r="F103" s="10" t="s">
        <v>31</v>
      </c>
      <c r="G103" s="11">
        <v>350000000</v>
      </c>
      <c r="H103" s="11">
        <v>0</v>
      </c>
      <c r="I103" s="11">
        <v>350000000</v>
      </c>
      <c r="J103" s="11" t="s">
        <v>502</v>
      </c>
      <c r="K103" s="11">
        <v>304400371.34000003</v>
      </c>
      <c r="L103" s="11">
        <v>0</v>
      </c>
      <c r="M103" s="11" t="s">
        <v>502</v>
      </c>
      <c r="N103" s="11">
        <v>0</v>
      </c>
      <c r="O103" s="11" t="s">
        <v>503</v>
      </c>
      <c r="P103" s="11">
        <v>1394422</v>
      </c>
      <c r="Q103" s="11" t="s">
        <v>503</v>
      </c>
      <c r="R103" s="11">
        <v>0</v>
      </c>
      <c r="S103" s="11" t="s">
        <v>503</v>
      </c>
      <c r="T103" s="11">
        <v>0</v>
      </c>
      <c r="U103" s="11" t="s">
        <v>330</v>
      </c>
    </row>
    <row r="104" spans="1:21" s="12" customFormat="1" ht="12" x14ac:dyDescent="0.2">
      <c r="A104" s="8" t="s">
        <v>210</v>
      </c>
      <c r="B104" s="8" t="s">
        <v>211</v>
      </c>
      <c r="C104" s="9" t="s">
        <v>25</v>
      </c>
      <c r="D104" s="9" t="s">
        <v>26</v>
      </c>
      <c r="E104" s="9">
        <v>20</v>
      </c>
      <c r="F104" s="10" t="s">
        <v>31</v>
      </c>
      <c r="G104" s="11">
        <v>6000000</v>
      </c>
      <c r="H104" s="11">
        <v>0</v>
      </c>
      <c r="I104" s="11">
        <v>6000000</v>
      </c>
      <c r="J104" s="11" t="s">
        <v>504</v>
      </c>
      <c r="K104" s="11">
        <v>5482696</v>
      </c>
      <c r="L104" s="11">
        <v>0</v>
      </c>
      <c r="M104" s="11" t="s">
        <v>504</v>
      </c>
      <c r="N104" s="11">
        <v>0</v>
      </c>
      <c r="O104" s="11" t="s">
        <v>505</v>
      </c>
      <c r="P104" s="11">
        <v>23904</v>
      </c>
      <c r="Q104" s="11" t="s">
        <v>505</v>
      </c>
      <c r="R104" s="11">
        <v>0</v>
      </c>
      <c r="S104" s="11" t="s">
        <v>505</v>
      </c>
      <c r="T104" s="11">
        <v>0</v>
      </c>
      <c r="U104" s="11" t="s">
        <v>330</v>
      </c>
    </row>
    <row r="105" spans="1:21" s="12" customFormat="1" ht="12" x14ac:dyDescent="0.2">
      <c r="A105" s="8" t="s">
        <v>212</v>
      </c>
      <c r="B105" s="8" t="s">
        <v>213</v>
      </c>
      <c r="C105" s="9" t="s">
        <v>25</v>
      </c>
      <c r="D105" s="9" t="s">
        <v>26</v>
      </c>
      <c r="E105" s="9">
        <v>20</v>
      </c>
      <c r="F105" s="10" t="s">
        <v>31</v>
      </c>
      <c r="G105" s="11">
        <v>700000000</v>
      </c>
      <c r="H105" s="11">
        <v>130520000</v>
      </c>
      <c r="I105" s="11">
        <v>830520000</v>
      </c>
      <c r="J105" s="11" t="s">
        <v>506</v>
      </c>
      <c r="K105" s="11">
        <v>819734535</v>
      </c>
      <c r="L105" s="11">
        <v>0</v>
      </c>
      <c r="M105" s="11" t="s">
        <v>507</v>
      </c>
      <c r="N105" s="11">
        <v>7996621</v>
      </c>
      <c r="O105" s="11" t="s">
        <v>330</v>
      </c>
      <c r="P105" s="11">
        <v>2788844</v>
      </c>
      <c r="Q105" s="11" t="s">
        <v>330</v>
      </c>
      <c r="R105" s="11">
        <v>0</v>
      </c>
      <c r="S105" s="11" t="s">
        <v>330</v>
      </c>
      <c r="T105" s="11">
        <v>0</v>
      </c>
      <c r="U105" s="11" t="s">
        <v>330</v>
      </c>
    </row>
    <row r="106" spans="1:21" s="12" customFormat="1" ht="12" x14ac:dyDescent="0.2">
      <c r="A106" s="8" t="s">
        <v>214</v>
      </c>
      <c r="B106" s="8" t="s">
        <v>215</v>
      </c>
      <c r="C106" s="9" t="s">
        <v>25</v>
      </c>
      <c r="D106" s="9" t="s">
        <v>26</v>
      </c>
      <c r="E106" s="9">
        <v>20</v>
      </c>
      <c r="F106" s="10" t="s">
        <v>31</v>
      </c>
      <c r="G106" s="11">
        <v>700000000</v>
      </c>
      <c r="H106" s="11">
        <v>130520000</v>
      </c>
      <c r="I106" s="11">
        <v>830520000</v>
      </c>
      <c r="J106" s="11" t="s">
        <v>506</v>
      </c>
      <c r="K106" s="11">
        <v>819734535</v>
      </c>
      <c r="L106" s="11">
        <v>0</v>
      </c>
      <c r="M106" s="11" t="s">
        <v>507</v>
      </c>
      <c r="N106" s="11">
        <v>7996621</v>
      </c>
      <c r="O106" s="11" t="s">
        <v>330</v>
      </c>
      <c r="P106" s="11">
        <v>2788844</v>
      </c>
      <c r="Q106" s="11" t="s">
        <v>330</v>
      </c>
      <c r="R106" s="11">
        <v>0</v>
      </c>
      <c r="S106" s="11" t="s">
        <v>330</v>
      </c>
      <c r="T106" s="11">
        <v>0</v>
      </c>
      <c r="U106" s="11" t="s">
        <v>330</v>
      </c>
    </row>
    <row r="107" spans="1:21" s="12" customFormat="1" ht="12" x14ac:dyDescent="0.2">
      <c r="A107" s="8" t="s">
        <v>216</v>
      </c>
      <c r="B107" s="8" t="s">
        <v>217</v>
      </c>
      <c r="C107" s="9" t="s">
        <v>25</v>
      </c>
      <c r="D107" s="9" t="s">
        <v>26</v>
      </c>
      <c r="E107" s="9">
        <v>20</v>
      </c>
      <c r="F107" s="10" t="s">
        <v>31</v>
      </c>
      <c r="G107" s="11">
        <v>526000000</v>
      </c>
      <c r="H107" s="11">
        <v>0</v>
      </c>
      <c r="I107" s="11">
        <v>526000000</v>
      </c>
      <c r="J107" s="11" t="s">
        <v>508</v>
      </c>
      <c r="K107" s="11">
        <v>113650823</v>
      </c>
      <c r="L107" s="11">
        <v>0</v>
      </c>
      <c r="M107" s="11" t="s">
        <v>508</v>
      </c>
      <c r="N107" s="11">
        <v>0</v>
      </c>
      <c r="O107" s="11" t="s">
        <v>509</v>
      </c>
      <c r="P107" s="11">
        <v>310800659</v>
      </c>
      <c r="Q107" s="11" t="s">
        <v>509</v>
      </c>
      <c r="R107" s="11">
        <v>0</v>
      </c>
      <c r="S107" s="11" t="s">
        <v>509</v>
      </c>
      <c r="T107" s="11">
        <v>0</v>
      </c>
      <c r="U107" s="11" t="s">
        <v>330</v>
      </c>
    </row>
    <row r="108" spans="1:21" s="12" customFormat="1" ht="12" x14ac:dyDescent="0.2">
      <c r="A108" s="8" t="s">
        <v>218</v>
      </c>
      <c r="B108" s="8" t="s">
        <v>219</v>
      </c>
      <c r="C108" s="9" t="s">
        <v>25</v>
      </c>
      <c r="D108" s="9" t="s">
        <v>26</v>
      </c>
      <c r="E108" s="9">
        <v>20</v>
      </c>
      <c r="F108" s="10" t="s">
        <v>31</v>
      </c>
      <c r="G108" s="11">
        <v>5000000</v>
      </c>
      <c r="H108" s="11">
        <v>0</v>
      </c>
      <c r="I108" s="11">
        <v>5000000</v>
      </c>
      <c r="J108" s="11" t="s">
        <v>432</v>
      </c>
      <c r="K108" s="11">
        <v>4980080</v>
      </c>
      <c r="L108" s="11">
        <v>0</v>
      </c>
      <c r="M108" s="11" t="s">
        <v>432</v>
      </c>
      <c r="N108" s="11">
        <v>0</v>
      </c>
      <c r="O108" s="11" t="s">
        <v>330</v>
      </c>
      <c r="P108" s="11">
        <v>19920</v>
      </c>
      <c r="Q108" s="11" t="s">
        <v>330</v>
      </c>
      <c r="R108" s="11">
        <v>0</v>
      </c>
      <c r="S108" s="11" t="s">
        <v>330</v>
      </c>
      <c r="T108" s="11">
        <v>0</v>
      </c>
      <c r="U108" s="11" t="s">
        <v>330</v>
      </c>
    </row>
    <row r="109" spans="1:21" s="12" customFormat="1" ht="12" x14ac:dyDescent="0.2">
      <c r="A109" s="8" t="s">
        <v>220</v>
      </c>
      <c r="B109" s="8" t="s">
        <v>221</v>
      </c>
      <c r="C109" s="9" t="s">
        <v>25</v>
      </c>
      <c r="D109" s="9" t="s">
        <v>26</v>
      </c>
      <c r="E109" s="9">
        <v>20</v>
      </c>
      <c r="F109" s="10" t="s">
        <v>31</v>
      </c>
      <c r="G109" s="11">
        <v>521000000</v>
      </c>
      <c r="H109" s="11">
        <v>0</v>
      </c>
      <c r="I109" s="11">
        <v>521000000</v>
      </c>
      <c r="J109" s="11" t="s">
        <v>510</v>
      </c>
      <c r="K109" s="11">
        <v>108670743</v>
      </c>
      <c r="L109" s="11">
        <v>0</v>
      </c>
      <c r="M109" s="11" t="s">
        <v>510</v>
      </c>
      <c r="N109" s="11">
        <v>0</v>
      </c>
      <c r="O109" s="11" t="s">
        <v>509</v>
      </c>
      <c r="P109" s="11">
        <v>310780739</v>
      </c>
      <c r="Q109" s="11" t="s">
        <v>509</v>
      </c>
      <c r="R109" s="11">
        <v>0</v>
      </c>
      <c r="S109" s="11" t="s">
        <v>509</v>
      </c>
      <c r="T109" s="11">
        <v>0</v>
      </c>
      <c r="U109" s="11" t="s">
        <v>330</v>
      </c>
    </row>
    <row r="110" spans="1:21" s="12" customFormat="1" ht="12" x14ac:dyDescent="0.2">
      <c r="A110" s="8" t="s">
        <v>222</v>
      </c>
      <c r="B110" s="8" t="s">
        <v>223</v>
      </c>
      <c r="C110" s="9" t="s">
        <v>25</v>
      </c>
      <c r="D110" s="9" t="s">
        <v>26</v>
      </c>
      <c r="E110" s="9">
        <v>20</v>
      </c>
      <c r="F110" s="10" t="s">
        <v>31</v>
      </c>
      <c r="G110" s="11">
        <v>3260000000</v>
      </c>
      <c r="H110" s="11">
        <v>0</v>
      </c>
      <c r="I110" s="11">
        <v>3260000000</v>
      </c>
      <c r="J110" s="11" t="s">
        <v>511</v>
      </c>
      <c r="K110" s="11">
        <v>1578807084</v>
      </c>
      <c r="L110" s="11">
        <v>0</v>
      </c>
      <c r="M110" s="11" t="s">
        <v>512</v>
      </c>
      <c r="N110" s="11">
        <v>822164758</v>
      </c>
      <c r="O110" s="11" t="s">
        <v>513</v>
      </c>
      <c r="P110" s="11">
        <v>263782436.79999995</v>
      </c>
      <c r="Q110" s="11" t="s">
        <v>514</v>
      </c>
      <c r="R110" s="11">
        <v>72221217.00000006</v>
      </c>
      <c r="S110" s="11" t="s">
        <v>514</v>
      </c>
      <c r="T110" s="11">
        <v>0</v>
      </c>
      <c r="U110" s="11" t="s">
        <v>416</v>
      </c>
    </row>
    <row r="111" spans="1:21" s="12" customFormat="1" ht="24" x14ac:dyDescent="0.2">
      <c r="A111" s="8" t="s">
        <v>222</v>
      </c>
      <c r="B111" s="8" t="s">
        <v>223</v>
      </c>
      <c r="C111" s="9" t="s">
        <v>25</v>
      </c>
      <c r="D111" s="9" t="s">
        <v>26</v>
      </c>
      <c r="E111" s="9">
        <v>21</v>
      </c>
      <c r="F111" s="10" t="s">
        <v>28</v>
      </c>
      <c r="G111" s="11">
        <v>1000000000</v>
      </c>
      <c r="H111" s="11">
        <v>0</v>
      </c>
      <c r="I111" s="11">
        <v>1000000000</v>
      </c>
      <c r="J111" s="11" t="s">
        <v>515</v>
      </c>
      <c r="K111" s="11">
        <v>995929396</v>
      </c>
      <c r="L111" s="11">
        <v>0</v>
      </c>
      <c r="M111" s="11" t="s">
        <v>515</v>
      </c>
      <c r="N111" s="11">
        <v>0</v>
      </c>
      <c r="O111" s="11" t="s">
        <v>418</v>
      </c>
      <c r="P111" s="11">
        <v>3984063</v>
      </c>
      <c r="Q111" s="11" t="s">
        <v>418</v>
      </c>
      <c r="R111" s="11">
        <v>0</v>
      </c>
      <c r="S111" s="11" t="s">
        <v>418</v>
      </c>
      <c r="T111" s="11">
        <v>0</v>
      </c>
      <c r="U111" s="11" t="s">
        <v>330</v>
      </c>
    </row>
    <row r="112" spans="1:21" s="12" customFormat="1" ht="12" x14ac:dyDescent="0.2">
      <c r="A112" s="8" t="s">
        <v>224</v>
      </c>
      <c r="B112" s="8" t="s">
        <v>225</v>
      </c>
      <c r="C112" s="9" t="s">
        <v>25</v>
      </c>
      <c r="D112" s="9" t="s">
        <v>26</v>
      </c>
      <c r="E112" s="9">
        <v>20</v>
      </c>
      <c r="F112" s="10" t="s">
        <v>31</v>
      </c>
      <c r="G112" s="11">
        <v>60000000</v>
      </c>
      <c r="H112" s="11">
        <v>0</v>
      </c>
      <c r="I112" s="11">
        <v>60000000</v>
      </c>
      <c r="J112" s="11" t="s">
        <v>516</v>
      </c>
      <c r="K112" s="11">
        <v>38747796</v>
      </c>
      <c r="L112" s="11">
        <v>0</v>
      </c>
      <c r="M112" s="11" t="s">
        <v>517</v>
      </c>
      <c r="N112" s="11">
        <v>18578854</v>
      </c>
      <c r="O112" s="11" t="s">
        <v>330</v>
      </c>
      <c r="P112" s="11">
        <v>2673350</v>
      </c>
      <c r="Q112" s="11" t="s">
        <v>330</v>
      </c>
      <c r="R112" s="11">
        <v>0</v>
      </c>
      <c r="S112" s="11" t="s">
        <v>330</v>
      </c>
      <c r="T112" s="11">
        <v>0</v>
      </c>
      <c r="U112" s="11" t="s">
        <v>330</v>
      </c>
    </row>
    <row r="113" spans="1:21" s="12" customFormat="1" ht="12" x14ac:dyDescent="0.2">
      <c r="A113" s="8" t="s">
        <v>226</v>
      </c>
      <c r="B113" s="8" t="s">
        <v>227</v>
      </c>
      <c r="C113" s="9" t="s">
        <v>25</v>
      </c>
      <c r="D113" s="9" t="s">
        <v>26</v>
      </c>
      <c r="E113" s="9">
        <v>20</v>
      </c>
      <c r="F113" s="10" t="s">
        <v>31</v>
      </c>
      <c r="G113" s="11">
        <v>3200000000</v>
      </c>
      <c r="H113" s="11">
        <v>0</v>
      </c>
      <c r="I113" s="11">
        <v>3200000000</v>
      </c>
      <c r="J113" s="11" t="s">
        <v>518</v>
      </c>
      <c r="K113" s="11">
        <v>1540059288</v>
      </c>
      <c r="L113" s="11">
        <v>0</v>
      </c>
      <c r="M113" s="11" t="s">
        <v>519</v>
      </c>
      <c r="N113" s="11">
        <v>803585904</v>
      </c>
      <c r="O113" s="11" t="s">
        <v>513</v>
      </c>
      <c r="P113" s="11">
        <v>261109086.79999995</v>
      </c>
      <c r="Q113" s="11" t="s">
        <v>514</v>
      </c>
      <c r="R113" s="11">
        <v>72221217.00000006</v>
      </c>
      <c r="S113" s="11" t="s">
        <v>514</v>
      </c>
      <c r="T113" s="11">
        <v>0</v>
      </c>
      <c r="U113" s="11" t="s">
        <v>416</v>
      </c>
    </row>
    <row r="114" spans="1:21" s="12" customFormat="1" ht="24" x14ac:dyDescent="0.2">
      <c r="A114" s="8" t="s">
        <v>226</v>
      </c>
      <c r="B114" s="8" t="s">
        <v>227</v>
      </c>
      <c r="C114" s="9" t="s">
        <v>25</v>
      </c>
      <c r="D114" s="9" t="s">
        <v>26</v>
      </c>
      <c r="E114" s="9">
        <v>21</v>
      </c>
      <c r="F114" s="10" t="s">
        <v>28</v>
      </c>
      <c r="G114" s="11">
        <v>1000000000</v>
      </c>
      <c r="H114" s="11">
        <v>0</v>
      </c>
      <c r="I114" s="11">
        <v>1000000000</v>
      </c>
      <c r="J114" s="11" t="s">
        <v>515</v>
      </c>
      <c r="K114" s="11">
        <v>995929396</v>
      </c>
      <c r="L114" s="11">
        <v>0</v>
      </c>
      <c r="M114" s="11" t="s">
        <v>515</v>
      </c>
      <c r="N114" s="11">
        <v>0</v>
      </c>
      <c r="O114" s="11" t="s">
        <v>418</v>
      </c>
      <c r="P114" s="11">
        <v>3984063</v>
      </c>
      <c r="Q114" s="11" t="s">
        <v>418</v>
      </c>
      <c r="R114" s="11">
        <v>0</v>
      </c>
      <c r="S114" s="11" t="s">
        <v>418</v>
      </c>
      <c r="T114" s="11">
        <v>0</v>
      </c>
      <c r="U114" s="11" t="s">
        <v>330</v>
      </c>
    </row>
    <row r="115" spans="1:21" s="12" customFormat="1" ht="12" x14ac:dyDescent="0.2">
      <c r="A115" s="8" t="s">
        <v>228</v>
      </c>
      <c r="B115" s="8" t="s">
        <v>229</v>
      </c>
      <c r="C115" s="9" t="s">
        <v>25</v>
      </c>
      <c r="D115" s="9" t="s">
        <v>26</v>
      </c>
      <c r="E115" s="9">
        <v>20</v>
      </c>
      <c r="F115" s="10" t="s">
        <v>31</v>
      </c>
      <c r="G115" s="11">
        <v>1000000</v>
      </c>
      <c r="H115" s="11">
        <v>0</v>
      </c>
      <c r="I115" s="11">
        <v>1000000</v>
      </c>
      <c r="J115" s="11" t="s">
        <v>520</v>
      </c>
      <c r="K115" s="11">
        <v>996016</v>
      </c>
      <c r="L115" s="11">
        <v>0</v>
      </c>
      <c r="M115" s="11" t="s">
        <v>520</v>
      </c>
      <c r="N115" s="11">
        <v>0</v>
      </c>
      <c r="O115" s="11" t="s">
        <v>330</v>
      </c>
      <c r="P115" s="11">
        <v>3984</v>
      </c>
      <c r="Q115" s="11" t="s">
        <v>330</v>
      </c>
      <c r="R115" s="11">
        <v>0</v>
      </c>
      <c r="S115" s="11" t="s">
        <v>330</v>
      </c>
      <c r="T115" s="11">
        <v>0</v>
      </c>
      <c r="U115" s="11" t="s">
        <v>330</v>
      </c>
    </row>
    <row r="116" spans="1:21" s="12" customFormat="1" ht="12" x14ac:dyDescent="0.2">
      <c r="A116" s="8" t="s">
        <v>230</v>
      </c>
      <c r="B116" s="8" t="s">
        <v>231</v>
      </c>
      <c r="C116" s="9" t="s">
        <v>25</v>
      </c>
      <c r="D116" s="9" t="s">
        <v>26</v>
      </c>
      <c r="E116" s="9">
        <v>20</v>
      </c>
      <c r="F116" s="10" t="s">
        <v>31</v>
      </c>
      <c r="G116" s="11">
        <v>1000000</v>
      </c>
      <c r="H116" s="11">
        <v>0</v>
      </c>
      <c r="I116" s="11">
        <v>1000000</v>
      </c>
      <c r="J116" s="11" t="s">
        <v>520</v>
      </c>
      <c r="K116" s="11">
        <v>996016</v>
      </c>
      <c r="L116" s="11">
        <v>0</v>
      </c>
      <c r="M116" s="11" t="s">
        <v>520</v>
      </c>
      <c r="N116" s="11">
        <v>0</v>
      </c>
      <c r="O116" s="11" t="s">
        <v>330</v>
      </c>
      <c r="P116" s="11">
        <v>3984</v>
      </c>
      <c r="Q116" s="11" t="s">
        <v>330</v>
      </c>
      <c r="R116" s="11">
        <v>0</v>
      </c>
      <c r="S116" s="11" t="s">
        <v>330</v>
      </c>
      <c r="T116" s="11">
        <v>0</v>
      </c>
      <c r="U116" s="11" t="s">
        <v>330</v>
      </c>
    </row>
    <row r="117" spans="1:21" s="12" customFormat="1" ht="24" x14ac:dyDescent="0.2">
      <c r="A117" s="8" t="s">
        <v>232</v>
      </c>
      <c r="B117" s="8" t="s">
        <v>233</v>
      </c>
      <c r="C117" s="9" t="s">
        <v>25</v>
      </c>
      <c r="D117" s="9" t="s">
        <v>26</v>
      </c>
      <c r="E117" s="9">
        <v>20</v>
      </c>
      <c r="F117" s="10" t="s">
        <v>31</v>
      </c>
      <c r="G117" s="11">
        <v>304850000</v>
      </c>
      <c r="H117" s="11">
        <v>0</v>
      </c>
      <c r="I117" s="11">
        <v>304850000</v>
      </c>
      <c r="J117" s="11" t="s">
        <v>521</v>
      </c>
      <c r="K117" s="11">
        <v>301014060</v>
      </c>
      <c r="L117" s="11">
        <v>0</v>
      </c>
      <c r="M117" s="11" t="s">
        <v>521</v>
      </c>
      <c r="N117" s="11">
        <v>0</v>
      </c>
      <c r="O117" s="11" t="s">
        <v>330</v>
      </c>
      <c r="P117" s="11">
        <v>3835940</v>
      </c>
      <c r="Q117" s="11" t="s">
        <v>330</v>
      </c>
      <c r="R117" s="11">
        <v>0</v>
      </c>
      <c r="S117" s="11" t="s">
        <v>330</v>
      </c>
      <c r="T117" s="11">
        <v>0</v>
      </c>
      <c r="U117" s="11" t="s">
        <v>330</v>
      </c>
    </row>
    <row r="118" spans="1:21" s="12" customFormat="1" ht="12" x14ac:dyDescent="0.2">
      <c r="A118" s="8" t="s">
        <v>234</v>
      </c>
      <c r="B118" s="8" t="s">
        <v>235</v>
      </c>
      <c r="C118" s="9" t="s">
        <v>25</v>
      </c>
      <c r="D118" s="9" t="s">
        <v>26</v>
      </c>
      <c r="E118" s="9">
        <v>20</v>
      </c>
      <c r="F118" s="10" t="s">
        <v>31</v>
      </c>
      <c r="G118" s="11">
        <v>193850000</v>
      </c>
      <c r="H118" s="11">
        <v>0</v>
      </c>
      <c r="I118" s="11">
        <v>193850000</v>
      </c>
      <c r="J118" s="11" t="s">
        <v>522</v>
      </c>
      <c r="K118" s="11">
        <v>193077690</v>
      </c>
      <c r="L118" s="11">
        <v>0</v>
      </c>
      <c r="M118" s="11" t="s">
        <v>522</v>
      </c>
      <c r="N118" s="11">
        <v>0</v>
      </c>
      <c r="O118" s="11" t="s">
        <v>330</v>
      </c>
      <c r="P118" s="11">
        <v>772310</v>
      </c>
      <c r="Q118" s="11" t="s">
        <v>330</v>
      </c>
      <c r="R118" s="11">
        <v>0</v>
      </c>
      <c r="S118" s="11" t="s">
        <v>330</v>
      </c>
      <c r="T118" s="11">
        <v>0</v>
      </c>
      <c r="U118" s="11" t="s">
        <v>330</v>
      </c>
    </row>
    <row r="119" spans="1:21" s="12" customFormat="1" ht="12" x14ac:dyDescent="0.2">
      <c r="A119" s="8" t="s">
        <v>236</v>
      </c>
      <c r="B119" s="8" t="s">
        <v>237</v>
      </c>
      <c r="C119" s="9" t="s">
        <v>25</v>
      </c>
      <c r="D119" s="9" t="s">
        <v>26</v>
      </c>
      <c r="E119" s="9">
        <v>20</v>
      </c>
      <c r="F119" s="10" t="s">
        <v>31</v>
      </c>
      <c r="G119" s="11">
        <v>80000000</v>
      </c>
      <c r="H119" s="11">
        <v>0</v>
      </c>
      <c r="I119" s="11">
        <v>80000000</v>
      </c>
      <c r="J119" s="11" t="s">
        <v>523</v>
      </c>
      <c r="K119" s="11">
        <v>77059875</v>
      </c>
      <c r="L119" s="11">
        <v>0</v>
      </c>
      <c r="M119" s="11" t="s">
        <v>523</v>
      </c>
      <c r="N119" s="11">
        <v>0</v>
      </c>
      <c r="O119" s="11" t="s">
        <v>330</v>
      </c>
      <c r="P119" s="11">
        <v>2940125</v>
      </c>
      <c r="Q119" s="11" t="s">
        <v>330</v>
      </c>
      <c r="R119" s="11">
        <v>0</v>
      </c>
      <c r="S119" s="11" t="s">
        <v>330</v>
      </c>
      <c r="T119" s="11">
        <v>0</v>
      </c>
      <c r="U119" s="11" t="s">
        <v>330</v>
      </c>
    </row>
    <row r="120" spans="1:21" s="12" customFormat="1" ht="12" x14ac:dyDescent="0.2">
      <c r="A120" s="8" t="s">
        <v>238</v>
      </c>
      <c r="B120" s="8" t="s">
        <v>239</v>
      </c>
      <c r="C120" s="9" t="s">
        <v>25</v>
      </c>
      <c r="D120" s="9" t="s">
        <v>26</v>
      </c>
      <c r="E120" s="9">
        <v>20</v>
      </c>
      <c r="F120" s="10" t="s">
        <v>31</v>
      </c>
      <c r="G120" s="11">
        <v>30000000</v>
      </c>
      <c r="H120" s="11">
        <v>0</v>
      </c>
      <c r="I120" s="11">
        <v>30000000</v>
      </c>
      <c r="J120" s="11" t="s">
        <v>524</v>
      </c>
      <c r="K120" s="11">
        <v>29880479</v>
      </c>
      <c r="L120" s="11">
        <v>0</v>
      </c>
      <c r="M120" s="11" t="s">
        <v>524</v>
      </c>
      <c r="N120" s="11">
        <v>0</v>
      </c>
      <c r="O120" s="11" t="s">
        <v>330</v>
      </c>
      <c r="P120" s="11">
        <v>119521</v>
      </c>
      <c r="Q120" s="11" t="s">
        <v>330</v>
      </c>
      <c r="R120" s="11">
        <v>0</v>
      </c>
      <c r="S120" s="11" t="s">
        <v>330</v>
      </c>
      <c r="T120" s="11">
        <v>0</v>
      </c>
      <c r="U120" s="11" t="s">
        <v>330</v>
      </c>
    </row>
    <row r="121" spans="1:21" s="12" customFormat="1" ht="24" x14ac:dyDescent="0.2">
      <c r="A121" s="8" t="s">
        <v>240</v>
      </c>
      <c r="B121" s="8" t="s">
        <v>241</v>
      </c>
      <c r="C121" s="9" t="s">
        <v>25</v>
      </c>
      <c r="D121" s="9" t="s">
        <v>26</v>
      </c>
      <c r="E121" s="9">
        <v>20</v>
      </c>
      <c r="F121" s="10" t="s">
        <v>31</v>
      </c>
      <c r="G121" s="11">
        <v>1000000</v>
      </c>
      <c r="H121" s="11">
        <v>0</v>
      </c>
      <c r="I121" s="11">
        <v>1000000</v>
      </c>
      <c r="J121" s="11" t="s">
        <v>520</v>
      </c>
      <c r="K121" s="11">
        <v>996016</v>
      </c>
      <c r="L121" s="11">
        <v>0</v>
      </c>
      <c r="M121" s="11" t="s">
        <v>520</v>
      </c>
      <c r="N121" s="11">
        <v>0</v>
      </c>
      <c r="O121" s="11" t="s">
        <v>330</v>
      </c>
      <c r="P121" s="11">
        <v>3984</v>
      </c>
      <c r="Q121" s="11" t="s">
        <v>330</v>
      </c>
      <c r="R121" s="11">
        <v>0</v>
      </c>
      <c r="S121" s="11" t="s">
        <v>330</v>
      </c>
      <c r="T121" s="11">
        <v>0</v>
      </c>
      <c r="U121" s="11" t="s">
        <v>330</v>
      </c>
    </row>
    <row r="122" spans="1:21" s="12" customFormat="1" ht="12" x14ac:dyDescent="0.2">
      <c r="A122" s="8" t="s">
        <v>242</v>
      </c>
      <c r="B122" s="8" t="s">
        <v>243</v>
      </c>
      <c r="C122" s="9" t="s">
        <v>25</v>
      </c>
      <c r="D122" s="9" t="s">
        <v>26</v>
      </c>
      <c r="E122" s="9">
        <v>20</v>
      </c>
      <c r="F122" s="10" t="s">
        <v>31</v>
      </c>
      <c r="G122" s="11">
        <v>1500000</v>
      </c>
      <c r="H122" s="11">
        <v>0</v>
      </c>
      <c r="I122" s="11">
        <v>1500000</v>
      </c>
      <c r="J122" s="11" t="s">
        <v>525</v>
      </c>
      <c r="K122" s="11">
        <v>1482424</v>
      </c>
      <c r="L122" s="11">
        <v>0</v>
      </c>
      <c r="M122" s="11" t="s">
        <v>525</v>
      </c>
      <c r="N122" s="11">
        <v>0</v>
      </c>
      <c r="O122" s="11" t="s">
        <v>330</v>
      </c>
      <c r="P122" s="11">
        <v>17576</v>
      </c>
      <c r="Q122" s="11" t="s">
        <v>330</v>
      </c>
      <c r="R122" s="11">
        <v>0</v>
      </c>
      <c r="S122" s="11" t="s">
        <v>330</v>
      </c>
      <c r="T122" s="11">
        <v>0</v>
      </c>
      <c r="U122" s="11" t="s">
        <v>330</v>
      </c>
    </row>
    <row r="123" spans="1:21" s="12" customFormat="1" ht="12" x14ac:dyDescent="0.2">
      <c r="A123" s="8" t="s">
        <v>244</v>
      </c>
      <c r="B123" s="8" t="s">
        <v>245</v>
      </c>
      <c r="C123" s="9" t="s">
        <v>25</v>
      </c>
      <c r="D123" s="9" t="s">
        <v>26</v>
      </c>
      <c r="E123" s="9">
        <v>20</v>
      </c>
      <c r="F123" s="10" t="s">
        <v>31</v>
      </c>
      <c r="G123" s="11">
        <v>1500000</v>
      </c>
      <c r="H123" s="11">
        <v>0</v>
      </c>
      <c r="I123" s="11">
        <v>1500000</v>
      </c>
      <c r="J123" s="11" t="s">
        <v>525</v>
      </c>
      <c r="K123" s="11">
        <v>1482424</v>
      </c>
      <c r="L123" s="11">
        <v>0</v>
      </c>
      <c r="M123" s="11" t="s">
        <v>525</v>
      </c>
      <c r="N123" s="11">
        <v>0</v>
      </c>
      <c r="O123" s="11" t="s">
        <v>330</v>
      </c>
      <c r="P123" s="11">
        <v>17576</v>
      </c>
      <c r="Q123" s="11" t="s">
        <v>330</v>
      </c>
      <c r="R123" s="11">
        <v>0</v>
      </c>
      <c r="S123" s="11" t="s">
        <v>330</v>
      </c>
      <c r="T123" s="11">
        <v>0</v>
      </c>
      <c r="U123" s="11" t="s">
        <v>330</v>
      </c>
    </row>
    <row r="124" spans="1:21" s="12" customFormat="1" ht="24" x14ac:dyDescent="0.2">
      <c r="A124" s="8" t="s">
        <v>246</v>
      </c>
      <c r="B124" s="8" t="s">
        <v>247</v>
      </c>
      <c r="C124" s="9" t="s">
        <v>25</v>
      </c>
      <c r="D124" s="9" t="s">
        <v>26</v>
      </c>
      <c r="E124" s="9">
        <v>20</v>
      </c>
      <c r="F124" s="10" t="s">
        <v>31</v>
      </c>
      <c r="G124" s="11">
        <v>10000000</v>
      </c>
      <c r="H124" s="11">
        <v>0</v>
      </c>
      <c r="I124" s="11">
        <v>10000000</v>
      </c>
      <c r="J124" s="11" t="s">
        <v>526</v>
      </c>
      <c r="K124" s="11">
        <v>9910160</v>
      </c>
      <c r="L124" s="11">
        <v>0</v>
      </c>
      <c r="M124" s="11" t="s">
        <v>526</v>
      </c>
      <c r="N124" s="11">
        <v>0</v>
      </c>
      <c r="O124" s="11" t="s">
        <v>527</v>
      </c>
      <c r="P124" s="11">
        <v>39840</v>
      </c>
      <c r="Q124" s="11" t="s">
        <v>527</v>
      </c>
      <c r="R124" s="11">
        <v>0</v>
      </c>
      <c r="S124" s="11" t="s">
        <v>527</v>
      </c>
      <c r="T124" s="11">
        <v>0</v>
      </c>
      <c r="U124" s="11" t="s">
        <v>330</v>
      </c>
    </row>
    <row r="125" spans="1:21" s="12" customFormat="1" ht="24" x14ac:dyDescent="0.2">
      <c r="A125" s="8" t="s">
        <v>248</v>
      </c>
      <c r="B125" s="8" t="s">
        <v>247</v>
      </c>
      <c r="C125" s="9" t="s">
        <v>25</v>
      </c>
      <c r="D125" s="9" t="s">
        <v>26</v>
      </c>
      <c r="E125" s="9">
        <v>20</v>
      </c>
      <c r="F125" s="10" t="s">
        <v>31</v>
      </c>
      <c r="G125" s="11">
        <v>10000000</v>
      </c>
      <c r="H125" s="11">
        <v>0</v>
      </c>
      <c r="I125" s="11">
        <v>10000000</v>
      </c>
      <c r="J125" s="11" t="s">
        <v>526</v>
      </c>
      <c r="K125" s="11">
        <v>9910160</v>
      </c>
      <c r="L125" s="11">
        <v>0</v>
      </c>
      <c r="M125" s="11" t="s">
        <v>526</v>
      </c>
      <c r="N125" s="11">
        <v>0</v>
      </c>
      <c r="O125" s="11" t="s">
        <v>527</v>
      </c>
      <c r="P125" s="11">
        <v>39840</v>
      </c>
      <c r="Q125" s="11" t="s">
        <v>527</v>
      </c>
      <c r="R125" s="11">
        <v>0</v>
      </c>
      <c r="S125" s="11" t="s">
        <v>527</v>
      </c>
      <c r="T125" s="11">
        <v>0</v>
      </c>
      <c r="U125" s="11" t="s">
        <v>330</v>
      </c>
    </row>
    <row r="126" spans="1:21" s="7" customFormat="1" ht="21" customHeight="1" x14ac:dyDescent="0.2">
      <c r="A126" s="3" t="s">
        <v>249</v>
      </c>
      <c r="B126" s="3" t="s">
        <v>250</v>
      </c>
      <c r="C126" s="4" t="s">
        <v>25</v>
      </c>
      <c r="D126" s="4" t="s">
        <v>26</v>
      </c>
      <c r="E126" s="4">
        <v>20</v>
      </c>
      <c r="F126" s="5" t="s">
        <v>31</v>
      </c>
      <c r="G126" s="6">
        <v>316000000</v>
      </c>
      <c r="H126" s="11">
        <v>0</v>
      </c>
      <c r="I126" s="6">
        <v>316000000</v>
      </c>
      <c r="J126" s="6" t="s">
        <v>528</v>
      </c>
      <c r="K126" s="6">
        <v>308853271</v>
      </c>
      <c r="L126" s="6">
        <v>0</v>
      </c>
      <c r="M126" s="6" t="s">
        <v>528</v>
      </c>
      <c r="N126" s="6">
        <v>0</v>
      </c>
      <c r="O126" s="6" t="s">
        <v>529</v>
      </c>
      <c r="P126" s="6">
        <v>1258963</v>
      </c>
      <c r="Q126" s="6" t="s">
        <v>529</v>
      </c>
      <c r="R126" s="6">
        <v>0</v>
      </c>
      <c r="S126" s="6" t="s">
        <v>529</v>
      </c>
      <c r="T126" s="6">
        <v>0</v>
      </c>
      <c r="U126" s="6" t="s">
        <v>330</v>
      </c>
    </row>
    <row r="127" spans="1:21" s="12" customFormat="1" ht="12" x14ac:dyDescent="0.2">
      <c r="A127" s="8" t="s">
        <v>251</v>
      </c>
      <c r="B127" s="8" t="s">
        <v>252</v>
      </c>
      <c r="C127" s="9" t="s">
        <v>25</v>
      </c>
      <c r="D127" s="9" t="s">
        <v>26</v>
      </c>
      <c r="E127" s="9">
        <v>20</v>
      </c>
      <c r="F127" s="10" t="s">
        <v>31</v>
      </c>
      <c r="G127" s="11">
        <v>255000000</v>
      </c>
      <c r="H127" s="11">
        <v>0</v>
      </c>
      <c r="I127" s="11">
        <v>255000000</v>
      </c>
      <c r="J127" s="11" t="s">
        <v>530</v>
      </c>
      <c r="K127" s="11">
        <v>253984064</v>
      </c>
      <c r="L127" s="11">
        <v>0</v>
      </c>
      <c r="M127" s="11" t="s">
        <v>530</v>
      </c>
      <c r="N127" s="11">
        <v>0</v>
      </c>
      <c r="O127" s="11" t="s">
        <v>330</v>
      </c>
      <c r="P127" s="11">
        <v>1015936</v>
      </c>
      <c r="Q127" s="11" t="s">
        <v>330</v>
      </c>
      <c r="R127" s="11">
        <v>0</v>
      </c>
      <c r="S127" s="11" t="s">
        <v>330</v>
      </c>
      <c r="T127" s="11">
        <v>0</v>
      </c>
      <c r="U127" s="11" t="s">
        <v>330</v>
      </c>
    </row>
    <row r="128" spans="1:21" s="12" customFormat="1" ht="12" x14ac:dyDescent="0.2">
      <c r="A128" s="8" t="s">
        <v>253</v>
      </c>
      <c r="B128" s="8" t="s">
        <v>254</v>
      </c>
      <c r="C128" s="9" t="s">
        <v>25</v>
      </c>
      <c r="D128" s="9" t="s">
        <v>26</v>
      </c>
      <c r="E128" s="9">
        <v>20</v>
      </c>
      <c r="F128" s="10" t="s">
        <v>31</v>
      </c>
      <c r="G128" s="11">
        <v>255000000</v>
      </c>
      <c r="H128" s="11">
        <v>0</v>
      </c>
      <c r="I128" s="11">
        <v>255000000</v>
      </c>
      <c r="J128" s="11" t="s">
        <v>530</v>
      </c>
      <c r="K128" s="11">
        <v>253984064</v>
      </c>
      <c r="L128" s="11">
        <v>0</v>
      </c>
      <c r="M128" s="11" t="s">
        <v>530</v>
      </c>
      <c r="N128" s="11">
        <v>0</v>
      </c>
      <c r="O128" s="11" t="s">
        <v>330</v>
      </c>
      <c r="P128" s="11">
        <v>1015936</v>
      </c>
      <c r="Q128" s="11" t="s">
        <v>330</v>
      </c>
      <c r="R128" s="11">
        <v>0</v>
      </c>
      <c r="S128" s="11" t="s">
        <v>330</v>
      </c>
      <c r="T128" s="11">
        <v>0</v>
      </c>
      <c r="U128" s="11" t="s">
        <v>330</v>
      </c>
    </row>
    <row r="129" spans="1:21" s="12" customFormat="1" ht="12" x14ac:dyDescent="0.2">
      <c r="A129" s="8" t="s">
        <v>255</v>
      </c>
      <c r="B129" s="8" t="s">
        <v>256</v>
      </c>
      <c r="C129" s="9" t="s">
        <v>25</v>
      </c>
      <c r="D129" s="9" t="s">
        <v>26</v>
      </c>
      <c r="E129" s="9">
        <v>20</v>
      </c>
      <c r="F129" s="10" t="s">
        <v>31</v>
      </c>
      <c r="G129" s="11">
        <v>255000000</v>
      </c>
      <c r="H129" s="11">
        <v>0</v>
      </c>
      <c r="I129" s="11">
        <v>255000000</v>
      </c>
      <c r="J129" s="11" t="s">
        <v>530</v>
      </c>
      <c r="K129" s="11">
        <v>253984064</v>
      </c>
      <c r="L129" s="11">
        <v>0</v>
      </c>
      <c r="M129" s="11" t="s">
        <v>530</v>
      </c>
      <c r="N129" s="11">
        <v>0</v>
      </c>
      <c r="O129" s="11" t="s">
        <v>330</v>
      </c>
      <c r="P129" s="11">
        <v>1015936</v>
      </c>
      <c r="Q129" s="11" t="s">
        <v>330</v>
      </c>
      <c r="R129" s="11">
        <v>0</v>
      </c>
      <c r="S129" s="11" t="s">
        <v>330</v>
      </c>
      <c r="T129" s="11">
        <v>0</v>
      </c>
      <c r="U129" s="11" t="s">
        <v>330</v>
      </c>
    </row>
    <row r="130" spans="1:21" s="12" customFormat="1" ht="12" x14ac:dyDescent="0.2">
      <c r="A130" s="8" t="s">
        <v>257</v>
      </c>
      <c r="B130" s="8" t="s">
        <v>258</v>
      </c>
      <c r="C130" s="9" t="s">
        <v>25</v>
      </c>
      <c r="D130" s="9" t="s">
        <v>26</v>
      </c>
      <c r="E130" s="9">
        <v>20</v>
      </c>
      <c r="F130" s="10" t="s">
        <v>31</v>
      </c>
      <c r="G130" s="11">
        <v>61000000</v>
      </c>
      <c r="H130" s="11">
        <v>0</v>
      </c>
      <c r="I130" s="11">
        <v>61000000</v>
      </c>
      <c r="J130" s="11" t="s">
        <v>531</v>
      </c>
      <c r="K130" s="11">
        <v>54869207</v>
      </c>
      <c r="L130" s="11">
        <v>0</v>
      </c>
      <c r="M130" s="11" t="s">
        <v>531</v>
      </c>
      <c r="N130" s="11">
        <v>0</v>
      </c>
      <c r="O130" s="11" t="s">
        <v>529</v>
      </c>
      <c r="P130" s="11">
        <v>243027</v>
      </c>
      <c r="Q130" s="11" t="s">
        <v>529</v>
      </c>
      <c r="R130" s="11">
        <v>0</v>
      </c>
      <c r="S130" s="11" t="s">
        <v>529</v>
      </c>
      <c r="T130" s="11">
        <v>0</v>
      </c>
      <c r="U130" s="11" t="s">
        <v>330</v>
      </c>
    </row>
    <row r="131" spans="1:21" s="12" customFormat="1" ht="12" x14ac:dyDescent="0.2">
      <c r="A131" s="8" t="s">
        <v>259</v>
      </c>
      <c r="B131" s="8" t="s">
        <v>260</v>
      </c>
      <c r="C131" s="9" t="s">
        <v>25</v>
      </c>
      <c r="D131" s="9" t="s">
        <v>26</v>
      </c>
      <c r="E131" s="9">
        <v>20</v>
      </c>
      <c r="F131" s="10" t="s">
        <v>31</v>
      </c>
      <c r="G131" s="11">
        <v>61000000</v>
      </c>
      <c r="H131" s="11">
        <v>0</v>
      </c>
      <c r="I131" s="11">
        <v>61000000</v>
      </c>
      <c r="J131" s="11" t="s">
        <v>531</v>
      </c>
      <c r="K131" s="11">
        <v>54869207</v>
      </c>
      <c r="L131" s="11">
        <v>0</v>
      </c>
      <c r="M131" s="11" t="s">
        <v>531</v>
      </c>
      <c r="N131" s="11">
        <v>0</v>
      </c>
      <c r="O131" s="11" t="s">
        <v>529</v>
      </c>
      <c r="P131" s="11">
        <v>243027</v>
      </c>
      <c r="Q131" s="11" t="s">
        <v>529</v>
      </c>
      <c r="R131" s="11">
        <v>0</v>
      </c>
      <c r="S131" s="11" t="s">
        <v>529</v>
      </c>
      <c r="T131" s="11">
        <v>0</v>
      </c>
      <c r="U131" s="11" t="s">
        <v>330</v>
      </c>
    </row>
    <row r="132" spans="1:21" s="12" customFormat="1" ht="12" x14ac:dyDescent="0.2">
      <c r="A132" s="8" t="s">
        <v>261</v>
      </c>
      <c r="B132" s="8" t="s">
        <v>260</v>
      </c>
      <c r="C132" s="9" t="s">
        <v>25</v>
      </c>
      <c r="D132" s="9" t="s">
        <v>26</v>
      </c>
      <c r="E132" s="9">
        <v>20</v>
      </c>
      <c r="F132" s="10" t="s">
        <v>31</v>
      </c>
      <c r="G132" s="11">
        <v>61000000</v>
      </c>
      <c r="H132" s="11">
        <v>0</v>
      </c>
      <c r="I132" s="11">
        <v>61000000</v>
      </c>
      <c r="J132" s="11" t="s">
        <v>531</v>
      </c>
      <c r="K132" s="11">
        <v>54869207</v>
      </c>
      <c r="L132" s="11">
        <v>0</v>
      </c>
      <c r="M132" s="11" t="s">
        <v>531</v>
      </c>
      <c r="N132" s="11">
        <v>0</v>
      </c>
      <c r="O132" s="11" t="s">
        <v>529</v>
      </c>
      <c r="P132" s="11">
        <v>243027</v>
      </c>
      <c r="Q132" s="11" t="s">
        <v>529</v>
      </c>
      <c r="R132" s="11">
        <v>0</v>
      </c>
      <c r="S132" s="11" t="s">
        <v>529</v>
      </c>
      <c r="T132" s="11">
        <v>0</v>
      </c>
      <c r="U132" s="11" t="s">
        <v>330</v>
      </c>
    </row>
    <row r="133" spans="1:21" s="7" customFormat="1" ht="24" x14ac:dyDescent="0.2">
      <c r="A133" s="3" t="s">
        <v>262</v>
      </c>
      <c r="B133" s="3" t="s">
        <v>263</v>
      </c>
      <c r="C133" s="4" t="s">
        <v>25</v>
      </c>
      <c r="D133" s="4" t="s">
        <v>26</v>
      </c>
      <c r="E133" s="4">
        <v>21</v>
      </c>
      <c r="F133" s="5" t="s">
        <v>28</v>
      </c>
      <c r="G133" s="6">
        <v>45675100000</v>
      </c>
      <c r="H133" s="11">
        <v>0</v>
      </c>
      <c r="I133" s="6">
        <v>45675100000</v>
      </c>
      <c r="J133" s="6" t="s">
        <v>532</v>
      </c>
      <c r="K133" s="6">
        <v>31884647824</v>
      </c>
      <c r="L133" s="6">
        <v>0</v>
      </c>
      <c r="M133" s="6" t="s">
        <v>533</v>
      </c>
      <c r="N133" s="6">
        <v>9507550833</v>
      </c>
      <c r="O133" s="6" t="s">
        <v>534</v>
      </c>
      <c r="P133" s="6">
        <v>2994628368.1999998</v>
      </c>
      <c r="Q133" s="6" t="s">
        <v>535</v>
      </c>
      <c r="R133" s="6">
        <v>155715542</v>
      </c>
      <c r="S133" s="6" t="s">
        <v>535</v>
      </c>
      <c r="T133" s="6">
        <v>0</v>
      </c>
      <c r="U133" s="6" t="s">
        <v>330</v>
      </c>
    </row>
    <row r="134" spans="1:21" s="12" customFormat="1" ht="24" x14ac:dyDescent="0.2">
      <c r="A134" s="8" t="s">
        <v>264</v>
      </c>
      <c r="B134" s="8" t="s">
        <v>265</v>
      </c>
      <c r="C134" s="9" t="s">
        <v>25</v>
      </c>
      <c r="D134" s="9" t="s">
        <v>26</v>
      </c>
      <c r="E134" s="9">
        <v>21</v>
      </c>
      <c r="F134" s="10" t="s">
        <v>28</v>
      </c>
      <c r="G134" s="11">
        <v>6643671754</v>
      </c>
      <c r="H134" s="11">
        <v>0</v>
      </c>
      <c r="I134" s="11">
        <v>6643671754</v>
      </c>
      <c r="J134" s="11" t="s">
        <v>536</v>
      </c>
      <c r="K134" s="11">
        <v>6327647675</v>
      </c>
      <c r="L134" s="11">
        <v>0</v>
      </c>
      <c r="M134" s="11" t="s">
        <v>537</v>
      </c>
      <c r="N134" s="11">
        <v>289555268</v>
      </c>
      <c r="O134" s="11" t="s">
        <v>330</v>
      </c>
      <c r="P134" s="11">
        <v>26468811</v>
      </c>
      <c r="Q134" s="11" t="s">
        <v>330</v>
      </c>
      <c r="R134" s="11">
        <v>0</v>
      </c>
      <c r="S134" s="11" t="s">
        <v>330</v>
      </c>
      <c r="T134" s="11">
        <v>0</v>
      </c>
      <c r="U134" s="11" t="s">
        <v>330</v>
      </c>
    </row>
    <row r="135" spans="1:21" s="12" customFormat="1" ht="24" x14ac:dyDescent="0.2">
      <c r="A135" s="8" t="s">
        <v>266</v>
      </c>
      <c r="B135" s="8" t="s">
        <v>267</v>
      </c>
      <c r="C135" s="9" t="s">
        <v>25</v>
      </c>
      <c r="D135" s="9" t="s">
        <v>26</v>
      </c>
      <c r="E135" s="9">
        <v>21</v>
      </c>
      <c r="F135" s="10" t="s">
        <v>28</v>
      </c>
      <c r="G135" s="11">
        <v>6643671754</v>
      </c>
      <c r="H135" s="11">
        <v>0</v>
      </c>
      <c r="I135" s="11">
        <v>6643671754</v>
      </c>
      <c r="J135" s="11" t="s">
        <v>536</v>
      </c>
      <c r="K135" s="11">
        <v>6327647675</v>
      </c>
      <c r="L135" s="11">
        <v>0</v>
      </c>
      <c r="M135" s="11" t="s">
        <v>537</v>
      </c>
      <c r="N135" s="11">
        <v>289555268</v>
      </c>
      <c r="O135" s="11" t="s">
        <v>330</v>
      </c>
      <c r="P135" s="11">
        <v>26468811</v>
      </c>
      <c r="Q135" s="11" t="s">
        <v>330</v>
      </c>
      <c r="R135" s="11">
        <v>0</v>
      </c>
      <c r="S135" s="11" t="s">
        <v>330</v>
      </c>
      <c r="T135" s="11">
        <v>0</v>
      </c>
      <c r="U135" s="11" t="s">
        <v>330</v>
      </c>
    </row>
    <row r="136" spans="1:21" s="7" customFormat="1" ht="36" x14ac:dyDescent="0.2">
      <c r="A136" s="3" t="s">
        <v>268</v>
      </c>
      <c r="B136" s="3" t="s">
        <v>269</v>
      </c>
      <c r="C136" s="4" t="s">
        <v>25</v>
      </c>
      <c r="D136" s="4" t="s">
        <v>26</v>
      </c>
      <c r="E136" s="4">
        <v>21</v>
      </c>
      <c r="F136" s="5" t="s">
        <v>28</v>
      </c>
      <c r="G136" s="6">
        <v>6643671754</v>
      </c>
      <c r="H136" s="11">
        <v>0</v>
      </c>
      <c r="I136" s="6">
        <v>6643671754</v>
      </c>
      <c r="J136" s="6" t="s">
        <v>536</v>
      </c>
      <c r="K136" s="6">
        <v>6327647675</v>
      </c>
      <c r="L136" s="6">
        <v>0</v>
      </c>
      <c r="M136" s="6" t="s">
        <v>537</v>
      </c>
      <c r="N136" s="6">
        <v>289555268</v>
      </c>
      <c r="O136" s="6" t="s">
        <v>330</v>
      </c>
      <c r="P136" s="6">
        <v>26468811</v>
      </c>
      <c r="Q136" s="6" t="s">
        <v>330</v>
      </c>
      <c r="R136" s="6">
        <v>0</v>
      </c>
      <c r="S136" s="6" t="s">
        <v>330</v>
      </c>
      <c r="T136" s="6">
        <v>0</v>
      </c>
      <c r="U136" s="6" t="s">
        <v>330</v>
      </c>
    </row>
    <row r="137" spans="1:21" s="12" customFormat="1" ht="36" x14ac:dyDescent="0.2">
      <c r="A137" s="8" t="s">
        <v>270</v>
      </c>
      <c r="B137" s="8" t="s">
        <v>271</v>
      </c>
      <c r="C137" s="9" t="s">
        <v>25</v>
      </c>
      <c r="D137" s="9" t="s">
        <v>26</v>
      </c>
      <c r="E137" s="9">
        <v>21</v>
      </c>
      <c r="F137" s="10" t="s">
        <v>28</v>
      </c>
      <c r="G137" s="11">
        <v>11618200000</v>
      </c>
      <c r="H137" s="11">
        <v>0</v>
      </c>
      <c r="I137" s="11">
        <v>11618200000</v>
      </c>
      <c r="J137" s="11" t="s">
        <v>538</v>
      </c>
      <c r="K137" s="11">
        <v>9721520413</v>
      </c>
      <c r="L137" s="11">
        <v>0</v>
      </c>
      <c r="M137" s="11" t="s">
        <v>539</v>
      </c>
      <c r="N137" s="11">
        <v>1498654899</v>
      </c>
      <c r="O137" s="11" t="s">
        <v>330</v>
      </c>
      <c r="P137" s="11">
        <v>398024688</v>
      </c>
      <c r="Q137" s="11" t="s">
        <v>330</v>
      </c>
      <c r="R137" s="11">
        <v>0</v>
      </c>
      <c r="S137" s="11" t="s">
        <v>330</v>
      </c>
      <c r="T137" s="11">
        <v>0</v>
      </c>
      <c r="U137" s="11" t="s">
        <v>330</v>
      </c>
    </row>
    <row r="138" spans="1:21" s="12" customFormat="1" ht="24" x14ac:dyDescent="0.2">
      <c r="A138" s="8" t="s">
        <v>272</v>
      </c>
      <c r="B138" s="8" t="s">
        <v>273</v>
      </c>
      <c r="C138" s="9" t="s">
        <v>25</v>
      </c>
      <c r="D138" s="9" t="s">
        <v>26</v>
      </c>
      <c r="E138" s="9">
        <v>21</v>
      </c>
      <c r="F138" s="10" t="s">
        <v>28</v>
      </c>
      <c r="G138" s="11">
        <v>4202200000</v>
      </c>
      <c r="H138" s="11">
        <v>0</v>
      </c>
      <c r="I138" s="11">
        <v>4202200000</v>
      </c>
      <c r="J138" s="11" t="s">
        <v>540</v>
      </c>
      <c r="K138" s="11">
        <v>3692467704</v>
      </c>
      <c r="L138" s="11">
        <v>0</v>
      </c>
      <c r="M138" s="11" t="s">
        <v>541</v>
      </c>
      <c r="N138" s="11">
        <v>492990464</v>
      </c>
      <c r="O138" s="11" t="s">
        <v>330</v>
      </c>
      <c r="P138" s="11">
        <v>16741832</v>
      </c>
      <c r="Q138" s="11" t="s">
        <v>330</v>
      </c>
      <c r="R138" s="11">
        <v>0</v>
      </c>
      <c r="S138" s="11" t="s">
        <v>330</v>
      </c>
      <c r="T138" s="11">
        <v>0</v>
      </c>
      <c r="U138" s="11" t="s">
        <v>330</v>
      </c>
    </row>
    <row r="139" spans="1:21" s="7" customFormat="1" ht="48" x14ac:dyDescent="0.2">
      <c r="A139" s="3" t="s">
        <v>274</v>
      </c>
      <c r="B139" s="3" t="s">
        <v>275</v>
      </c>
      <c r="C139" s="4" t="s">
        <v>25</v>
      </c>
      <c r="D139" s="4" t="s">
        <v>26</v>
      </c>
      <c r="E139" s="4">
        <v>21</v>
      </c>
      <c r="F139" s="5" t="s">
        <v>28</v>
      </c>
      <c r="G139" s="6">
        <v>4202200000</v>
      </c>
      <c r="H139" s="11">
        <v>0</v>
      </c>
      <c r="I139" s="6">
        <v>4202200000</v>
      </c>
      <c r="J139" s="6" t="s">
        <v>540</v>
      </c>
      <c r="K139" s="6">
        <v>3692467704</v>
      </c>
      <c r="L139" s="6">
        <v>0</v>
      </c>
      <c r="M139" s="6" t="s">
        <v>541</v>
      </c>
      <c r="N139" s="6">
        <v>492990464</v>
      </c>
      <c r="O139" s="6" t="s">
        <v>330</v>
      </c>
      <c r="P139" s="6">
        <v>16741832</v>
      </c>
      <c r="Q139" s="6" t="s">
        <v>330</v>
      </c>
      <c r="R139" s="6">
        <v>0</v>
      </c>
      <c r="S139" s="6" t="s">
        <v>330</v>
      </c>
      <c r="T139" s="6">
        <v>0</v>
      </c>
      <c r="U139" s="6" t="s">
        <v>330</v>
      </c>
    </row>
    <row r="140" spans="1:21" s="12" customFormat="1" ht="24" x14ac:dyDescent="0.2">
      <c r="A140" s="8" t="s">
        <v>276</v>
      </c>
      <c r="B140" s="8" t="s">
        <v>267</v>
      </c>
      <c r="C140" s="9" t="s">
        <v>25</v>
      </c>
      <c r="D140" s="9" t="s">
        <v>26</v>
      </c>
      <c r="E140" s="9">
        <v>21</v>
      </c>
      <c r="F140" s="10" t="s">
        <v>28</v>
      </c>
      <c r="G140" s="11">
        <v>7416000000</v>
      </c>
      <c r="H140" s="11">
        <v>0</v>
      </c>
      <c r="I140" s="11">
        <v>7416000000</v>
      </c>
      <c r="J140" s="11" t="s">
        <v>542</v>
      </c>
      <c r="K140" s="11">
        <v>6029052709</v>
      </c>
      <c r="L140" s="11">
        <v>0</v>
      </c>
      <c r="M140" s="11" t="s">
        <v>543</v>
      </c>
      <c r="N140" s="11">
        <v>1005664435</v>
      </c>
      <c r="O140" s="11" t="s">
        <v>330</v>
      </c>
      <c r="P140" s="11">
        <v>381282856</v>
      </c>
      <c r="Q140" s="11" t="s">
        <v>330</v>
      </c>
      <c r="R140" s="11">
        <v>0</v>
      </c>
      <c r="S140" s="11" t="s">
        <v>330</v>
      </c>
      <c r="T140" s="11">
        <v>0</v>
      </c>
      <c r="U140" s="11" t="s">
        <v>330</v>
      </c>
    </row>
    <row r="141" spans="1:21" s="7" customFormat="1" ht="36" x14ac:dyDescent="0.2">
      <c r="A141" s="3" t="s">
        <v>277</v>
      </c>
      <c r="B141" s="3" t="s">
        <v>278</v>
      </c>
      <c r="C141" s="4" t="s">
        <v>25</v>
      </c>
      <c r="D141" s="4" t="s">
        <v>26</v>
      </c>
      <c r="E141" s="4">
        <v>21</v>
      </c>
      <c r="F141" s="5" t="s">
        <v>28</v>
      </c>
      <c r="G141" s="6">
        <v>7416000000</v>
      </c>
      <c r="H141" s="11">
        <v>0</v>
      </c>
      <c r="I141" s="6">
        <v>7416000000</v>
      </c>
      <c r="J141" s="6" t="s">
        <v>542</v>
      </c>
      <c r="K141" s="6">
        <v>6029052709</v>
      </c>
      <c r="L141" s="6">
        <v>0</v>
      </c>
      <c r="M141" s="6" t="s">
        <v>543</v>
      </c>
      <c r="N141" s="6">
        <v>1005664435</v>
      </c>
      <c r="O141" s="6" t="s">
        <v>330</v>
      </c>
      <c r="P141" s="6">
        <v>381282856</v>
      </c>
      <c r="Q141" s="6" t="s">
        <v>330</v>
      </c>
      <c r="R141" s="6">
        <v>0</v>
      </c>
      <c r="S141" s="6" t="s">
        <v>330</v>
      </c>
      <c r="T141" s="6">
        <v>0</v>
      </c>
      <c r="U141" s="6" t="s">
        <v>330</v>
      </c>
    </row>
    <row r="142" spans="1:21" s="12" customFormat="1" ht="24" x14ac:dyDescent="0.2">
      <c r="A142" s="8" t="s">
        <v>279</v>
      </c>
      <c r="B142" s="8" t="s">
        <v>280</v>
      </c>
      <c r="C142" s="9" t="s">
        <v>25</v>
      </c>
      <c r="D142" s="9" t="s">
        <v>26</v>
      </c>
      <c r="E142" s="9">
        <v>21</v>
      </c>
      <c r="F142" s="10" t="s">
        <v>28</v>
      </c>
      <c r="G142" s="11">
        <v>3347500000</v>
      </c>
      <c r="H142" s="11">
        <v>0</v>
      </c>
      <c r="I142" s="11">
        <v>3347500000</v>
      </c>
      <c r="J142" s="11" t="s">
        <v>544</v>
      </c>
      <c r="K142" s="11">
        <v>2457080785</v>
      </c>
      <c r="L142" s="11">
        <v>0</v>
      </c>
      <c r="M142" s="11" t="s">
        <v>545</v>
      </c>
      <c r="N142" s="11">
        <v>790086537</v>
      </c>
      <c r="O142" s="11" t="s">
        <v>546</v>
      </c>
      <c r="P142" s="11">
        <v>89103487</v>
      </c>
      <c r="Q142" s="11" t="s">
        <v>547</v>
      </c>
      <c r="R142" s="11">
        <v>1144581</v>
      </c>
      <c r="S142" s="11" t="s">
        <v>547</v>
      </c>
      <c r="T142" s="11">
        <v>0</v>
      </c>
      <c r="U142" s="11" t="s">
        <v>330</v>
      </c>
    </row>
    <row r="143" spans="1:21" s="12" customFormat="1" ht="24" x14ac:dyDescent="0.2">
      <c r="A143" s="8" t="s">
        <v>281</v>
      </c>
      <c r="B143" s="8" t="s">
        <v>267</v>
      </c>
      <c r="C143" s="9" t="s">
        <v>25</v>
      </c>
      <c r="D143" s="9" t="s">
        <v>26</v>
      </c>
      <c r="E143" s="9">
        <v>21</v>
      </c>
      <c r="F143" s="10" t="s">
        <v>28</v>
      </c>
      <c r="G143" s="11">
        <v>3347500000</v>
      </c>
      <c r="H143" s="11">
        <v>0</v>
      </c>
      <c r="I143" s="11">
        <v>3347500000</v>
      </c>
      <c r="J143" s="11" t="s">
        <v>544</v>
      </c>
      <c r="K143" s="11">
        <v>2457080785</v>
      </c>
      <c r="L143" s="11">
        <v>0</v>
      </c>
      <c r="M143" s="11" t="s">
        <v>545</v>
      </c>
      <c r="N143" s="11">
        <v>790086537</v>
      </c>
      <c r="O143" s="11" t="s">
        <v>546</v>
      </c>
      <c r="P143" s="11">
        <v>89103487</v>
      </c>
      <c r="Q143" s="11" t="s">
        <v>547</v>
      </c>
      <c r="R143" s="11">
        <v>1144581</v>
      </c>
      <c r="S143" s="11" t="s">
        <v>547</v>
      </c>
      <c r="T143" s="11">
        <v>0</v>
      </c>
      <c r="U143" s="11" t="s">
        <v>330</v>
      </c>
    </row>
    <row r="144" spans="1:21" s="7" customFormat="1" ht="36" x14ac:dyDescent="0.2">
      <c r="A144" s="3" t="s">
        <v>282</v>
      </c>
      <c r="B144" s="3" t="s">
        <v>283</v>
      </c>
      <c r="C144" s="4" t="s">
        <v>25</v>
      </c>
      <c r="D144" s="4" t="s">
        <v>26</v>
      </c>
      <c r="E144" s="4">
        <v>21</v>
      </c>
      <c r="F144" s="5" t="s">
        <v>28</v>
      </c>
      <c r="G144" s="6">
        <v>3347500000</v>
      </c>
      <c r="H144" s="11">
        <v>0</v>
      </c>
      <c r="I144" s="6">
        <v>3347500000</v>
      </c>
      <c r="J144" s="6" t="s">
        <v>544</v>
      </c>
      <c r="K144" s="6">
        <v>2457080785</v>
      </c>
      <c r="L144" s="6">
        <v>0</v>
      </c>
      <c r="M144" s="6" t="s">
        <v>545</v>
      </c>
      <c r="N144" s="6">
        <v>790086537</v>
      </c>
      <c r="O144" s="6" t="s">
        <v>546</v>
      </c>
      <c r="P144" s="6">
        <v>89103487</v>
      </c>
      <c r="Q144" s="6" t="s">
        <v>547</v>
      </c>
      <c r="R144" s="6">
        <v>1144581</v>
      </c>
      <c r="S144" s="6" t="s">
        <v>547</v>
      </c>
      <c r="T144" s="6">
        <v>0</v>
      </c>
      <c r="U144" s="6" t="s">
        <v>330</v>
      </c>
    </row>
    <row r="145" spans="1:21" s="12" customFormat="1" ht="24" x14ac:dyDescent="0.2">
      <c r="A145" s="8" t="s">
        <v>284</v>
      </c>
      <c r="B145" s="8" t="s">
        <v>285</v>
      </c>
      <c r="C145" s="9" t="s">
        <v>25</v>
      </c>
      <c r="D145" s="9" t="s">
        <v>26</v>
      </c>
      <c r="E145" s="9">
        <v>21</v>
      </c>
      <c r="F145" s="10" t="s">
        <v>28</v>
      </c>
      <c r="G145" s="11">
        <v>501870000</v>
      </c>
      <c r="H145" s="11">
        <v>0</v>
      </c>
      <c r="I145" s="11">
        <v>501870000</v>
      </c>
      <c r="J145" s="11" t="s">
        <v>548</v>
      </c>
      <c r="K145" s="11">
        <v>293033127</v>
      </c>
      <c r="L145" s="11">
        <v>0</v>
      </c>
      <c r="M145" s="11" t="s">
        <v>549</v>
      </c>
      <c r="N145" s="11">
        <v>138511934</v>
      </c>
      <c r="O145" s="11" t="s">
        <v>550</v>
      </c>
      <c r="P145" s="11">
        <v>41658077</v>
      </c>
      <c r="Q145" s="11" t="s">
        <v>551</v>
      </c>
      <c r="R145" s="11">
        <v>3226856</v>
      </c>
      <c r="S145" s="11" t="s">
        <v>551</v>
      </c>
      <c r="T145" s="11">
        <v>0</v>
      </c>
      <c r="U145" s="11" t="s">
        <v>330</v>
      </c>
    </row>
    <row r="146" spans="1:21" s="12" customFormat="1" ht="24" x14ac:dyDescent="0.2">
      <c r="A146" s="8" t="s">
        <v>286</v>
      </c>
      <c r="B146" s="8" t="s">
        <v>273</v>
      </c>
      <c r="C146" s="9" t="s">
        <v>25</v>
      </c>
      <c r="D146" s="9" t="s">
        <v>26</v>
      </c>
      <c r="E146" s="9">
        <v>21</v>
      </c>
      <c r="F146" s="10" t="s">
        <v>28</v>
      </c>
      <c r="G146" s="11">
        <v>501870000</v>
      </c>
      <c r="H146" s="11">
        <v>0</v>
      </c>
      <c r="I146" s="11">
        <v>501870000</v>
      </c>
      <c r="J146" s="11" t="s">
        <v>548</v>
      </c>
      <c r="K146" s="11">
        <v>293033127</v>
      </c>
      <c r="L146" s="11">
        <v>0</v>
      </c>
      <c r="M146" s="11" t="s">
        <v>549</v>
      </c>
      <c r="N146" s="11">
        <v>138511934</v>
      </c>
      <c r="O146" s="11" t="s">
        <v>550</v>
      </c>
      <c r="P146" s="11">
        <v>41658077</v>
      </c>
      <c r="Q146" s="11" t="s">
        <v>551</v>
      </c>
      <c r="R146" s="11">
        <v>3226856</v>
      </c>
      <c r="S146" s="11" t="s">
        <v>551</v>
      </c>
      <c r="T146" s="11">
        <v>0</v>
      </c>
      <c r="U146" s="11" t="s">
        <v>330</v>
      </c>
    </row>
    <row r="147" spans="1:21" s="7" customFormat="1" ht="24" x14ac:dyDescent="0.2">
      <c r="A147" s="3" t="s">
        <v>287</v>
      </c>
      <c r="B147" s="3" t="s">
        <v>288</v>
      </c>
      <c r="C147" s="4" t="s">
        <v>25</v>
      </c>
      <c r="D147" s="4" t="s">
        <v>26</v>
      </c>
      <c r="E147" s="4">
        <v>21</v>
      </c>
      <c r="F147" s="5" t="s">
        <v>28</v>
      </c>
      <c r="G147" s="6">
        <v>501870000</v>
      </c>
      <c r="H147" s="11">
        <v>0</v>
      </c>
      <c r="I147" s="6">
        <v>501870000</v>
      </c>
      <c r="J147" s="6" t="s">
        <v>548</v>
      </c>
      <c r="K147" s="6">
        <v>293033127</v>
      </c>
      <c r="L147" s="6">
        <v>0</v>
      </c>
      <c r="M147" s="6" t="s">
        <v>549</v>
      </c>
      <c r="N147" s="6">
        <v>138511934</v>
      </c>
      <c r="O147" s="6" t="s">
        <v>550</v>
      </c>
      <c r="P147" s="6">
        <v>41658077</v>
      </c>
      <c r="Q147" s="6" t="s">
        <v>551</v>
      </c>
      <c r="R147" s="6">
        <v>3226856</v>
      </c>
      <c r="S147" s="6" t="s">
        <v>551</v>
      </c>
      <c r="T147" s="6">
        <v>0</v>
      </c>
      <c r="U147" s="6" t="s">
        <v>330</v>
      </c>
    </row>
    <row r="148" spans="1:21" s="12" customFormat="1" ht="24" x14ac:dyDescent="0.2">
      <c r="A148" s="8" t="s">
        <v>289</v>
      </c>
      <c r="B148" s="8" t="s">
        <v>290</v>
      </c>
      <c r="C148" s="9" t="s">
        <v>25</v>
      </c>
      <c r="D148" s="9" t="s">
        <v>26</v>
      </c>
      <c r="E148" s="9">
        <v>21</v>
      </c>
      <c r="F148" s="10" t="s">
        <v>28</v>
      </c>
      <c r="G148" s="11">
        <v>9365945300</v>
      </c>
      <c r="H148" s="11">
        <v>0</v>
      </c>
      <c r="I148" s="11">
        <v>9365945300</v>
      </c>
      <c r="J148" s="11" t="s">
        <v>552</v>
      </c>
      <c r="K148" s="11">
        <v>8883678439</v>
      </c>
      <c r="L148" s="11">
        <v>0</v>
      </c>
      <c r="M148" s="11" t="s">
        <v>553</v>
      </c>
      <c r="N148" s="11">
        <v>267634151</v>
      </c>
      <c r="O148" s="11" t="s">
        <v>554</v>
      </c>
      <c r="P148" s="11">
        <v>121079465.2</v>
      </c>
      <c r="Q148" s="11" t="s">
        <v>555</v>
      </c>
      <c r="R148" s="11">
        <v>3557240</v>
      </c>
      <c r="S148" s="11" t="s">
        <v>555</v>
      </c>
      <c r="T148" s="11">
        <v>0</v>
      </c>
      <c r="U148" s="11" t="s">
        <v>330</v>
      </c>
    </row>
    <row r="149" spans="1:21" s="12" customFormat="1" ht="24" x14ac:dyDescent="0.2">
      <c r="A149" s="8" t="s">
        <v>291</v>
      </c>
      <c r="B149" s="8" t="s">
        <v>292</v>
      </c>
      <c r="C149" s="9" t="s">
        <v>25</v>
      </c>
      <c r="D149" s="9" t="s">
        <v>26</v>
      </c>
      <c r="E149" s="9">
        <v>21</v>
      </c>
      <c r="F149" s="10" t="s">
        <v>28</v>
      </c>
      <c r="G149" s="11">
        <v>9365945300</v>
      </c>
      <c r="H149" s="11">
        <v>0</v>
      </c>
      <c r="I149" s="11">
        <v>9365945300</v>
      </c>
      <c r="J149" s="11" t="s">
        <v>552</v>
      </c>
      <c r="K149" s="11">
        <v>8883678439</v>
      </c>
      <c r="L149" s="11">
        <v>0</v>
      </c>
      <c r="M149" s="11" t="s">
        <v>553</v>
      </c>
      <c r="N149" s="11">
        <v>267634151</v>
      </c>
      <c r="O149" s="11" t="s">
        <v>554</v>
      </c>
      <c r="P149" s="11">
        <v>121079465.2</v>
      </c>
      <c r="Q149" s="11" t="s">
        <v>555</v>
      </c>
      <c r="R149" s="11">
        <v>3557240</v>
      </c>
      <c r="S149" s="11" t="s">
        <v>555</v>
      </c>
      <c r="T149" s="11">
        <v>0</v>
      </c>
      <c r="U149" s="11" t="s">
        <v>330</v>
      </c>
    </row>
    <row r="150" spans="1:21" s="7" customFormat="1" ht="48" x14ac:dyDescent="0.2">
      <c r="A150" s="3" t="s">
        <v>293</v>
      </c>
      <c r="B150" s="3" t="s">
        <v>294</v>
      </c>
      <c r="C150" s="4" t="s">
        <v>25</v>
      </c>
      <c r="D150" s="4" t="s">
        <v>26</v>
      </c>
      <c r="E150" s="4">
        <v>21</v>
      </c>
      <c r="F150" s="5" t="s">
        <v>28</v>
      </c>
      <c r="G150" s="6">
        <v>9365945300</v>
      </c>
      <c r="H150" s="11">
        <v>0</v>
      </c>
      <c r="I150" s="6">
        <v>9365945300</v>
      </c>
      <c r="J150" s="6" t="s">
        <v>552</v>
      </c>
      <c r="K150" s="6">
        <v>8883678439</v>
      </c>
      <c r="L150" s="6">
        <v>0</v>
      </c>
      <c r="M150" s="6" t="s">
        <v>553</v>
      </c>
      <c r="N150" s="6">
        <v>267634151</v>
      </c>
      <c r="O150" s="6" t="s">
        <v>554</v>
      </c>
      <c r="P150" s="6">
        <v>121079465.2</v>
      </c>
      <c r="Q150" s="6" t="s">
        <v>555</v>
      </c>
      <c r="R150" s="6">
        <v>3557240</v>
      </c>
      <c r="S150" s="6" t="s">
        <v>555</v>
      </c>
      <c r="T150" s="6">
        <v>0</v>
      </c>
      <c r="U150" s="6" t="s">
        <v>330</v>
      </c>
    </row>
    <row r="151" spans="1:21" s="12" customFormat="1" ht="36" x14ac:dyDescent="0.2">
      <c r="A151" s="8" t="s">
        <v>295</v>
      </c>
      <c r="B151" s="8" t="s">
        <v>296</v>
      </c>
      <c r="C151" s="9" t="s">
        <v>25</v>
      </c>
      <c r="D151" s="9" t="s">
        <v>26</v>
      </c>
      <c r="E151" s="9">
        <v>21</v>
      </c>
      <c r="F151" s="10" t="s">
        <v>28</v>
      </c>
      <c r="G151" s="11">
        <v>14197912946</v>
      </c>
      <c r="H151" s="11">
        <v>0</v>
      </c>
      <c r="I151" s="11">
        <v>14197912946</v>
      </c>
      <c r="J151" s="11" t="s">
        <v>556</v>
      </c>
      <c r="K151" s="11">
        <v>4201687385</v>
      </c>
      <c r="L151" s="11">
        <v>0</v>
      </c>
      <c r="M151" s="11" t="s">
        <v>557</v>
      </c>
      <c r="N151" s="11">
        <v>6523108044</v>
      </c>
      <c r="O151" s="11" t="s">
        <v>558</v>
      </c>
      <c r="P151" s="11">
        <v>2318293840</v>
      </c>
      <c r="Q151" s="11" t="s">
        <v>559</v>
      </c>
      <c r="R151" s="11">
        <v>147786865</v>
      </c>
      <c r="S151" s="11" t="s">
        <v>559</v>
      </c>
      <c r="T151" s="11">
        <v>0</v>
      </c>
      <c r="U151" s="11" t="s">
        <v>330</v>
      </c>
    </row>
    <row r="152" spans="1:21" s="12" customFormat="1" ht="24" x14ac:dyDescent="0.2">
      <c r="A152" s="8" t="s">
        <v>297</v>
      </c>
      <c r="B152" s="8" t="s">
        <v>298</v>
      </c>
      <c r="C152" s="9" t="s">
        <v>25</v>
      </c>
      <c r="D152" s="9" t="s">
        <v>26</v>
      </c>
      <c r="E152" s="9">
        <v>21</v>
      </c>
      <c r="F152" s="10" t="s">
        <v>28</v>
      </c>
      <c r="G152" s="11">
        <v>13197912946</v>
      </c>
      <c r="H152" s="11">
        <v>0</v>
      </c>
      <c r="I152" s="11">
        <v>13197912946</v>
      </c>
      <c r="J152" s="11" t="s">
        <v>560</v>
      </c>
      <c r="K152" s="11">
        <v>3205671448</v>
      </c>
      <c r="L152" s="11">
        <v>0</v>
      </c>
      <c r="M152" s="11" t="s">
        <v>561</v>
      </c>
      <c r="N152" s="11">
        <v>6523108044</v>
      </c>
      <c r="O152" s="11" t="s">
        <v>558</v>
      </c>
      <c r="P152" s="11">
        <v>2314309777</v>
      </c>
      <c r="Q152" s="11" t="s">
        <v>559</v>
      </c>
      <c r="R152" s="11">
        <v>147786865</v>
      </c>
      <c r="S152" s="11" t="s">
        <v>559</v>
      </c>
      <c r="T152" s="11">
        <v>0</v>
      </c>
      <c r="U152" s="11" t="s">
        <v>330</v>
      </c>
    </row>
    <row r="153" spans="1:21" s="7" customFormat="1" ht="48" x14ac:dyDescent="0.2">
      <c r="A153" s="3" t="s">
        <v>299</v>
      </c>
      <c r="B153" s="3" t="s">
        <v>300</v>
      </c>
      <c r="C153" s="4" t="s">
        <v>25</v>
      </c>
      <c r="D153" s="4" t="s">
        <v>26</v>
      </c>
      <c r="E153" s="4">
        <v>21</v>
      </c>
      <c r="F153" s="5" t="s">
        <v>28</v>
      </c>
      <c r="G153" s="6">
        <v>13197912946</v>
      </c>
      <c r="H153" s="11">
        <v>0</v>
      </c>
      <c r="I153" s="6">
        <v>13197912946</v>
      </c>
      <c r="J153" s="6" t="s">
        <v>560</v>
      </c>
      <c r="K153" s="6">
        <v>3205671448</v>
      </c>
      <c r="L153" s="6">
        <v>0</v>
      </c>
      <c r="M153" s="6" t="s">
        <v>561</v>
      </c>
      <c r="N153" s="6">
        <v>6523108044</v>
      </c>
      <c r="O153" s="6" t="s">
        <v>558</v>
      </c>
      <c r="P153" s="6">
        <v>2314309777</v>
      </c>
      <c r="Q153" s="6" t="s">
        <v>559</v>
      </c>
      <c r="R153" s="6">
        <v>147786865</v>
      </c>
      <c r="S153" s="6" t="s">
        <v>559</v>
      </c>
      <c r="T153" s="6">
        <v>0</v>
      </c>
      <c r="U153" s="6" t="s">
        <v>330</v>
      </c>
    </row>
    <row r="154" spans="1:21" s="12" customFormat="1" ht="24" x14ac:dyDescent="0.2">
      <c r="A154" s="8" t="s">
        <v>301</v>
      </c>
      <c r="B154" s="8" t="s">
        <v>267</v>
      </c>
      <c r="C154" s="9" t="s">
        <v>25</v>
      </c>
      <c r="D154" s="9" t="s">
        <v>26</v>
      </c>
      <c r="E154" s="9">
        <v>21</v>
      </c>
      <c r="F154" s="10" t="s">
        <v>28</v>
      </c>
      <c r="G154" s="11">
        <v>1000000000</v>
      </c>
      <c r="H154" s="11">
        <v>0</v>
      </c>
      <c r="I154" s="11">
        <v>1000000000</v>
      </c>
      <c r="J154" s="11" t="s">
        <v>562</v>
      </c>
      <c r="K154" s="11">
        <v>996015937</v>
      </c>
      <c r="L154" s="11">
        <v>0</v>
      </c>
      <c r="M154" s="11" t="s">
        <v>562</v>
      </c>
      <c r="N154" s="11">
        <v>0</v>
      </c>
      <c r="O154" s="11" t="s">
        <v>330</v>
      </c>
      <c r="P154" s="11">
        <v>3984063</v>
      </c>
      <c r="Q154" s="11" t="s">
        <v>330</v>
      </c>
      <c r="R154" s="11">
        <v>0</v>
      </c>
      <c r="S154" s="11" t="s">
        <v>330</v>
      </c>
      <c r="T154" s="11">
        <v>0</v>
      </c>
      <c r="U154" s="11" t="s">
        <v>330</v>
      </c>
    </row>
    <row r="155" spans="1:21" s="7" customFormat="1" ht="36" x14ac:dyDescent="0.2">
      <c r="A155" s="3" t="s">
        <v>302</v>
      </c>
      <c r="B155" s="3" t="s">
        <v>303</v>
      </c>
      <c r="C155" s="4" t="s">
        <v>25</v>
      </c>
      <c r="D155" s="4" t="s">
        <v>26</v>
      </c>
      <c r="E155" s="4">
        <v>21</v>
      </c>
      <c r="F155" s="5" t="s">
        <v>28</v>
      </c>
      <c r="G155" s="6">
        <v>1000000000</v>
      </c>
      <c r="H155" s="11">
        <v>0</v>
      </c>
      <c r="I155" s="6">
        <v>1000000000</v>
      </c>
      <c r="J155" s="6" t="s">
        <v>562</v>
      </c>
      <c r="K155" s="6">
        <v>996015937</v>
      </c>
      <c r="L155" s="6">
        <v>0</v>
      </c>
      <c r="M155" s="6" t="s">
        <v>562</v>
      </c>
      <c r="N155" s="6">
        <v>0</v>
      </c>
      <c r="O155" s="6" t="s">
        <v>330</v>
      </c>
      <c r="P155" s="6">
        <v>3984063</v>
      </c>
      <c r="Q155" s="6" t="s">
        <v>330</v>
      </c>
      <c r="R155" s="6">
        <v>0</v>
      </c>
      <c r="S155" s="6" t="s">
        <v>330</v>
      </c>
      <c r="T155" s="6">
        <v>0</v>
      </c>
      <c r="U155" s="6" t="s">
        <v>330</v>
      </c>
    </row>
    <row r="156" spans="1:21" ht="12" x14ac:dyDescent="0.2">
      <c r="A156" s="13"/>
      <c r="B156" s="13"/>
      <c r="C156" s="58"/>
      <c r="D156" s="13"/>
      <c r="E156" s="14"/>
      <c r="F156" s="15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4"/>
      <c r="R156" s="14"/>
      <c r="S156" s="14"/>
      <c r="T156" s="14"/>
      <c r="U156" s="14"/>
    </row>
    <row r="157" spans="1:21" x14ac:dyDescent="0.2">
      <c r="F157" s="15"/>
    </row>
  </sheetData>
  <mergeCells count="3">
    <mergeCell ref="A1:T1"/>
    <mergeCell ref="A2:T2"/>
    <mergeCell ref="A3:T3"/>
  </mergeCells>
  <pageMargins left="0.39370078740157483" right="0" top="0.39370078740157483" bottom="0.51181102362204722" header="0.39370078740157483" footer="0.39370078740157483"/>
  <pageSetup paperSize="14" scale="60" orientation="landscape" horizontalDpi="300" verticalDpi="300" r:id="rId1"/>
  <headerFooter alignWithMargins="0">
    <oddFooter>&amp;R&amp;"Arial,Regular"&amp;8 Página &amp;"-,Regular"&amp;P &amp;"-,Regular"de &amp;"-,Regular"&amp;N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57"/>
  <sheetViews>
    <sheetView showGridLines="0" workbookViewId="0">
      <pane xSplit="1" ySplit="4" topLeftCell="B5" activePane="bottomRight" state="frozen"/>
      <selection pane="topRight" activeCell="G1" sqref="G1"/>
      <selection pane="bottomLeft" activeCell="A2" sqref="A2"/>
      <selection pane="bottomRight" activeCell="A3" sqref="A3:T3"/>
    </sheetView>
  </sheetViews>
  <sheetFormatPr baseColWidth="10" defaultRowHeight="11.25" x14ac:dyDescent="0.2"/>
  <cols>
    <col min="1" max="1" width="11" style="16" bestFit="1" customWidth="1"/>
    <col min="2" max="2" width="39.42578125" style="16" customWidth="1"/>
    <col min="3" max="3" width="7.140625" style="16" hidden="1" customWidth="1"/>
    <col min="4" max="4" width="4.42578125" style="16" hidden="1" customWidth="1"/>
    <col min="5" max="5" width="4.140625" style="2" customWidth="1"/>
    <col min="6" max="6" width="22.140625" style="17" hidden="1" customWidth="1"/>
    <col min="7" max="7" width="16.7109375" style="2" bestFit="1" customWidth="1"/>
    <col min="8" max="8" width="15" style="2" bestFit="1" customWidth="1"/>
    <col min="9" max="11" width="16.7109375" style="2" bestFit="1" customWidth="1"/>
    <col min="12" max="12" width="12.85546875" style="2" bestFit="1" customWidth="1"/>
    <col min="13" max="13" width="16.7109375" style="2" bestFit="1" customWidth="1"/>
    <col min="14" max="14" width="15.5703125" style="2" bestFit="1" customWidth="1"/>
    <col min="15" max="15" width="16.7109375" style="2" bestFit="1" customWidth="1"/>
    <col min="16" max="16" width="16.85546875" style="2" bestFit="1" customWidth="1"/>
    <col min="17" max="17" width="16.7109375" style="2" bestFit="1" customWidth="1"/>
    <col min="18" max="18" width="14.140625" style="2" bestFit="1" customWidth="1"/>
    <col min="19" max="19" width="16.7109375" style="2" bestFit="1" customWidth="1"/>
    <col min="20" max="20" width="12.28515625" style="2" hidden="1" customWidth="1"/>
    <col min="21" max="21" width="13.140625" style="2" hidden="1" customWidth="1"/>
    <col min="22" max="16384" width="11.42578125" style="2"/>
  </cols>
  <sheetData>
    <row r="1" spans="1:21" s="1" customFormat="1" ht="15.75" x14ac:dyDescent="0.25">
      <c r="A1" s="68" t="s">
        <v>0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</row>
    <row r="2" spans="1:21" s="1" customFormat="1" ht="15.75" x14ac:dyDescent="0.25">
      <c r="A2" s="68" t="s">
        <v>1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</row>
    <row r="3" spans="1:21" s="1" customFormat="1" ht="15.75" x14ac:dyDescent="0.25">
      <c r="A3" s="68" t="s">
        <v>563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</row>
    <row r="4" spans="1:21" ht="36" x14ac:dyDescent="0.2">
      <c r="A4" s="18" t="s">
        <v>2</v>
      </c>
      <c r="B4" s="18" t="s">
        <v>3</v>
      </c>
      <c r="C4" s="19" t="s">
        <v>4</v>
      </c>
      <c r="D4" s="19" t="s">
        <v>5</v>
      </c>
      <c r="E4" s="19" t="s">
        <v>6</v>
      </c>
      <c r="F4" s="19" t="s">
        <v>7</v>
      </c>
      <c r="G4" s="20" t="s">
        <v>8</v>
      </c>
      <c r="H4" s="20" t="s">
        <v>9</v>
      </c>
      <c r="I4" s="20" t="s">
        <v>10</v>
      </c>
      <c r="J4" s="20" t="s">
        <v>11</v>
      </c>
      <c r="K4" s="20" t="s">
        <v>12</v>
      </c>
      <c r="L4" s="20" t="s">
        <v>13</v>
      </c>
      <c r="M4" s="20" t="s">
        <v>14</v>
      </c>
      <c r="N4" s="20" t="s">
        <v>15</v>
      </c>
      <c r="O4" s="20" t="s">
        <v>16</v>
      </c>
      <c r="P4" s="20" t="s">
        <v>17</v>
      </c>
      <c r="Q4" s="20" t="s">
        <v>18</v>
      </c>
      <c r="R4" s="20" t="s">
        <v>19</v>
      </c>
      <c r="S4" s="20" t="s">
        <v>20</v>
      </c>
      <c r="T4" s="20" t="s">
        <v>21</v>
      </c>
      <c r="U4" s="4" t="s">
        <v>22</v>
      </c>
    </row>
    <row r="5" spans="1:21" s="7" customFormat="1" ht="12" customHeight="1" x14ac:dyDescent="0.2">
      <c r="A5" s="3"/>
      <c r="B5" s="3" t="s">
        <v>304</v>
      </c>
      <c r="C5" s="4"/>
      <c r="D5" s="4"/>
      <c r="E5" s="4"/>
      <c r="F5" s="5"/>
      <c r="G5" s="6">
        <f>+G6+G7</f>
        <v>99935250000</v>
      </c>
      <c r="H5" s="6">
        <f t="shared" ref="H5:U5" si="0">+H6+H7</f>
        <v>0</v>
      </c>
      <c r="I5" s="6">
        <f t="shared" si="0"/>
        <v>99935250000</v>
      </c>
      <c r="J5" s="6">
        <f t="shared" si="0"/>
        <v>25644410453.32</v>
      </c>
      <c r="K5" s="6">
        <f t="shared" ref="K5:K9" si="1">+I5-J5</f>
        <v>74290839546.679993</v>
      </c>
      <c r="L5" s="6">
        <f t="shared" si="0"/>
        <v>0</v>
      </c>
      <c r="M5" s="6">
        <f t="shared" si="0"/>
        <v>25182463338.639999</v>
      </c>
      <c r="N5" s="6">
        <f t="shared" si="0"/>
        <v>461947114.68000001</v>
      </c>
      <c r="O5" s="6">
        <f t="shared" si="0"/>
        <v>17198213332.93</v>
      </c>
      <c r="P5" s="6">
        <f t="shared" si="0"/>
        <v>7984250005.71</v>
      </c>
      <c r="Q5" s="6">
        <f t="shared" si="0"/>
        <v>16253685567.15</v>
      </c>
      <c r="R5" s="6">
        <f t="shared" si="0"/>
        <v>944527765.77999997</v>
      </c>
      <c r="S5" s="6">
        <f t="shared" si="0"/>
        <v>16253685567.15</v>
      </c>
      <c r="T5" s="6">
        <f t="shared" si="0"/>
        <v>0</v>
      </c>
      <c r="U5" s="6">
        <f t="shared" si="0"/>
        <v>24280439</v>
      </c>
    </row>
    <row r="6" spans="1:21" s="7" customFormat="1" ht="12" customHeight="1" x14ac:dyDescent="0.2">
      <c r="A6" s="3" t="s">
        <v>23</v>
      </c>
      <c r="B6" s="3" t="s">
        <v>24</v>
      </c>
      <c r="C6" s="4" t="s">
        <v>25</v>
      </c>
      <c r="D6" s="4" t="s">
        <v>26</v>
      </c>
      <c r="E6" s="4">
        <v>20</v>
      </c>
      <c r="F6" s="5" t="s">
        <v>27</v>
      </c>
      <c r="G6" s="6">
        <f>+G8+G46+G126</f>
        <v>97936450000</v>
      </c>
      <c r="H6" s="6">
        <f>+H8+H46+H126</f>
        <v>0</v>
      </c>
      <c r="I6" s="6">
        <f>+I8+I46+I126</f>
        <v>97936450000</v>
      </c>
      <c r="J6" s="6">
        <v>25634469360.32</v>
      </c>
      <c r="K6" s="6">
        <f t="shared" si="1"/>
        <v>72301980639.679993</v>
      </c>
      <c r="L6" s="6">
        <v>0</v>
      </c>
      <c r="M6" s="6">
        <v>25172522245.639999</v>
      </c>
      <c r="N6" s="6">
        <v>461947114.68000001</v>
      </c>
      <c r="O6" s="6">
        <v>17196235584.93</v>
      </c>
      <c r="P6" s="6">
        <v>7976286660.71</v>
      </c>
      <c r="Q6" s="6">
        <v>16252140524.15</v>
      </c>
      <c r="R6" s="6">
        <v>944095060.77999997</v>
      </c>
      <c r="S6" s="6">
        <v>16252140524.15</v>
      </c>
      <c r="T6" s="6">
        <v>0</v>
      </c>
      <c r="U6" s="6">
        <v>24280439</v>
      </c>
    </row>
    <row r="7" spans="1:21" s="7" customFormat="1" ht="22.5" customHeight="1" x14ac:dyDescent="0.2">
      <c r="A7" s="3" t="s">
        <v>23</v>
      </c>
      <c r="B7" s="3" t="s">
        <v>24</v>
      </c>
      <c r="C7" s="4" t="s">
        <v>25</v>
      </c>
      <c r="D7" s="4" t="s">
        <v>26</v>
      </c>
      <c r="E7" s="4">
        <v>21</v>
      </c>
      <c r="F7" s="5" t="s">
        <v>28</v>
      </c>
      <c r="G7" s="6">
        <f>+G47</f>
        <v>1998800000</v>
      </c>
      <c r="H7" s="6"/>
      <c r="I7" s="6">
        <v>1998800000</v>
      </c>
      <c r="J7" s="6">
        <v>9941093</v>
      </c>
      <c r="K7" s="6">
        <f t="shared" si="1"/>
        <v>1988858907</v>
      </c>
      <c r="L7" s="6">
        <v>0</v>
      </c>
      <c r="M7" s="6">
        <v>9941093</v>
      </c>
      <c r="N7" s="6">
        <v>0</v>
      </c>
      <c r="O7" s="6">
        <v>1977748</v>
      </c>
      <c r="P7" s="6">
        <v>7963345</v>
      </c>
      <c r="Q7" s="6">
        <v>1545043</v>
      </c>
      <c r="R7" s="6">
        <v>432705</v>
      </c>
      <c r="S7" s="6">
        <v>1545043</v>
      </c>
      <c r="T7" s="6">
        <v>0</v>
      </c>
      <c r="U7" s="6">
        <v>0</v>
      </c>
    </row>
    <row r="8" spans="1:21" s="7" customFormat="1" ht="10.5" customHeight="1" x14ac:dyDescent="0.2">
      <c r="A8" s="3" t="s">
        <v>29</v>
      </c>
      <c r="B8" s="3" t="s">
        <v>30</v>
      </c>
      <c r="C8" s="4" t="s">
        <v>25</v>
      </c>
      <c r="D8" s="4" t="s">
        <v>26</v>
      </c>
      <c r="E8" s="4">
        <v>20</v>
      </c>
      <c r="F8" s="5" t="s">
        <v>31</v>
      </c>
      <c r="G8" s="6">
        <f>+G9</f>
        <v>85181900000</v>
      </c>
      <c r="H8" s="6">
        <f>+H9</f>
        <v>0</v>
      </c>
      <c r="I8" s="6">
        <f>+I9</f>
        <v>85181900000</v>
      </c>
      <c r="J8" s="6">
        <v>18461266372</v>
      </c>
      <c r="K8" s="6">
        <f t="shared" si="1"/>
        <v>66720633628</v>
      </c>
      <c r="L8" s="6">
        <v>0</v>
      </c>
      <c r="M8" s="6">
        <v>18348666372</v>
      </c>
      <c r="N8" s="6">
        <v>112600000</v>
      </c>
      <c r="O8" s="6">
        <v>15144871491</v>
      </c>
      <c r="P8" s="6">
        <v>3203794881</v>
      </c>
      <c r="Q8" s="6">
        <v>14396373557</v>
      </c>
      <c r="R8" s="6">
        <v>748497934</v>
      </c>
      <c r="S8" s="6">
        <v>14396373557</v>
      </c>
      <c r="T8" s="6">
        <v>0</v>
      </c>
      <c r="U8" s="6">
        <v>18655274</v>
      </c>
    </row>
    <row r="9" spans="1:21" s="7" customFormat="1" ht="11.25" customHeight="1" x14ac:dyDescent="0.2">
      <c r="A9" s="3" t="s">
        <v>32</v>
      </c>
      <c r="B9" s="3" t="s">
        <v>30</v>
      </c>
      <c r="C9" s="4" t="s">
        <v>25</v>
      </c>
      <c r="D9" s="4" t="s">
        <v>26</v>
      </c>
      <c r="E9" s="4">
        <v>20</v>
      </c>
      <c r="F9" s="5" t="s">
        <v>31</v>
      </c>
      <c r="G9" s="6">
        <f>+G10+G32+G35</f>
        <v>85181900000</v>
      </c>
      <c r="H9" s="6">
        <f>+H10+H32+H35</f>
        <v>0</v>
      </c>
      <c r="I9" s="6">
        <f>+I10+I32+I35</f>
        <v>85181900000</v>
      </c>
      <c r="J9" s="6">
        <v>18461266372</v>
      </c>
      <c r="K9" s="6">
        <f t="shared" si="1"/>
        <v>66720633628</v>
      </c>
      <c r="L9" s="6">
        <v>0</v>
      </c>
      <c r="M9" s="6">
        <v>18348666372</v>
      </c>
      <c r="N9" s="6">
        <v>112600000</v>
      </c>
      <c r="O9" s="6">
        <v>15144871491</v>
      </c>
      <c r="P9" s="6">
        <v>3203794881</v>
      </c>
      <c r="Q9" s="6">
        <v>14396373557</v>
      </c>
      <c r="R9" s="6">
        <v>748497934</v>
      </c>
      <c r="S9" s="6">
        <v>14396373557</v>
      </c>
      <c r="T9" s="6">
        <v>0</v>
      </c>
      <c r="U9" s="6">
        <v>18655274</v>
      </c>
    </row>
    <row r="10" spans="1:21" s="12" customFormat="1" ht="24" x14ac:dyDescent="0.2">
      <c r="A10" s="8" t="s">
        <v>33</v>
      </c>
      <c r="B10" s="8" t="s">
        <v>34</v>
      </c>
      <c r="C10" s="9" t="s">
        <v>25</v>
      </c>
      <c r="D10" s="9" t="s">
        <v>26</v>
      </c>
      <c r="E10" s="9">
        <v>20</v>
      </c>
      <c r="F10" s="10" t="s">
        <v>31</v>
      </c>
      <c r="G10" s="11">
        <f>+G11+G14+G17+G27+G31</f>
        <v>61707500000</v>
      </c>
      <c r="H10" s="11">
        <f>+I10-G10</f>
        <v>0</v>
      </c>
      <c r="I10" s="11">
        <f>+I11+I14+I17+I27+I31</f>
        <v>61707500000</v>
      </c>
      <c r="J10" s="11">
        <v>10419031852</v>
      </c>
      <c r="K10" s="11">
        <f>+I10-J10</f>
        <v>51288468148</v>
      </c>
      <c r="L10" s="11">
        <v>0</v>
      </c>
      <c r="M10" s="11">
        <v>10419031852</v>
      </c>
      <c r="N10" s="11">
        <v>0</v>
      </c>
      <c r="O10" s="11">
        <v>10253294808</v>
      </c>
      <c r="P10" s="11">
        <v>165737044</v>
      </c>
      <c r="Q10" s="11">
        <v>10253294808</v>
      </c>
      <c r="R10" s="11">
        <v>0</v>
      </c>
      <c r="S10" s="11">
        <v>10253294808</v>
      </c>
      <c r="T10" s="11">
        <v>0</v>
      </c>
      <c r="U10" s="11">
        <v>18655274</v>
      </c>
    </row>
    <row r="11" spans="1:21" s="12" customFormat="1" ht="12" x14ac:dyDescent="0.2">
      <c r="A11" s="8" t="s">
        <v>35</v>
      </c>
      <c r="B11" s="8" t="s">
        <v>36</v>
      </c>
      <c r="C11" s="9" t="s">
        <v>25</v>
      </c>
      <c r="D11" s="9" t="s">
        <v>26</v>
      </c>
      <c r="E11" s="9">
        <v>20</v>
      </c>
      <c r="F11" s="10" t="s">
        <v>31</v>
      </c>
      <c r="G11" s="11">
        <v>32285000000</v>
      </c>
      <c r="H11" s="11">
        <f t="shared" ref="H11:H74" si="2">+I11-G11</f>
        <v>0</v>
      </c>
      <c r="I11" s="11">
        <v>32285000000</v>
      </c>
      <c r="J11" s="11">
        <v>9311046696</v>
      </c>
      <c r="K11" s="11">
        <f t="shared" ref="K11:K74" si="3">+I11-J11</f>
        <v>22973953304</v>
      </c>
      <c r="L11" s="11">
        <v>0</v>
      </c>
      <c r="M11" s="11">
        <v>9311046696</v>
      </c>
      <c r="N11" s="11">
        <v>0</v>
      </c>
      <c r="O11" s="11">
        <v>9182421199</v>
      </c>
      <c r="P11" s="11">
        <v>128625497</v>
      </c>
      <c r="Q11" s="11">
        <v>9182421199</v>
      </c>
      <c r="R11" s="11">
        <v>0</v>
      </c>
      <c r="S11" s="11">
        <v>9182421199</v>
      </c>
      <c r="T11" s="11">
        <v>0</v>
      </c>
      <c r="U11" s="11">
        <v>18655274</v>
      </c>
    </row>
    <row r="12" spans="1:21" s="12" customFormat="1" ht="12" x14ac:dyDescent="0.2">
      <c r="A12" s="8" t="s">
        <v>37</v>
      </c>
      <c r="B12" s="8" t="s">
        <v>38</v>
      </c>
      <c r="C12" s="9" t="s">
        <v>25</v>
      </c>
      <c r="D12" s="9" t="s">
        <v>26</v>
      </c>
      <c r="E12" s="9">
        <v>20</v>
      </c>
      <c r="F12" s="10" t="s">
        <v>27</v>
      </c>
      <c r="G12" s="11">
        <v>30785000000</v>
      </c>
      <c r="H12" s="11">
        <f t="shared" si="2"/>
        <v>0</v>
      </c>
      <c r="I12" s="11">
        <v>30785000000</v>
      </c>
      <c r="J12" s="11">
        <v>9060137078</v>
      </c>
      <c r="K12" s="11">
        <f t="shared" si="3"/>
        <v>21724862922</v>
      </c>
      <c r="L12" s="11">
        <v>0</v>
      </c>
      <c r="M12" s="11">
        <v>9060137078</v>
      </c>
      <c r="N12" s="11">
        <v>0</v>
      </c>
      <c r="O12" s="11">
        <v>8937487676</v>
      </c>
      <c r="P12" s="11">
        <v>122649402</v>
      </c>
      <c r="Q12" s="11">
        <v>8937487676</v>
      </c>
      <c r="R12" s="11">
        <v>0</v>
      </c>
      <c r="S12" s="11">
        <v>8937487676</v>
      </c>
      <c r="T12" s="11">
        <v>0</v>
      </c>
      <c r="U12" s="11">
        <v>18655274</v>
      </c>
    </row>
    <row r="13" spans="1:21" s="12" customFormat="1" ht="12" x14ac:dyDescent="0.2">
      <c r="A13" s="8" t="s">
        <v>39</v>
      </c>
      <c r="B13" s="8" t="s">
        <v>40</v>
      </c>
      <c r="C13" s="9" t="s">
        <v>25</v>
      </c>
      <c r="D13" s="9" t="s">
        <v>26</v>
      </c>
      <c r="E13" s="9">
        <v>20</v>
      </c>
      <c r="F13" s="10" t="s">
        <v>31</v>
      </c>
      <c r="G13" s="11">
        <v>1500000000</v>
      </c>
      <c r="H13" s="11">
        <f t="shared" si="2"/>
        <v>0</v>
      </c>
      <c r="I13" s="11">
        <v>1500000000</v>
      </c>
      <c r="J13" s="11">
        <v>250909618</v>
      </c>
      <c r="K13" s="11">
        <f t="shared" si="3"/>
        <v>1249090382</v>
      </c>
      <c r="L13" s="11">
        <v>0</v>
      </c>
      <c r="M13" s="11">
        <v>250909618</v>
      </c>
      <c r="N13" s="11">
        <v>0</v>
      </c>
      <c r="O13" s="11">
        <v>244933523</v>
      </c>
      <c r="P13" s="11">
        <v>5976095</v>
      </c>
      <c r="Q13" s="11">
        <v>244933523</v>
      </c>
      <c r="R13" s="11">
        <v>0</v>
      </c>
      <c r="S13" s="11">
        <v>244933523</v>
      </c>
      <c r="T13" s="11">
        <v>0</v>
      </c>
      <c r="U13" s="11">
        <v>0</v>
      </c>
    </row>
    <row r="14" spans="1:21" s="12" customFormat="1" ht="12" x14ac:dyDescent="0.2">
      <c r="A14" s="8" t="s">
        <v>41</v>
      </c>
      <c r="B14" s="8" t="s">
        <v>42</v>
      </c>
      <c r="C14" s="9" t="s">
        <v>25</v>
      </c>
      <c r="D14" s="9" t="s">
        <v>26</v>
      </c>
      <c r="E14" s="9">
        <v>20</v>
      </c>
      <c r="F14" s="10" t="s">
        <v>31</v>
      </c>
      <c r="G14" s="11">
        <v>758000000</v>
      </c>
      <c r="H14" s="11">
        <f t="shared" si="2"/>
        <v>0</v>
      </c>
      <c r="I14" s="11">
        <v>758000000</v>
      </c>
      <c r="J14" s="11">
        <v>212044826</v>
      </c>
      <c r="K14" s="11">
        <f t="shared" si="3"/>
        <v>545955174</v>
      </c>
      <c r="L14" s="11">
        <v>0</v>
      </c>
      <c r="M14" s="11">
        <v>212044826</v>
      </c>
      <c r="N14" s="11">
        <v>0</v>
      </c>
      <c r="O14" s="11">
        <v>209024906</v>
      </c>
      <c r="P14" s="11">
        <v>3019920</v>
      </c>
      <c r="Q14" s="11">
        <v>209024906</v>
      </c>
      <c r="R14" s="11">
        <v>0</v>
      </c>
      <c r="S14" s="11">
        <v>209024906</v>
      </c>
      <c r="T14" s="11">
        <v>0</v>
      </c>
      <c r="U14" s="11">
        <v>0</v>
      </c>
    </row>
    <row r="15" spans="1:21" s="12" customFormat="1" ht="12" x14ac:dyDescent="0.2">
      <c r="A15" s="8" t="s">
        <v>43</v>
      </c>
      <c r="B15" s="8" t="s">
        <v>44</v>
      </c>
      <c r="C15" s="9" t="s">
        <v>25</v>
      </c>
      <c r="D15" s="9" t="s">
        <v>26</v>
      </c>
      <c r="E15" s="9">
        <v>20</v>
      </c>
      <c r="F15" s="10" t="s">
        <v>31</v>
      </c>
      <c r="G15" s="11">
        <v>393000000</v>
      </c>
      <c r="H15" s="11">
        <f t="shared" si="2"/>
        <v>0</v>
      </c>
      <c r="I15" s="11">
        <v>393000000</v>
      </c>
      <c r="J15" s="11">
        <v>118860352</v>
      </c>
      <c r="K15" s="11">
        <f t="shared" si="3"/>
        <v>274139648</v>
      </c>
      <c r="L15" s="11">
        <v>0</v>
      </c>
      <c r="M15" s="11">
        <v>118860352</v>
      </c>
      <c r="N15" s="11">
        <v>0</v>
      </c>
      <c r="O15" s="11">
        <v>117294615</v>
      </c>
      <c r="P15" s="11">
        <v>1565737</v>
      </c>
      <c r="Q15" s="11">
        <v>117294615</v>
      </c>
      <c r="R15" s="11">
        <v>0</v>
      </c>
      <c r="S15" s="11">
        <v>117294615</v>
      </c>
      <c r="T15" s="11">
        <v>0</v>
      </c>
      <c r="U15" s="11">
        <v>0</v>
      </c>
    </row>
    <row r="16" spans="1:21" s="12" customFormat="1" ht="12" x14ac:dyDescent="0.2">
      <c r="A16" s="8" t="s">
        <v>45</v>
      </c>
      <c r="B16" s="8" t="s">
        <v>46</v>
      </c>
      <c r="C16" s="9" t="s">
        <v>25</v>
      </c>
      <c r="D16" s="9" t="s">
        <v>26</v>
      </c>
      <c r="E16" s="9">
        <v>20</v>
      </c>
      <c r="F16" s="10" t="s">
        <v>31</v>
      </c>
      <c r="G16" s="11">
        <v>365000000</v>
      </c>
      <c r="H16" s="11">
        <f t="shared" si="2"/>
        <v>0</v>
      </c>
      <c r="I16" s="11">
        <v>365000000</v>
      </c>
      <c r="J16" s="11">
        <v>93184474</v>
      </c>
      <c r="K16" s="11">
        <f t="shared" si="3"/>
        <v>271815526</v>
      </c>
      <c r="L16" s="11">
        <v>0</v>
      </c>
      <c r="M16" s="11">
        <v>93184474</v>
      </c>
      <c r="N16" s="11">
        <v>0</v>
      </c>
      <c r="O16" s="11">
        <v>91730291</v>
      </c>
      <c r="P16" s="11">
        <v>1454183</v>
      </c>
      <c r="Q16" s="11">
        <v>91730291</v>
      </c>
      <c r="R16" s="11">
        <v>0</v>
      </c>
      <c r="S16" s="11">
        <v>91730291</v>
      </c>
      <c r="T16" s="11">
        <v>0</v>
      </c>
      <c r="U16" s="11">
        <v>0</v>
      </c>
    </row>
    <row r="17" spans="1:21" s="12" customFormat="1" ht="12" x14ac:dyDescent="0.2">
      <c r="A17" s="8" t="s">
        <v>47</v>
      </c>
      <c r="B17" s="8" t="s">
        <v>48</v>
      </c>
      <c r="C17" s="9" t="s">
        <v>25</v>
      </c>
      <c r="D17" s="9" t="s">
        <v>26</v>
      </c>
      <c r="E17" s="9">
        <v>20</v>
      </c>
      <c r="F17" s="10" t="s">
        <v>31</v>
      </c>
      <c r="G17" s="11">
        <v>7760000000</v>
      </c>
      <c r="H17" s="11">
        <f t="shared" si="2"/>
        <v>0</v>
      </c>
      <c r="I17" s="11">
        <v>7760000000</v>
      </c>
      <c r="J17" s="11">
        <v>698651209</v>
      </c>
      <c r="K17" s="11">
        <f t="shared" si="3"/>
        <v>7061348791</v>
      </c>
      <c r="L17" s="11">
        <v>0</v>
      </c>
      <c r="M17" s="11">
        <v>698651209</v>
      </c>
      <c r="N17" s="11">
        <v>0</v>
      </c>
      <c r="O17" s="11">
        <v>667734880</v>
      </c>
      <c r="P17" s="11">
        <v>30916329</v>
      </c>
      <c r="Q17" s="11">
        <v>667734880</v>
      </c>
      <c r="R17" s="11">
        <v>0</v>
      </c>
      <c r="S17" s="11">
        <v>667734880</v>
      </c>
      <c r="T17" s="11">
        <v>0</v>
      </c>
      <c r="U17" s="11">
        <v>0</v>
      </c>
    </row>
    <row r="18" spans="1:21" s="12" customFormat="1" ht="12" x14ac:dyDescent="0.2">
      <c r="A18" s="8" t="s">
        <v>49</v>
      </c>
      <c r="B18" s="8" t="s">
        <v>50</v>
      </c>
      <c r="C18" s="9" t="s">
        <v>25</v>
      </c>
      <c r="D18" s="9" t="s">
        <v>26</v>
      </c>
      <c r="E18" s="9">
        <v>20</v>
      </c>
      <c r="F18" s="10" t="s">
        <v>31</v>
      </c>
      <c r="G18" s="11">
        <v>1170000000</v>
      </c>
      <c r="H18" s="11">
        <f t="shared" si="2"/>
        <v>0</v>
      </c>
      <c r="I18" s="11">
        <v>1170000000</v>
      </c>
      <c r="J18" s="11">
        <v>247026330</v>
      </c>
      <c r="K18" s="11">
        <f t="shared" si="3"/>
        <v>922973670</v>
      </c>
      <c r="L18" s="11">
        <v>0</v>
      </c>
      <c r="M18" s="11">
        <v>247026330</v>
      </c>
      <c r="N18" s="11">
        <v>0</v>
      </c>
      <c r="O18" s="11">
        <v>242364976</v>
      </c>
      <c r="P18" s="11">
        <v>4661354</v>
      </c>
      <c r="Q18" s="11">
        <v>242364976</v>
      </c>
      <c r="R18" s="11">
        <v>0</v>
      </c>
      <c r="S18" s="11">
        <v>242364976</v>
      </c>
      <c r="T18" s="11">
        <v>0</v>
      </c>
      <c r="U18" s="11">
        <v>0</v>
      </c>
    </row>
    <row r="19" spans="1:21" s="12" customFormat="1" ht="12" x14ac:dyDescent="0.2">
      <c r="A19" s="8" t="s">
        <v>51</v>
      </c>
      <c r="B19" s="8" t="s">
        <v>52</v>
      </c>
      <c r="C19" s="9" t="s">
        <v>25</v>
      </c>
      <c r="D19" s="9" t="s">
        <v>26</v>
      </c>
      <c r="E19" s="9">
        <v>20</v>
      </c>
      <c r="F19" s="10" t="s">
        <v>31</v>
      </c>
      <c r="G19" s="11">
        <v>180000000</v>
      </c>
      <c r="H19" s="11">
        <f t="shared" si="2"/>
        <v>0</v>
      </c>
      <c r="I19" s="11">
        <v>180000000</v>
      </c>
      <c r="J19" s="11">
        <v>27838957</v>
      </c>
      <c r="K19" s="11">
        <f t="shared" si="3"/>
        <v>152161043</v>
      </c>
      <c r="L19" s="11">
        <v>0</v>
      </c>
      <c r="M19" s="11">
        <v>27838957</v>
      </c>
      <c r="N19" s="11">
        <v>0</v>
      </c>
      <c r="O19" s="11">
        <v>27121826</v>
      </c>
      <c r="P19" s="11">
        <v>717131</v>
      </c>
      <c r="Q19" s="11">
        <v>27121826</v>
      </c>
      <c r="R19" s="11">
        <v>0</v>
      </c>
      <c r="S19" s="11">
        <v>27121826</v>
      </c>
      <c r="T19" s="11">
        <v>0</v>
      </c>
      <c r="U19" s="11">
        <v>0</v>
      </c>
    </row>
    <row r="20" spans="1:21" s="12" customFormat="1" ht="12" x14ac:dyDescent="0.2">
      <c r="A20" s="8" t="s">
        <v>53</v>
      </c>
      <c r="B20" s="8" t="s">
        <v>54</v>
      </c>
      <c r="C20" s="9" t="s">
        <v>25</v>
      </c>
      <c r="D20" s="9" t="s">
        <v>26</v>
      </c>
      <c r="E20" s="9">
        <v>20</v>
      </c>
      <c r="F20" s="10" t="s">
        <v>31</v>
      </c>
      <c r="G20" s="11">
        <v>42000000</v>
      </c>
      <c r="H20" s="11">
        <f t="shared" si="2"/>
        <v>0</v>
      </c>
      <c r="I20" s="11">
        <v>42000000</v>
      </c>
      <c r="J20" s="11">
        <v>8992773</v>
      </c>
      <c r="K20" s="11">
        <f t="shared" si="3"/>
        <v>33007227</v>
      </c>
      <c r="L20" s="11">
        <v>0</v>
      </c>
      <c r="M20" s="11">
        <v>8992773</v>
      </c>
      <c r="N20" s="11">
        <v>0</v>
      </c>
      <c r="O20" s="11">
        <v>8825443</v>
      </c>
      <c r="P20" s="11">
        <v>167330</v>
      </c>
      <c r="Q20" s="11">
        <v>8825443</v>
      </c>
      <c r="R20" s="11">
        <v>0</v>
      </c>
      <c r="S20" s="11">
        <v>8825443</v>
      </c>
      <c r="T20" s="11">
        <v>0</v>
      </c>
      <c r="U20" s="11">
        <v>0</v>
      </c>
    </row>
    <row r="21" spans="1:21" s="12" customFormat="1" ht="12" x14ac:dyDescent="0.2">
      <c r="A21" s="8" t="s">
        <v>55</v>
      </c>
      <c r="B21" s="8" t="s">
        <v>56</v>
      </c>
      <c r="C21" s="9" t="s">
        <v>25</v>
      </c>
      <c r="D21" s="9" t="s">
        <v>26</v>
      </c>
      <c r="E21" s="9">
        <v>20</v>
      </c>
      <c r="F21" s="10" t="s">
        <v>31</v>
      </c>
      <c r="G21" s="11">
        <v>30000000</v>
      </c>
      <c r="H21" s="11">
        <f t="shared" si="2"/>
        <v>0</v>
      </c>
      <c r="I21" s="11">
        <v>30000000</v>
      </c>
      <c r="J21" s="11">
        <v>7758788</v>
      </c>
      <c r="K21" s="11">
        <f t="shared" si="3"/>
        <v>22241212</v>
      </c>
      <c r="L21" s="11">
        <v>0</v>
      </c>
      <c r="M21" s="11">
        <v>7758788</v>
      </c>
      <c r="N21" s="11">
        <v>0</v>
      </c>
      <c r="O21" s="11">
        <v>7639267</v>
      </c>
      <c r="P21" s="11">
        <v>119521</v>
      </c>
      <c r="Q21" s="11">
        <v>7639267</v>
      </c>
      <c r="R21" s="11">
        <v>0</v>
      </c>
      <c r="S21" s="11">
        <v>7639267</v>
      </c>
      <c r="T21" s="11">
        <v>0</v>
      </c>
      <c r="U21" s="11">
        <v>0</v>
      </c>
    </row>
    <row r="22" spans="1:21" s="12" customFormat="1" ht="12" x14ac:dyDescent="0.2">
      <c r="A22" s="8" t="s">
        <v>57</v>
      </c>
      <c r="B22" s="8" t="s">
        <v>58</v>
      </c>
      <c r="C22" s="9" t="s">
        <v>25</v>
      </c>
      <c r="D22" s="9" t="s">
        <v>26</v>
      </c>
      <c r="E22" s="9">
        <v>20</v>
      </c>
      <c r="F22" s="10" t="s">
        <v>31</v>
      </c>
      <c r="G22" s="11">
        <v>1300000000</v>
      </c>
      <c r="H22" s="11">
        <f t="shared" si="2"/>
        <v>0</v>
      </c>
      <c r="I22" s="11">
        <v>1300000000</v>
      </c>
      <c r="J22" s="11">
        <v>24680222</v>
      </c>
      <c r="K22" s="11">
        <f t="shared" si="3"/>
        <v>1275319778</v>
      </c>
      <c r="L22" s="11">
        <v>0</v>
      </c>
      <c r="M22" s="11">
        <v>24680222</v>
      </c>
      <c r="N22" s="11">
        <v>0</v>
      </c>
      <c r="O22" s="11">
        <v>19500940</v>
      </c>
      <c r="P22" s="11">
        <v>5179282</v>
      </c>
      <c r="Q22" s="11">
        <v>19500940</v>
      </c>
      <c r="R22" s="11">
        <v>0</v>
      </c>
      <c r="S22" s="11">
        <v>19500940</v>
      </c>
      <c r="T22" s="11">
        <v>0</v>
      </c>
      <c r="U22" s="11">
        <v>0</v>
      </c>
    </row>
    <row r="23" spans="1:21" s="12" customFormat="1" ht="12" x14ac:dyDescent="0.2">
      <c r="A23" s="8" t="s">
        <v>59</v>
      </c>
      <c r="B23" s="8" t="s">
        <v>60</v>
      </c>
      <c r="C23" s="9" t="s">
        <v>25</v>
      </c>
      <c r="D23" s="9" t="s">
        <v>26</v>
      </c>
      <c r="E23" s="9">
        <v>20</v>
      </c>
      <c r="F23" s="10" t="s">
        <v>31</v>
      </c>
      <c r="G23" s="11">
        <v>1300000000</v>
      </c>
      <c r="H23" s="11">
        <f t="shared" si="2"/>
        <v>0</v>
      </c>
      <c r="I23" s="11">
        <v>1300000000</v>
      </c>
      <c r="J23" s="11">
        <v>226037916</v>
      </c>
      <c r="K23" s="11">
        <f t="shared" si="3"/>
        <v>1073962084</v>
      </c>
      <c r="L23" s="11">
        <v>0</v>
      </c>
      <c r="M23" s="11">
        <v>226037916</v>
      </c>
      <c r="N23" s="11">
        <v>0</v>
      </c>
      <c r="O23" s="11">
        <v>220858634</v>
      </c>
      <c r="P23" s="11">
        <v>5179282</v>
      </c>
      <c r="Q23" s="11">
        <v>220858634</v>
      </c>
      <c r="R23" s="11">
        <v>0</v>
      </c>
      <c r="S23" s="11">
        <v>220858634</v>
      </c>
      <c r="T23" s="11">
        <v>0</v>
      </c>
      <c r="U23" s="11">
        <v>0</v>
      </c>
    </row>
    <row r="24" spans="1:21" s="12" customFormat="1" ht="12" x14ac:dyDescent="0.2">
      <c r="A24" s="8" t="s">
        <v>61</v>
      </c>
      <c r="B24" s="8" t="s">
        <v>62</v>
      </c>
      <c r="C24" s="9" t="s">
        <v>25</v>
      </c>
      <c r="D24" s="9" t="s">
        <v>26</v>
      </c>
      <c r="E24" s="9">
        <v>20</v>
      </c>
      <c r="F24" s="10" t="s">
        <v>31</v>
      </c>
      <c r="G24" s="11">
        <v>3100000000</v>
      </c>
      <c r="H24" s="11">
        <f t="shared" si="2"/>
        <v>0</v>
      </c>
      <c r="I24" s="11">
        <v>3100000000</v>
      </c>
      <c r="J24" s="11">
        <v>20962596</v>
      </c>
      <c r="K24" s="11">
        <f t="shared" si="3"/>
        <v>3079037404</v>
      </c>
      <c r="L24" s="11">
        <v>0</v>
      </c>
      <c r="M24" s="11">
        <v>20962596</v>
      </c>
      <c r="N24" s="11">
        <v>0</v>
      </c>
      <c r="O24" s="11">
        <v>8611999</v>
      </c>
      <c r="P24" s="11">
        <v>12350597</v>
      </c>
      <c r="Q24" s="11">
        <v>8611999</v>
      </c>
      <c r="R24" s="11">
        <v>0</v>
      </c>
      <c r="S24" s="11">
        <v>8611999</v>
      </c>
      <c r="T24" s="11">
        <v>0</v>
      </c>
      <c r="U24" s="11">
        <v>0</v>
      </c>
    </row>
    <row r="25" spans="1:21" s="12" customFormat="1" ht="12" x14ac:dyDescent="0.2">
      <c r="A25" s="8" t="s">
        <v>63</v>
      </c>
      <c r="B25" s="8" t="s">
        <v>64</v>
      </c>
      <c r="C25" s="9" t="s">
        <v>25</v>
      </c>
      <c r="D25" s="9" t="s">
        <v>26</v>
      </c>
      <c r="E25" s="9">
        <v>20</v>
      </c>
      <c r="F25" s="10" t="s">
        <v>31</v>
      </c>
      <c r="G25" s="11">
        <v>600000000</v>
      </c>
      <c r="H25" s="11">
        <f t="shared" si="2"/>
        <v>0</v>
      </c>
      <c r="I25" s="11">
        <v>600000000</v>
      </c>
      <c r="J25" s="11">
        <v>135202233</v>
      </c>
      <c r="K25" s="11">
        <f t="shared" si="3"/>
        <v>464797767</v>
      </c>
      <c r="L25" s="11">
        <v>0</v>
      </c>
      <c r="M25" s="11">
        <v>135202233</v>
      </c>
      <c r="N25" s="11">
        <v>0</v>
      </c>
      <c r="O25" s="11">
        <v>132811795</v>
      </c>
      <c r="P25" s="11">
        <v>2390438</v>
      </c>
      <c r="Q25" s="11">
        <v>132811795</v>
      </c>
      <c r="R25" s="11">
        <v>0</v>
      </c>
      <c r="S25" s="11">
        <v>132811795</v>
      </c>
      <c r="T25" s="11">
        <v>0</v>
      </c>
      <c r="U25" s="11">
        <v>0</v>
      </c>
    </row>
    <row r="26" spans="1:21" s="12" customFormat="1" ht="12" x14ac:dyDescent="0.2">
      <c r="A26" s="8" t="s">
        <v>65</v>
      </c>
      <c r="B26" s="8" t="s">
        <v>66</v>
      </c>
      <c r="C26" s="9" t="s">
        <v>25</v>
      </c>
      <c r="D26" s="9" t="s">
        <v>26</v>
      </c>
      <c r="E26" s="9">
        <v>20</v>
      </c>
      <c r="F26" s="10" t="s">
        <v>31</v>
      </c>
      <c r="G26" s="11">
        <v>38000000</v>
      </c>
      <c r="H26" s="11">
        <f t="shared" si="2"/>
        <v>0</v>
      </c>
      <c r="I26" s="11">
        <v>38000000</v>
      </c>
      <c r="J26" s="11">
        <v>151394</v>
      </c>
      <c r="K26" s="11">
        <f t="shared" si="3"/>
        <v>37848606</v>
      </c>
      <c r="L26" s="11">
        <v>0</v>
      </c>
      <c r="M26" s="11">
        <v>151394</v>
      </c>
      <c r="N26" s="11">
        <v>0</v>
      </c>
      <c r="O26" s="11">
        <v>0</v>
      </c>
      <c r="P26" s="11">
        <v>151394</v>
      </c>
      <c r="Q26" s="11">
        <v>0</v>
      </c>
      <c r="R26" s="11">
        <v>0</v>
      </c>
      <c r="S26" s="11">
        <v>0</v>
      </c>
      <c r="T26" s="11">
        <v>0</v>
      </c>
      <c r="U26" s="11">
        <v>0</v>
      </c>
    </row>
    <row r="27" spans="1:21" s="12" customFormat="1" ht="24" x14ac:dyDescent="0.2">
      <c r="A27" s="8" t="s">
        <v>67</v>
      </c>
      <c r="B27" s="8" t="s">
        <v>68</v>
      </c>
      <c r="C27" s="9" t="s">
        <v>25</v>
      </c>
      <c r="D27" s="9" t="s">
        <v>26</v>
      </c>
      <c r="E27" s="9">
        <v>20</v>
      </c>
      <c r="F27" s="10" t="s">
        <v>31</v>
      </c>
      <c r="G27" s="11">
        <v>797000000</v>
      </c>
      <c r="H27" s="11">
        <f t="shared" si="2"/>
        <v>0</v>
      </c>
      <c r="I27" s="11">
        <v>797000000</v>
      </c>
      <c r="J27" s="11">
        <v>197289121</v>
      </c>
      <c r="K27" s="11">
        <f t="shared" si="3"/>
        <v>599710879</v>
      </c>
      <c r="L27" s="11">
        <v>0</v>
      </c>
      <c r="M27" s="11">
        <v>197289121</v>
      </c>
      <c r="N27" s="11">
        <v>0</v>
      </c>
      <c r="O27" s="11">
        <v>194113823</v>
      </c>
      <c r="P27" s="11">
        <v>3175298</v>
      </c>
      <c r="Q27" s="11">
        <v>194113823</v>
      </c>
      <c r="R27" s="11">
        <v>0</v>
      </c>
      <c r="S27" s="11">
        <v>194113823</v>
      </c>
      <c r="T27" s="11">
        <v>0</v>
      </c>
      <c r="U27" s="11">
        <v>0</v>
      </c>
    </row>
    <row r="28" spans="1:21" s="12" customFormat="1" ht="12" x14ac:dyDescent="0.2">
      <c r="A28" s="8" t="s">
        <v>69</v>
      </c>
      <c r="B28" s="8" t="s">
        <v>70</v>
      </c>
      <c r="C28" s="9" t="s">
        <v>25</v>
      </c>
      <c r="D28" s="9" t="s">
        <v>26</v>
      </c>
      <c r="E28" s="9">
        <v>20</v>
      </c>
      <c r="F28" s="10" t="s">
        <v>31</v>
      </c>
      <c r="G28" s="11">
        <v>80000000</v>
      </c>
      <c r="H28" s="11">
        <f t="shared" si="2"/>
        <v>0</v>
      </c>
      <c r="I28" s="11">
        <v>80000000</v>
      </c>
      <c r="J28" s="11">
        <v>15395759</v>
      </c>
      <c r="K28" s="11">
        <f t="shared" si="3"/>
        <v>64604241</v>
      </c>
      <c r="L28" s="11">
        <v>0</v>
      </c>
      <c r="M28" s="11">
        <v>15395759</v>
      </c>
      <c r="N28" s="11">
        <v>0</v>
      </c>
      <c r="O28" s="11">
        <v>15077034</v>
      </c>
      <c r="P28" s="11">
        <v>318725</v>
      </c>
      <c r="Q28" s="11">
        <v>15077034</v>
      </c>
      <c r="R28" s="11">
        <v>0</v>
      </c>
      <c r="S28" s="11">
        <v>15077034</v>
      </c>
      <c r="T28" s="11">
        <v>0</v>
      </c>
      <c r="U28" s="11">
        <v>0</v>
      </c>
    </row>
    <row r="29" spans="1:21" s="12" customFormat="1" ht="12" x14ac:dyDescent="0.2">
      <c r="A29" s="8" t="s">
        <v>71</v>
      </c>
      <c r="B29" s="8" t="s">
        <v>72</v>
      </c>
      <c r="C29" s="9" t="s">
        <v>25</v>
      </c>
      <c r="D29" s="9" t="s">
        <v>26</v>
      </c>
      <c r="E29" s="9">
        <v>20</v>
      </c>
      <c r="F29" s="10" t="s">
        <v>31</v>
      </c>
      <c r="G29" s="11">
        <v>367000000</v>
      </c>
      <c r="H29" s="11">
        <f t="shared" si="2"/>
        <v>0</v>
      </c>
      <c r="I29" s="11">
        <v>367000000</v>
      </c>
      <c r="J29" s="11">
        <v>115048976</v>
      </c>
      <c r="K29" s="11">
        <f t="shared" si="3"/>
        <v>251951024</v>
      </c>
      <c r="L29" s="11">
        <v>0</v>
      </c>
      <c r="M29" s="11">
        <v>115048976</v>
      </c>
      <c r="N29" s="11">
        <v>0</v>
      </c>
      <c r="O29" s="11">
        <v>113586825</v>
      </c>
      <c r="P29" s="11">
        <v>1462151</v>
      </c>
      <c r="Q29" s="11">
        <v>113586825</v>
      </c>
      <c r="R29" s="11">
        <v>0</v>
      </c>
      <c r="S29" s="11">
        <v>113586825</v>
      </c>
      <c r="T29" s="11">
        <v>0</v>
      </c>
      <c r="U29" s="11">
        <v>0</v>
      </c>
    </row>
    <row r="30" spans="1:21" s="12" customFormat="1" ht="12" x14ac:dyDescent="0.2">
      <c r="A30" s="8" t="s">
        <v>73</v>
      </c>
      <c r="B30" s="8" t="s">
        <v>74</v>
      </c>
      <c r="C30" s="9" t="s">
        <v>25</v>
      </c>
      <c r="D30" s="9" t="s">
        <v>26</v>
      </c>
      <c r="E30" s="9">
        <v>20</v>
      </c>
      <c r="F30" s="10" t="s">
        <v>31</v>
      </c>
      <c r="G30" s="11">
        <v>350000000</v>
      </c>
      <c r="H30" s="11">
        <f t="shared" si="2"/>
        <v>0</v>
      </c>
      <c r="I30" s="11">
        <v>350000000</v>
      </c>
      <c r="J30" s="11">
        <v>66844386</v>
      </c>
      <c r="K30" s="11">
        <f t="shared" si="3"/>
        <v>283155614</v>
      </c>
      <c r="L30" s="11">
        <v>0</v>
      </c>
      <c r="M30" s="11">
        <v>66844386</v>
      </c>
      <c r="N30" s="11">
        <v>0</v>
      </c>
      <c r="O30" s="11">
        <v>65449964</v>
      </c>
      <c r="P30" s="11">
        <v>1394422</v>
      </c>
      <c r="Q30" s="11">
        <v>65449964</v>
      </c>
      <c r="R30" s="11">
        <v>0</v>
      </c>
      <c r="S30" s="11">
        <v>65449964</v>
      </c>
      <c r="T30" s="11">
        <v>0</v>
      </c>
      <c r="U30" s="11">
        <v>0</v>
      </c>
    </row>
    <row r="31" spans="1:21" s="12" customFormat="1" ht="24" x14ac:dyDescent="0.2">
      <c r="A31" s="8" t="s">
        <v>75</v>
      </c>
      <c r="B31" s="8" t="s">
        <v>76</v>
      </c>
      <c r="C31" s="9" t="s">
        <v>25</v>
      </c>
      <c r="D31" s="9" t="s">
        <v>26</v>
      </c>
      <c r="E31" s="9">
        <v>20</v>
      </c>
      <c r="F31" s="10" t="s">
        <v>31</v>
      </c>
      <c r="G31" s="11">
        <v>20107500000</v>
      </c>
      <c r="H31" s="11">
        <f t="shared" si="2"/>
        <v>0</v>
      </c>
      <c r="I31" s="11">
        <f>+G31</f>
        <v>20107500000</v>
      </c>
      <c r="J31" s="11">
        <v>0</v>
      </c>
      <c r="K31" s="11">
        <f t="shared" si="3"/>
        <v>20107500000</v>
      </c>
      <c r="L31" s="11"/>
      <c r="M31" s="11">
        <v>0</v>
      </c>
      <c r="N31" s="11">
        <v>0</v>
      </c>
      <c r="O31" s="11">
        <v>0</v>
      </c>
      <c r="P31" s="11">
        <v>0</v>
      </c>
      <c r="Q31" s="11">
        <v>0</v>
      </c>
      <c r="R31" s="11">
        <v>0</v>
      </c>
      <c r="S31" s="11">
        <v>0</v>
      </c>
      <c r="T31" s="11">
        <v>0</v>
      </c>
      <c r="U31" s="11">
        <v>0</v>
      </c>
    </row>
    <row r="32" spans="1:21" s="12" customFormat="1" ht="12" x14ac:dyDescent="0.2">
      <c r="A32" s="8" t="s">
        <v>77</v>
      </c>
      <c r="B32" s="8" t="s">
        <v>78</v>
      </c>
      <c r="C32" s="9" t="s">
        <v>25</v>
      </c>
      <c r="D32" s="9" t="s">
        <v>26</v>
      </c>
      <c r="E32" s="9">
        <v>20</v>
      </c>
      <c r="F32" s="10" t="s">
        <v>31</v>
      </c>
      <c r="G32" s="11">
        <v>7655400000</v>
      </c>
      <c r="H32" s="11">
        <f t="shared" si="2"/>
        <v>0</v>
      </c>
      <c r="I32" s="11">
        <v>7655400000</v>
      </c>
      <c r="J32" s="11">
        <v>3812015536</v>
      </c>
      <c r="K32" s="11">
        <f t="shared" si="3"/>
        <v>3843384464</v>
      </c>
      <c r="L32" s="11">
        <v>0</v>
      </c>
      <c r="M32" s="11">
        <v>3699415536</v>
      </c>
      <c r="N32" s="11">
        <v>112600000</v>
      </c>
      <c r="O32" s="11">
        <v>724381600</v>
      </c>
      <c r="P32" s="11">
        <v>2975033936</v>
      </c>
      <c r="Q32" s="11">
        <v>689381600</v>
      </c>
      <c r="R32" s="11">
        <v>35000000</v>
      </c>
      <c r="S32" s="11">
        <v>689381600</v>
      </c>
      <c r="T32" s="11">
        <v>0</v>
      </c>
      <c r="U32" s="11">
        <v>0</v>
      </c>
    </row>
    <row r="33" spans="1:21" s="12" customFormat="1" ht="12" x14ac:dyDescent="0.2">
      <c r="A33" s="8" t="s">
        <v>79</v>
      </c>
      <c r="B33" s="8" t="s">
        <v>80</v>
      </c>
      <c r="C33" s="9" t="s">
        <v>25</v>
      </c>
      <c r="D33" s="9" t="s">
        <v>26</v>
      </c>
      <c r="E33" s="9">
        <v>20</v>
      </c>
      <c r="F33" s="10" t="s">
        <v>31</v>
      </c>
      <c r="G33" s="11">
        <v>6800000000</v>
      </c>
      <c r="H33" s="11">
        <f t="shared" si="2"/>
        <v>0</v>
      </c>
      <c r="I33" s="11">
        <v>6800000000</v>
      </c>
      <c r="J33" s="11">
        <v>3586322236</v>
      </c>
      <c r="K33" s="11">
        <f t="shared" si="3"/>
        <v>3213677764</v>
      </c>
      <c r="L33" s="11">
        <v>0</v>
      </c>
      <c r="M33" s="11">
        <v>3473722236</v>
      </c>
      <c r="N33" s="11">
        <v>112600000</v>
      </c>
      <c r="O33" s="11">
        <v>670241600</v>
      </c>
      <c r="P33" s="11">
        <v>2803480636</v>
      </c>
      <c r="Q33" s="11">
        <v>635241600</v>
      </c>
      <c r="R33" s="11">
        <v>35000000</v>
      </c>
      <c r="S33" s="11">
        <v>635241600</v>
      </c>
      <c r="T33" s="11">
        <v>0</v>
      </c>
      <c r="U33" s="11">
        <v>0</v>
      </c>
    </row>
    <row r="34" spans="1:21" s="12" customFormat="1" ht="12" x14ac:dyDescent="0.2">
      <c r="A34" s="8" t="s">
        <v>81</v>
      </c>
      <c r="B34" s="8" t="s">
        <v>82</v>
      </c>
      <c r="C34" s="9" t="s">
        <v>25</v>
      </c>
      <c r="D34" s="9" t="s">
        <v>26</v>
      </c>
      <c r="E34" s="9">
        <v>20</v>
      </c>
      <c r="F34" s="10" t="s">
        <v>31</v>
      </c>
      <c r="G34" s="11">
        <v>855400000</v>
      </c>
      <c r="H34" s="11">
        <f t="shared" si="2"/>
        <v>0</v>
      </c>
      <c r="I34" s="11">
        <v>855400000</v>
      </c>
      <c r="J34" s="11">
        <v>225693300</v>
      </c>
      <c r="K34" s="11">
        <f t="shared" si="3"/>
        <v>629706700</v>
      </c>
      <c r="L34" s="11">
        <v>0</v>
      </c>
      <c r="M34" s="11">
        <v>225693300</v>
      </c>
      <c r="N34" s="11">
        <v>0</v>
      </c>
      <c r="O34" s="11">
        <v>54140000</v>
      </c>
      <c r="P34" s="11">
        <v>171553300</v>
      </c>
      <c r="Q34" s="11">
        <v>54140000</v>
      </c>
      <c r="R34" s="11">
        <v>0</v>
      </c>
      <c r="S34" s="11">
        <v>54140000</v>
      </c>
      <c r="T34" s="11">
        <v>0</v>
      </c>
      <c r="U34" s="11">
        <v>0</v>
      </c>
    </row>
    <row r="35" spans="1:21" s="12" customFormat="1" ht="24" x14ac:dyDescent="0.2">
      <c r="A35" s="8" t="s">
        <v>83</v>
      </c>
      <c r="B35" s="8" t="s">
        <v>84</v>
      </c>
      <c r="C35" s="9" t="s">
        <v>25</v>
      </c>
      <c r="D35" s="9" t="s">
        <v>26</v>
      </c>
      <c r="E35" s="9">
        <v>20</v>
      </c>
      <c r="F35" s="10" t="s">
        <v>31</v>
      </c>
      <c r="G35" s="11">
        <v>15819000000</v>
      </c>
      <c r="H35" s="11">
        <f t="shared" si="2"/>
        <v>0</v>
      </c>
      <c r="I35" s="11">
        <v>15819000000</v>
      </c>
      <c r="J35" s="11">
        <v>4230218984</v>
      </c>
      <c r="K35" s="11">
        <f t="shared" si="3"/>
        <v>11588781016</v>
      </c>
      <c r="L35" s="11">
        <v>0</v>
      </c>
      <c r="M35" s="11">
        <v>4230218984</v>
      </c>
      <c r="N35" s="11">
        <v>0</v>
      </c>
      <c r="O35" s="11">
        <v>4167195083</v>
      </c>
      <c r="P35" s="11">
        <v>63023901</v>
      </c>
      <c r="Q35" s="11">
        <v>3453697149</v>
      </c>
      <c r="R35" s="11">
        <v>713497934</v>
      </c>
      <c r="S35" s="11">
        <v>3453697149</v>
      </c>
      <c r="T35" s="11">
        <v>0</v>
      </c>
      <c r="U35" s="11">
        <v>0</v>
      </c>
    </row>
    <row r="36" spans="1:21" s="12" customFormat="1" ht="12" x14ac:dyDescent="0.2">
      <c r="A36" s="8" t="s">
        <v>85</v>
      </c>
      <c r="B36" s="8" t="s">
        <v>86</v>
      </c>
      <c r="C36" s="9" t="s">
        <v>25</v>
      </c>
      <c r="D36" s="9" t="s">
        <v>26</v>
      </c>
      <c r="E36" s="9">
        <v>20</v>
      </c>
      <c r="F36" s="10" t="s">
        <v>31</v>
      </c>
      <c r="G36" s="11">
        <v>7424000000</v>
      </c>
      <c r="H36" s="11">
        <f t="shared" si="2"/>
        <v>0</v>
      </c>
      <c r="I36" s="11">
        <v>7424000000</v>
      </c>
      <c r="J36" s="11">
        <v>2031711158</v>
      </c>
      <c r="K36" s="11">
        <f t="shared" si="3"/>
        <v>5392288842</v>
      </c>
      <c r="L36" s="11">
        <v>0</v>
      </c>
      <c r="M36" s="11">
        <v>2031711158</v>
      </c>
      <c r="N36" s="11">
        <v>0</v>
      </c>
      <c r="O36" s="11">
        <v>2002133470</v>
      </c>
      <c r="P36" s="11">
        <v>29577688</v>
      </c>
      <c r="Q36" s="11">
        <v>1866445710</v>
      </c>
      <c r="R36" s="11">
        <v>135687760</v>
      </c>
      <c r="S36" s="11">
        <v>1866445710</v>
      </c>
      <c r="T36" s="11">
        <v>0</v>
      </c>
      <c r="U36" s="11">
        <v>0</v>
      </c>
    </row>
    <row r="37" spans="1:21" s="12" customFormat="1" ht="12" x14ac:dyDescent="0.2">
      <c r="A37" s="8" t="s">
        <v>87</v>
      </c>
      <c r="B37" s="8" t="s">
        <v>88</v>
      </c>
      <c r="C37" s="9" t="s">
        <v>25</v>
      </c>
      <c r="D37" s="9" t="s">
        <v>26</v>
      </c>
      <c r="E37" s="9">
        <v>20</v>
      </c>
      <c r="F37" s="10" t="s">
        <v>31</v>
      </c>
      <c r="G37" s="11">
        <v>1556000000</v>
      </c>
      <c r="H37" s="11">
        <f t="shared" si="2"/>
        <v>0</v>
      </c>
      <c r="I37" s="11">
        <v>1556000000</v>
      </c>
      <c r="J37" s="11">
        <v>412094273</v>
      </c>
      <c r="K37" s="11">
        <f t="shared" si="3"/>
        <v>1143905727</v>
      </c>
      <c r="L37" s="11">
        <v>0</v>
      </c>
      <c r="M37" s="11">
        <v>412094273</v>
      </c>
      <c r="N37" s="11">
        <v>0</v>
      </c>
      <c r="O37" s="11">
        <v>405895070</v>
      </c>
      <c r="P37" s="11">
        <v>6199203</v>
      </c>
      <c r="Q37" s="11">
        <v>270207310</v>
      </c>
      <c r="R37" s="11">
        <v>135687760</v>
      </c>
      <c r="S37" s="11">
        <v>270207310</v>
      </c>
      <c r="T37" s="11">
        <v>0</v>
      </c>
      <c r="U37" s="11">
        <v>0</v>
      </c>
    </row>
    <row r="38" spans="1:21" s="12" customFormat="1" ht="24" x14ac:dyDescent="0.2">
      <c r="A38" s="8" t="s">
        <v>89</v>
      </c>
      <c r="B38" s="8" t="s">
        <v>90</v>
      </c>
      <c r="C38" s="9" t="s">
        <v>25</v>
      </c>
      <c r="D38" s="9" t="s">
        <v>26</v>
      </c>
      <c r="E38" s="9">
        <v>20</v>
      </c>
      <c r="F38" s="10" t="s">
        <v>31</v>
      </c>
      <c r="G38" s="11">
        <v>2747000000</v>
      </c>
      <c r="H38" s="11">
        <f t="shared" si="2"/>
        <v>0</v>
      </c>
      <c r="I38" s="11">
        <v>2747000000</v>
      </c>
      <c r="J38" s="11">
        <v>758194833</v>
      </c>
      <c r="K38" s="11">
        <f t="shared" si="3"/>
        <v>1988805167</v>
      </c>
      <c r="L38" s="11">
        <v>0</v>
      </c>
      <c r="M38" s="11">
        <v>758194833</v>
      </c>
      <c r="N38" s="11">
        <v>0</v>
      </c>
      <c r="O38" s="11">
        <v>747250610</v>
      </c>
      <c r="P38" s="11">
        <v>10944223</v>
      </c>
      <c r="Q38" s="11">
        <v>747250610</v>
      </c>
      <c r="R38" s="11">
        <v>0</v>
      </c>
      <c r="S38" s="11">
        <v>747250610</v>
      </c>
      <c r="T38" s="11">
        <v>0</v>
      </c>
      <c r="U38" s="11">
        <v>0</v>
      </c>
    </row>
    <row r="39" spans="1:21" s="12" customFormat="1" ht="24" x14ac:dyDescent="0.2">
      <c r="A39" s="8" t="s">
        <v>91</v>
      </c>
      <c r="B39" s="8" t="s">
        <v>92</v>
      </c>
      <c r="C39" s="9" t="s">
        <v>25</v>
      </c>
      <c r="D39" s="9" t="s">
        <v>26</v>
      </c>
      <c r="E39" s="9">
        <v>20</v>
      </c>
      <c r="F39" s="10" t="s">
        <v>31</v>
      </c>
      <c r="G39" s="11">
        <v>3121000000</v>
      </c>
      <c r="H39" s="11">
        <f t="shared" si="2"/>
        <v>0</v>
      </c>
      <c r="I39" s="11">
        <v>3121000000</v>
      </c>
      <c r="J39" s="11">
        <v>861422052</v>
      </c>
      <c r="K39" s="11">
        <f t="shared" si="3"/>
        <v>2259577948</v>
      </c>
      <c r="L39" s="11">
        <v>0</v>
      </c>
      <c r="M39" s="11">
        <v>861422052</v>
      </c>
      <c r="N39" s="11">
        <v>0</v>
      </c>
      <c r="O39" s="11">
        <v>848987790</v>
      </c>
      <c r="P39" s="11">
        <v>12434262</v>
      </c>
      <c r="Q39" s="11">
        <v>848987790</v>
      </c>
      <c r="R39" s="11">
        <v>0</v>
      </c>
      <c r="S39" s="11">
        <v>848987790</v>
      </c>
      <c r="T39" s="11">
        <v>0</v>
      </c>
      <c r="U39" s="11">
        <v>0</v>
      </c>
    </row>
    <row r="40" spans="1:21" s="12" customFormat="1" ht="12" x14ac:dyDescent="0.2">
      <c r="A40" s="8" t="s">
        <v>93</v>
      </c>
      <c r="B40" s="8" t="s">
        <v>94</v>
      </c>
      <c r="C40" s="9" t="s">
        <v>25</v>
      </c>
      <c r="D40" s="9" t="s">
        <v>26</v>
      </c>
      <c r="E40" s="9">
        <v>20</v>
      </c>
      <c r="F40" s="10" t="s">
        <v>31</v>
      </c>
      <c r="G40" s="11">
        <v>6450000000</v>
      </c>
      <c r="H40" s="11">
        <f t="shared" si="2"/>
        <v>0</v>
      </c>
      <c r="I40" s="11">
        <v>6450000000</v>
      </c>
      <c r="J40" s="11">
        <v>1683390053</v>
      </c>
      <c r="K40" s="11">
        <f t="shared" si="3"/>
        <v>4766609947</v>
      </c>
      <c r="L40" s="11">
        <v>0</v>
      </c>
      <c r="M40" s="11">
        <v>1683390053</v>
      </c>
      <c r="N40" s="11">
        <v>0</v>
      </c>
      <c r="O40" s="11">
        <v>1657692843</v>
      </c>
      <c r="P40" s="11">
        <v>25697210</v>
      </c>
      <c r="Q40" s="11">
        <v>1249492369</v>
      </c>
      <c r="R40" s="11">
        <v>408200474</v>
      </c>
      <c r="S40" s="11">
        <v>1249492369</v>
      </c>
      <c r="T40" s="11">
        <v>0</v>
      </c>
      <c r="U40" s="11">
        <v>0</v>
      </c>
    </row>
    <row r="41" spans="1:21" s="12" customFormat="1" ht="12" x14ac:dyDescent="0.2">
      <c r="A41" s="8" t="s">
        <v>95</v>
      </c>
      <c r="B41" s="8" t="s">
        <v>96</v>
      </c>
      <c r="C41" s="9" t="s">
        <v>25</v>
      </c>
      <c r="D41" s="9" t="s">
        <v>26</v>
      </c>
      <c r="E41" s="9">
        <v>20</v>
      </c>
      <c r="F41" s="10" t="s">
        <v>31</v>
      </c>
      <c r="G41" s="11">
        <v>3500000000</v>
      </c>
      <c r="H41" s="11">
        <f t="shared" si="2"/>
        <v>0</v>
      </c>
      <c r="I41" s="11">
        <v>3500000000</v>
      </c>
      <c r="J41" s="11">
        <v>861281036</v>
      </c>
      <c r="K41" s="11">
        <f t="shared" si="3"/>
        <v>2638718964</v>
      </c>
      <c r="L41" s="11">
        <v>0</v>
      </c>
      <c r="M41" s="11">
        <v>861281036</v>
      </c>
      <c r="N41" s="11">
        <v>0</v>
      </c>
      <c r="O41" s="11">
        <v>847336813</v>
      </c>
      <c r="P41" s="11">
        <v>13944223</v>
      </c>
      <c r="Q41" s="11">
        <v>564276539</v>
      </c>
      <c r="R41" s="11">
        <v>283060274</v>
      </c>
      <c r="S41" s="11">
        <v>564276539</v>
      </c>
      <c r="T41" s="11">
        <v>0</v>
      </c>
      <c r="U41" s="11">
        <v>0</v>
      </c>
    </row>
    <row r="42" spans="1:21" s="12" customFormat="1" ht="24" x14ac:dyDescent="0.2">
      <c r="A42" s="8" t="s">
        <v>97</v>
      </c>
      <c r="B42" s="8" t="s">
        <v>98</v>
      </c>
      <c r="C42" s="9" t="s">
        <v>25</v>
      </c>
      <c r="D42" s="9" t="s">
        <v>26</v>
      </c>
      <c r="E42" s="9">
        <v>20</v>
      </c>
      <c r="F42" s="10" t="s">
        <v>31</v>
      </c>
      <c r="G42" s="11">
        <v>1638000000</v>
      </c>
      <c r="H42" s="11">
        <f t="shared" si="2"/>
        <v>0</v>
      </c>
      <c r="I42" s="11">
        <v>1638000000</v>
      </c>
      <c r="J42" s="11">
        <v>456058996</v>
      </c>
      <c r="K42" s="11">
        <f t="shared" si="3"/>
        <v>1181941004</v>
      </c>
      <c r="L42" s="11">
        <v>0</v>
      </c>
      <c r="M42" s="11">
        <v>456058996</v>
      </c>
      <c r="N42" s="11">
        <v>0</v>
      </c>
      <c r="O42" s="11">
        <v>449533100</v>
      </c>
      <c r="P42" s="11">
        <v>6525896</v>
      </c>
      <c r="Q42" s="11">
        <v>449533100</v>
      </c>
      <c r="R42" s="11">
        <v>0</v>
      </c>
      <c r="S42" s="11">
        <v>449533100</v>
      </c>
      <c r="T42" s="11">
        <v>0</v>
      </c>
      <c r="U42" s="11">
        <v>0</v>
      </c>
    </row>
    <row r="43" spans="1:21" s="12" customFormat="1" ht="36" x14ac:dyDescent="0.2">
      <c r="A43" s="8" t="s">
        <v>99</v>
      </c>
      <c r="B43" s="8" t="s">
        <v>100</v>
      </c>
      <c r="C43" s="9" t="s">
        <v>25</v>
      </c>
      <c r="D43" s="9" t="s">
        <v>26</v>
      </c>
      <c r="E43" s="9">
        <v>20</v>
      </c>
      <c r="F43" s="10" t="s">
        <v>31</v>
      </c>
      <c r="G43" s="11">
        <v>1312000000</v>
      </c>
      <c r="H43" s="11">
        <f t="shared" si="2"/>
        <v>0</v>
      </c>
      <c r="I43" s="11">
        <v>1312000000</v>
      </c>
      <c r="J43" s="11">
        <v>366050021</v>
      </c>
      <c r="K43" s="11">
        <f t="shared" si="3"/>
        <v>945949979</v>
      </c>
      <c r="L43" s="11">
        <v>0</v>
      </c>
      <c r="M43" s="11">
        <v>366050021</v>
      </c>
      <c r="N43" s="11">
        <v>0</v>
      </c>
      <c r="O43" s="11">
        <v>360822930</v>
      </c>
      <c r="P43" s="11">
        <v>5227091</v>
      </c>
      <c r="Q43" s="11">
        <v>235682730</v>
      </c>
      <c r="R43" s="11">
        <v>125140200</v>
      </c>
      <c r="S43" s="11">
        <v>235682730</v>
      </c>
      <c r="T43" s="11">
        <v>0</v>
      </c>
      <c r="U43" s="11">
        <v>0</v>
      </c>
    </row>
    <row r="44" spans="1:21" s="12" customFormat="1" ht="12" x14ac:dyDescent="0.2">
      <c r="A44" s="8" t="s">
        <v>101</v>
      </c>
      <c r="B44" s="8" t="s">
        <v>102</v>
      </c>
      <c r="C44" s="9" t="s">
        <v>25</v>
      </c>
      <c r="D44" s="9" t="s">
        <v>26</v>
      </c>
      <c r="E44" s="9">
        <v>20</v>
      </c>
      <c r="F44" s="10" t="s">
        <v>31</v>
      </c>
      <c r="G44" s="11">
        <v>1167000000</v>
      </c>
      <c r="H44" s="11">
        <f t="shared" si="2"/>
        <v>0</v>
      </c>
      <c r="I44" s="11">
        <v>1167000000</v>
      </c>
      <c r="J44" s="11">
        <v>309070682</v>
      </c>
      <c r="K44" s="11">
        <f t="shared" si="3"/>
        <v>857929318</v>
      </c>
      <c r="L44" s="11">
        <v>0</v>
      </c>
      <c r="M44" s="11">
        <v>309070682</v>
      </c>
      <c r="N44" s="11">
        <v>0</v>
      </c>
      <c r="O44" s="11">
        <v>304421280</v>
      </c>
      <c r="P44" s="11">
        <v>4649402</v>
      </c>
      <c r="Q44" s="11">
        <v>202655460</v>
      </c>
      <c r="R44" s="11">
        <v>101765820</v>
      </c>
      <c r="S44" s="11">
        <v>202655460</v>
      </c>
      <c r="T44" s="11">
        <v>0</v>
      </c>
      <c r="U44" s="11">
        <v>0</v>
      </c>
    </row>
    <row r="45" spans="1:21" s="12" customFormat="1" ht="12" x14ac:dyDescent="0.2">
      <c r="A45" s="8" t="s">
        <v>103</v>
      </c>
      <c r="B45" s="8" t="s">
        <v>104</v>
      </c>
      <c r="C45" s="9" t="s">
        <v>25</v>
      </c>
      <c r="D45" s="9" t="s">
        <v>26</v>
      </c>
      <c r="E45" s="9">
        <v>20</v>
      </c>
      <c r="F45" s="10" t="s">
        <v>31</v>
      </c>
      <c r="G45" s="11">
        <v>778000000</v>
      </c>
      <c r="H45" s="11">
        <f t="shared" si="2"/>
        <v>0</v>
      </c>
      <c r="I45" s="11">
        <v>778000000</v>
      </c>
      <c r="J45" s="11">
        <v>206047091</v>
      </c>
      <c r="K45" s="11">
        <f t="shared" si="3"/>
        <v>571952909</v>
      </c>
      <c r="L45" s="11">
        <v>0</v>
      </c>
      <c r="M45" s="11">
        <v>206047091</v>
      </c>
      <c r="N45" s="11">
        <v>0</v>
      </c>
      <c r="O45" s="11">
        <v>202947490</v>
      </c>
      <c r="P45" s="11">
        <v>3099601</v>
      </c>
      <c r="Q45" s="11">
        <v>135103610</v>
      </c>
      <c r="R45" s="11">
        <v>67843880</v>
      </c>
      <c r="S45" s="11">
        <v>135103610</v>
      </c>
      <c r="T45" s="11">
        <v>0</v>
      </c>
      <c r="U45" s="11">
        <v>0</v>
      </c>
    </row>
    <row r="46" spans="1:21" s="7" customFormat="1" ht="16.5" customHeight="1" x14ac:dyDescent="0.2">
      <c r="A46" s="3" t="s">
        <v>105</v>
      </c>
      <c r="B46" s="3" t="s">
        <v>106</v>
      </c>
      <c r="C46" s="4" t="s">
        <v>25</v>
      </c>
      <c r="D46" s="4" t="s">
        <v>26</v>
      </c>
      <c r="E46" s="4">
        <v>20</v>
      </c>
      <c r="F46" s="5" t="s">
        <v>31</v>
      </c>
      <c r="G46" s="6">
        <v>12438550000</v>
      </c>
      <c r="H46" s="6">
        <f t="shared" si="2"/>
        <v>0</v>
      </c>
      <c r="I46" s="6">
        <v>12438550000</v>
      </c>
      <c r="J46" s="6">
        <v>7166056259.3199997</v>
      </c>
      <c r="K46" s="6">
        <f t="shared" si="3"/>
        <v>5272493740.6800003</v>
      </c>
      <c r="L46" s="6">
        <v>0</v>
      </c>
      <c r="M46" s="6">
        <v>6816709144.6400003</v>
      </c>
      <c r="N46" s="6">
        <v>349347114.68000001</v>
      </c>
      <c r="O46" s="6">
        <v>2045476327.9300001</v>
      </c>
      <c r="P46" s="6">
        <v>4771232816.71</v>
      </c>
      <c r="Q46" s="6">
        <v>1849879201.1500001</v>
      </c>
      <c r="R46" s="6">
        <v>195597126.78</v>
      </c>
      <c r="S46" s="6">
        <v>1849879201.1500001</v>
      </c>
      <c r="T46" s="6">
        <v>0</v>
      </c>
      <c r="U46" s="6">
        <v>5625165</v>
      </c>
    </row>
    <row r="47" spans="1:21" s="7" customFormat="1" ht="21.75" customHeight="1" x14ac:dyDescent="0.2">
      <c r="A47" s="3" t="s">
        <v>105</v>
      </c>
      <c r="B47" s="3" t="s">
        <v>106</v>
      </c>
      <c r="C47" s="4" t="s">
        <v>25</v>
      </c>
      <c r="D47" s="4" t="s">
        <v>26</v>
      </c>
      <c r="E47" s="4">
        <v>21</v>
      </c>
      <c r="F47" s="5" t="s">
        <v>28</v>
      </c>
      <c r="G47" s="6">
        <v>1998800000</v>
      </c>
      <c r="H47" s="6">
        <f t="shared" si="2"/>
        <v>0</v>
      </c>
      <c r="I47" s="6">
        <v>1998800000</v>
      </c>
      <c r="J47" s="6">
        <v>9941093</v>
      </c>
      <c r="K47" s="6">
        <f t="shared" si="3"/>
        <v>1988858907</v>
      </c>
      <c r="L47" s="6">
        <v>0</v>
      </c>
      <c r="M47" s="6">
        <v>9941093</v>
      </c>
      <c r="N47" s="6">
        <v>0</v>
      </c>
      <c r="O47" s="6">
        <v>1977748</v>
      </c>
      <c r="P47" s="6">
        <v>7963345</v>
      </c>
      <c r="Q47" s="6">
        <v>1545043</v>
      </c>
      <c r="R47" s="6">
        <v>432705</v>
      </c>
      <c r="S47" s="6">
        <v>1545043</v>
      </c>
      <c r="T47" s="6">
        <v>0</v>
      </c>
      <c r="U47" s="6">
        <v>0</v>
      </c>
    </row>
    <row r="48" spans="1:21" s="12" customFormat="1" ht="12" x14ac:dyDescent="0.2">
      <c r="A48" s="8" t="s">
        <v>107</v>
      </c>
      <c r="B48" s="8" t="s">
        <v>106</v>
      </c>
      <c r="C48" s="9" t="s">
        <v>25</v>
      </c>
      <c r="D48" s="9" t="s">
        <v>26</v>
      </c>
      <c r="E48" s="9">
        <v>20</v>
      </c>
      <c r="F48" s="10" t="s">
        <v>31</v>
      </c>
      <c r="G48" s="11">
        <v>12438550000</v>
      </c>
      <c r="H48" s="11">
        <f t="shared" si="2"/>
        <v>0</v>
      </c>
      <c r="I48" s="11">
        <v>12438550000</v>
      </c>
      <c r="J48" s="11">
        <v>7166056259.3199997</v>
      </c>
      <c r="K48" s="11">
        <f t="shared" si="3"/>
        <v>5272493740.6800003</v>
      </c>
      <c r="L48" s="11">
        <v>0</v>
      </c>
      <c r="M48" s="11">
        <v>6816709144.6400003</v>
      </c>
      <c r="N48" s="11">
        <v>349347114.68000001</v>
      </c>
      <c r="O48" s="11">
        <v>2045476327.9300001</v>
      </c>
      <c r="P48" s="11">
        <v>4771232816.71</v>
      </c>
      <c r="Q48" s="11">
        <v>1849879201.1500001</v>
      </c>
      <c r="R48" s="11">
        <v>195597126.78</v>
      </c>
      <c r="S48" s="11">
        <v>1849879201.1500001</v>
      </c>
      <c r="T48" s="11">
        <v>0</v>
      </c>
      <c r="U48" s="11">
        <v>5625165</v>
      </c>
    </row>
    <row r="49" spans="1:21" s="12" customFormat="1" ht="24" x14ac:dyDescent="0.2">
      <c r="A49" s="8" t="s">
        <v>107</v>
      </c>
      <c r="B49" s="8" t="s">
        <v>106</v>
      </c>
      <c r="C49" s="9" t="s">
        <v>25</v>
      </c>
      <c r="D49" s="9" t="s">
        <v>26</v>
      </c>
      <c r="E49" s="9">
        <v>21</v>
      </c>
      <c r="F49" s="10" t="s">
        <v>28</v>
      </c>
      <c r="G49" s="11">
        <v>1998800000</v>
      </c>
      <c r="H49" s="11">
        <f t="shared" si="2"/>
        <v>0</v>
      </c>
      <c r="I49" s="11">
        <v>1998800000</v>
      </c>
      <c r="J49" s="11">
        <v>9941093</v>
      </c>
      <c r="K49" s="11">
        <f t="shared" si="3"/>
        <v>1988858907</v>
      </c>
      <c r="L49" s="11">
        <v>0</v>
      </c>
      <c r="M49" s="11">
        <v>9941093</v>
      </c>
      <c r="N49" s="11">
        <v>0</v>
      </c>
      <c r="O49" s="11">
        <v>1977748</v>
      </c>
      <c r="P49" s="11">
        <v>7963345</v>
      </c>
      <c r="Q49" s="11">
        <v>1545043</v>
      </c>
      <c r="R49" s="11">
        <v>432705</v>
      </c>
      <c r="S49" s="11">
        <v>1545043</v>
      </c>
      <c r="T49" s="11">
        <v>0</v>
      </c>
      <c r="U49" s="11">
        <v>0</v>
      </c>
    </row>
    <row r="50" spans="1:21" s="12" customFormat="1" ht="12" x14ac:dyDescent="0.2">
      <c r="A50" s="8" t="s">
        <v>108</v>
      </c>
      <c r="B50" s="8" t="s">
        <v>109</v>
      </c>
      <c r="C50" s="9" t="s">
        <v>25</v>
      </c>
      <c r="D50" s="9" t="s">
        <v>26</v>
      </c>
      <c r="E50" s="9">
        <v>20</v>
      </c>
      <c r="F50" s="10" t="s">
        <v>31</v>
      </c>
      <c r="G50" s="11">
        <v>196000000</v>
      </c>
      <c r="H50" s="11">
        <f t="shared" si="2"/>
        <v>0</v>
      </c>
      <c r="I50" s="11">
        <v>196000000</v>
      </c>
      <c r="J50" s="11">
        <v>147045474.22999999</v>
      </c>
      <c r="K50" s="11">
        <f t="shared" si="3"/>
        <v>48954525.770000011</v>
      </c>
      <c r="L50" s="11">
        <v>0</v>
      </c>
      <c r="M50" s="11">
        <v>147045474.22999999</v>
      </c>
      <c r="N50" s="11">
        <v>0</v>
      </c>
      <c r="O50" s="11">
        <v>146264598.22999999</v>
      </c>
      <c r="P50" s="11">
        <v>780876</v>
      </c>
      <c r="Q50" s="11">
        <v>146264598.22999999</v>
      </c>
      <c r="R50" s="11">
        <v>0</v>
      </c>
      <c r="S50" s="11">
        <v>146264598.22999999</v>
      </c>
      <c r="T50" s="11">
        <v>0</v>
      </c>
      <c r="U50" s="11">
        <v>0</v>
      </c>
    </row>
    <row r="51" spans="1:21" s="12" customFormat="1" ht="12" x14ac:dyDescent="0.2">
      <c r="A51" s="8" t="s">
        <v>110</v>
      </c>
      <c r="B51" s="8" t="s">
        <v>111</v>
      </c>
      <c r="C51" s="9" t="s">
        <v>25</v>
      </c>
      <c r="D51" s="9" t="s">
        <v>26</v>
      </c>
      <c r="E51" s="9">
        <v>20</v>
      </c>
      <c r="F51" s="10" t="s">
        <v>31</v>
      </c>
      <c r="G51" s="11">
        <v>196000000</v>
      </c>
      <c r="H51" s="11">
        <f t="shared" si="2"/>
        <v>0</v>
      </c>
      <c r="I51" s="11">
        <v>196000000</v>
      </c>
      <c r="J51" s="11">
        <v>147045474.22999999</v>
      </c>
      <c r="K51" s="11">
        <f t="shared" si="3"/>
        <v>48954525.770000011</v>
      </c>
      <c r="L51" s="11">
        <v>0</v>
      </c>
      <c r="M51" s="11">
        <v>147045474.22999999</v>
      </c>
      <c r="N51" s="11">
        <v>0</v>
      </c>
      <c r="O51" s="11">
        <v>146264598.22999999</v>
      </c>
      <c r="P51" s="11">
        <v>780876</v>
      </c>
      <c r="Q51" s="11">
        <v>146264598.22999999</v>
      </c>
      <c r="R51" s="11">
        <v>0</v>
      </c>
      <c r="S51" s="11">
        <v>146264598.22999999</v>
      </c>
      <c r="T51" s="11">
        <v>0</v>
      </c>
      <c r="U51" s="11">
        <v>0</v>
      </c>
    </row>
    <row r="52" spans="1:21" s="12" customFormat="1" ht="12" x14ac:dyDescent="0.2">
      <c r="A52" s="8" t="s">
        <v>112</v>
      </c>
      <c r="B52" s="8" t="s">
        <v>113</v>
      </c>
      <c r="C52" s="9" t="s">
        <v>25</v>
      </c>
      <c r="D52" s="9" t="s">
        <v>26</v>
      </c>
      <c r="E52" s="9">
        <v>20</v>
      </c>
      <c r="F52" s="10" t="s">
        <v>31</v>
      </c>
      <c r="G52" s="11">
        <v>1500000</v>
      </c>
      <c r="H52" s="11">
        <f t="shared" si="2"/>
        <v>0</v>
      </c>
      <c r="I52" s="11">
        <v>1500000</v>
      </c>
      <c r="J52" s="11">
        <v>1494236</v>
      </c>
      <c r="K52" s="11">
        <f t="shared" si="3"/>
        <v>5764</v>
      </c>
      <c r="L52" s="11">
        <v>0</v>
      </c>
      <c r="M52" s="11">
        <v>1494236</v>
      </c>
      <c r="N52" s="11">
        <v>0</v>
      </c>
      <c r="O52" s="11">
        <v>1488260</v>
      </c>
      <c r="P52" s="11">
        <v>5976</v>
      </c>
      <c r="Q52" s="11">
        <v>1488260</v>
      </c>
      <c r="R52" s="11">
        <v>0</v>
      </c>
      <c r="S52" s="11">
        <v>1488260</v>
      </c>
      <c r="T52" s="11">
        <v>0</v>
      </c>
      <c r="U52" s="11">
        <v>0</v>
      </c>
    </row>
    <row r="53" spans="1:21" s="12" customFormat="1" ht="12" x14ac:dyDescent="0.2">
      <c r="A53" s="8" t="s">
        <v>114</v>
      </c>
      <c r="B53" s="8" t="s">
        <v>115</v>
      </c>
      <c r="C53" s="9" t="s">
        <v>25</v>
      </c>
      <c r="D53" s="9" t="s">
        <v>26</v>
      </c>
      <c r="E53" s="9">
        <v>20</v>
      </c>
      <c r="F53" s="10" t="s">
        <v>31</v>
      </c>
      <c r="G53" s="11">
        <v>174500000</v>
      </c>
      <c r="H53" s="11">
        <f t="shared" si="2"/>
        <v>0</v>
      </c>
      <c r="I53" s="11">
        <v>174500000</v>
      </c>
      <c r="J53" s="11">
        <v>144182857.22999999</v>
      </c>
      <c r="K53" s="11">
        <f t="shared" si="3"/>
        <v>30317142.770000011</v>
      </c>
      <c r="L53" s="11">
        <v>0</v>
      </c>
      <c r="M53" s="11">
        <v>144182857.22999999</v>
      </c>
      <c r="N53" s="11">
        <v>0</v>
      </c>
      <c r="O53" s="11">
        <v>143487638.22999999</v>
      </c>
      <c r="P53" s="11">
        <v>695219</v>
      </c>
      <c r="Q53" s="11">
        <v>143487638.22999999</v>
      </c>
      <c r="R53" s="11">
        <v>0</v>
      </c>
      <c r="S53" s="11">
        <v>143487638.22999999</v>
      </c>
      <c r="T53" s="11">
        <v>0</v>
      </c>
      <c r="U53" s="11">
        <v>0</v>
      </c>
    </row>
    <row r="54" spans="1:21" s="12" customFormat="1" ht="24" x14ac:dyDescent="0.2">
      <c r="A54" s="8" t="s">
        <v>116</v>
      </c>
      <c r="B54" s="8" t="s">
        <v>117</v>
      </c>
      <c r="C54" s="9" t="s">
        <v>25</v>
      </c>
      <c r="D54" s="9" t="s">
        <v>26</v>
      </c>
      <c r="E54" s="9">
        <v>20</v>
      </c>
      <c r="F54" s="10" t="s">
        <v>31</v>
      </c>
      <c r="G54" s="11">
        <v>20000000</v>
      </c>
      <c r="H54" s="11">
        <f t="shared" si="2"/>
        <v>0</v>
      </c>
      <c r="I54" s="11">
        <v>20000000</v>
      </c>
      <c r="J54" s="11">
        <v>1368381</v>
      </c>
      <c r="K54" s="11">
        <f t="shared" si="3"/>
        <v>18631619</v>
      </c>
      <c r="L54" s="11">
        <v>0</v>
      </c>
      <c r="M54" s="11">
        <v>1368381</v>
      </c>
      <c r="N54" s="11">
        <v>0</v>
      </c>
      <c r="O54" s="11">
        <v>1288700</v>
      </c>
      <c r="P54" s="11">
        <v>79681</v>
      </c>
      <c r="Q54" s="11">
        <v>1288700</v>
      </c>
      <c r="R54" s="11">
        <v>0</v>
      </c>
      <c r="S54" s="11">
        <v>1288700</v>
      </c>
      <c r="T54" s="11">
        <v>0</v>
      </c>
      <c r="U54" s="11">
        <v>0</v>
      </c>
    </row>
    <row r="55" spans="1:21" s="12" customFormat="1" ht="12" x14ac:dyDescent="0.2">
      <c r="A55" s="8" t="s">
        <v>118</v>
      </c>
      <c r="B55" s="8" t="s">
        <v>119</v>
      </c>
      <c r="C55" s="9" t="s">
        <v>25</v>
      </c>
      <c r="D55" s="9" t="s">
        <v>26</v>
      </c>
      <c r="E55" s="9">
        <v>20</v>
      </c>
      <c r="F55" s="10" t="s">
        <v>31</v>
      </c>
      <c r="G55" s="11">
        <v>12242550000</v>
      </c>
      <c r="H55" s="11">
        <f t="shared" si="2"/>
        <v>0</v>
      </c>
      <c r="I55" s="11">
        <v>12242550000</v>
      </c>
      <c r="J55" s="11">
        <v>7019010785.0900002</v>
      </c>
      <c r="K55" s="11">
        <f t="shared" si="3"/>
        <v>5223539214.9099998</v>
      </c>
      <c r="L55" s="11">
        <v>0</v>
      </c>
      <c r="M55" s="11">
        <v>6669663670.4099998</v>
      </c>
      <c r="N55" s="11">
        <v>349347114.68000001</v>
      </c>
      <c r="O55" s="11">
        <v>1899211729.7</v>
      </c>
      <c r="P55" s="11">
        <v>4770451940.71</v>
      </c>
      <c r="Q55" s="11">
        <v>1703614602.9200001</v>
      </c>
      <c r="R55" s="11">
        <v>195597126.78</v>
      </c>
      <c r="S55" s="11">
        <v>1703614602.9200001</v>
      </c>
      <c r="T55" s="11">
        <v>0</v>
      </c>
      <c r="U55" s="11">
        <v>5625165</v>
      </c>
    </row>
    <row r="56" spans="1:21" s="12" customFormat="1" ht="24" x14ac:dyDescent="0.2">
      <c r="A56" s="8" t="s">
        <v>118</v>
      </c>
      <c r="B56" s="8" t="s">
        <v>119</v>
      </c>
      <c r="C56" s="9" t="s">
        <v>25</v>
      </c>
      <c r="D56" s="9" t="s">
        <v>26</v>
      </c>
      <c r="E56" s="9">
        <v>21</v>
      </c>
      <c r="F56" s="10" t="s">
        <v>28</v>
      </c>
      <c r="G56" s="11">
        <v>1998800000</v>
      </c>
      <c r="H56" s="11">
        <f t="shared" si="2"/>
        <v>0</v>
      </c>
      <c r="I56" s="11">
        <v>1998800000</v>
      </c>
      <c r="J56" s="11">
        <v>9941093</v>
      </c>
      <c r="K56" s="11">
        <f t="shared" si="3"/>
        <v>1988858907</v>
      </c>
      <c r="L56" s="11">
        <v>0</v>
      </c>
      <c r="M56" s="11">
        <v>9941093</v>
      </c>
      <c r="N56" s="11">
        <v>0</v>
      </c>
      <c r="O56" s="11">
        <v>1977748</v>
      </c>
      <c r="P56" s="11">
        <v>7963345</v>
      </c>
      <c r="Q56" s="11">
        <v>1545043</v>
      </c>
      <c r="R56" s="11">
        <v>432705</v>
      </c>
      <c r="S56" s="11">
        <v>1545043</v>
      </c>
      <c r="T56" s="11">
        <v>0</v>
      </c>
      <c r="U56" s="11">
        <v>0</v>
      </c>
    </row>
    <row r="57" spans="1:21" s="12" customFormat="1" ht="12" x14ac:dyDescent="0.2">
      <c r="A57" s="8" t="s">
        <v>120</v>
      </c>
      <c r="B57" s="8" t="s">
        <v>121</v>
      </c>
      <c r="C57" s="9" t="s">
        <v>25</v>
      </c>
      <c r="D57" s="9" t="s">
        <v>26</v>
      </c>
      <c r="E57" s="9">
        <v>20</v>
      </c>
      <c r="F57" s="10" t="s">
        <v>31</v>
      </c>
      <c r="G57" s="11">
        <v>112000000</v>
      </c>
      <c r="H57" s="11">
        <f t="shared" si="2"/>
        <v>0</v>
      </c>
      <c r="I57" s="11">
        <v>112000000</v>
      </c>
      <c r="J57" s="11">
        <v>34526532</v>
      </c>
      <c r="K57" s="11">
        <f t="shared" si="3"/>
        <v>77473468</v>
      </c>
      <c r="L57" s="11">
        <v>0</v>
      </c>
      <c r="M57" s="11">
        <v>21435032</v>
      </c>
      <c r="N57" s="11">
        <v>13091500</v>
      </c>
      <c r="O57" s="11">
        <v>20908500</v>
      </c>
      <c r="P57" s="11">
        <v>526532</v>
      </c>
      <c r="Q57" s="11">
        <v>20908500</v>
      </c>
      <c r="R57" s="11">
        <v>0</v>
      </c>
      <c r="S57" s="11">
        <v>20908500</v>
      </c>
      <c r="T57" s="11">
        <v>0</v>
      </c>
      <c r="U57" s="11">
        <v>0</v>
      </c>
    </row>
    <row r="58" spans="1:21" s="12" customFormat="1" ht="12" x14ac:dyDescent="0.2">
      <c r="A58" s="8" t="s">
        <v>122</v>
      </c>
      <c r="B58" s="8" t="s">
        <v>123</v>
      </c>
      <c r="C58" s="9" t="s">
        <v>25</v>
      </c>
      <c r="D58" s="9" t="s">
        <v>26</v>
      </c>
      <c r="E58" s="9">
        <v>20</v>
      </c>
      <c r="F58" s="10" t="s">
        <v>31</v>
      </c>
      <c r="G58" s="11">
        <v>5000000</v>
      </c>
      <c r="H58" s="11">
        <f t="shared" si="2"/>
        <v>0</v>
      </c>
      <c r="I58" s="11">
        <v>5000000</v>
      </c>
      <c r="J58" s="11">
        <v>19920</v>
      </c>
      <c r="K58" s="11">
        <f t="shared" si="3"/>
        <v>4980080</v>
      </c>
      <c r="L58" s="11">
        <v>0</v>
      </c>
      <c r="M58" s="11">
        <v>19920</v>
      </c>
      <c r="N58" s="11">
        <v>0</v>
      </c>
      <c r="O58" s="11">
        <v>0</v>
      </c>
      <c r="P58" s="11">
        <v>19920</v>
      </c>
      <c r="Q58" s="11">
        <v>0</v>
      </c>
      <c r="R58" s="11">
        <v>0</v>
      </c>
      <c r="S58" s="11">
        <v>0</v>
      </c>
      <c r="T58" s="11">
        <v>0</v>
      </c>
      <c r="U58" s="11">
        <v>0</v>
      </c>
    </row>
    <row r="59" spans="1:21" s="12" customFormat="1" ht="12" x14ac:dyDescent="0.2">
      <c r="A59" s="8" t="s">
        <v>124</v>
      </c>
      <c r="B59" s="8" t="s">
        <v>125</v>
      </c>
      <c r="C59" s="9" t="s">
        <v>25</v>
      </c>
      <c r="D59" s="9" t="s">
        <v>26</v>
      </c>
      <c r="E59" s="9">
        <v>20</v>
      </c>
      <c r="F59" s="10" t="s">
        <v>31</v>
      </c>
      <c r="G59" s="11">
        <v>15000000</v>
      </c>
      <c r="H59" s="11">
        <f t="shared" si="2"/>
        <v>0</v>
      </c>
      <c r="I59" s="11">
        <v>15000000</v>
      </c>
      <c r="J59" s="11">
        <v>59760</v>
      </c>
      <c r="K59" s="11">
        <f t="shared" si="3"/>
        <v>14940240</v>
      </c>
      <c r="L59" s="11">
        <v>0</v>
      </c>
      <c r="M59" s="11">
        <v>59760</v>
      </c>
      <c r="N59" s="11">
        <v>0</v>
      </c>
      <c r="O59" s="11">
        <v>0</v>
      </c>
      <c r="P59" s="11">
        <v>59760</v>
      </c>
      <c r="Q59" s="11">
        <v>0</v>
      </c>
      <c r="R59" s="11">
        <v>0</v>
      </c>
      <c r="S59" s="11">
        <v>0</v>
      </c>
      <c r="T59" s="11">
        <v>0</v>
      </c>
      <c r="U59" s="11">
        <v>0</v>
      </c>
    </row>
    <row r="60" spans="1:21" s="12" customFormat="1" ht="12" x14ac:dyDescent="0.2">
      <c r="A60" s="8" t="s">
        <v>126</v>
      </c>
      <c r="B60" s="8" t="s">
        <v>127</v>
      </c>
      <c r="C60" s="9" t="s">
        <v>25</v>
      </c>
      <c r="D60" s="9" t="s">
        <v>26</v>
      </c>
      <c r="E60" s="9">
        <v>20</v>
      </c>
      <c r="F60" s="10" t="s">
        <v>31</v>
      </c>
      <c r="G60" s="11">
        <v>5000000</v>
      </c>
      <c r="H60" s="11">
        <f t="shared" si="2"/>
        <v>20080000</v>
      </c>
      <c r="I60" s="11">
        <v>25080000</v>
      </c>
      <c r="J60" s="11">
        <v>24100240</v>
      </c>
      <c r="K60" s="11">
        <f t="shared" si="3"/>
        <v>979760</v>
      </c>
      <c r="L60" s="11">
        <v>0</v>
      </c>
      <c r="M60" s="11">
        <v>21008740</v>
      </c>
      <c r="N60" s="11">
        <v>3091500</v>
      </c>
      <c r="O60" s="11">
        <v>20908500</v>
      </c>
      <c r="P60" s="11">
        <v>100240</v>
      </c>
      <c r="Q60" s="11">
        <v>20908500</v>
      </c>
      <c r="R60" s="11">
        <v>0</v>
      </c>
      <c r="S60" s="11">
        <v>20908500</v>
      </c>
      <c r="T60" s="11">
        <v>0</v>
      </c>
      <c r="U60" s="11">
        <v>0</v>
      </c>
    </row>
    <row r="61" spans="1:21" s="12" customFormat="1" ht="12" x14ac:dyDescent="0.2">
      <c r="A61" s="8" t="s">
        <v>128</v>
      </c>
      <c r="B61" s="8" t="s">
        <v>129</v>
      </c>
      <c r="C61" s="9" t="s">
        <v>25</v>
      </c>
      <c r="D61" s="9" t="s">
        <v>26</v>
      </c>
      <c r="E61" s="9">
        <v>20</v>
      </c>
      <c r="F61" s="10" t="s">
        <v>31</v>
      </c>
      <c r="G61" s="11">
        <v>2000000</v>
      </c>
      <c r="H61" s="11">
        <f t="shared" si="2"/>
        <v>0</v>
      </c>
      <c r="I61" s="11">
        <v>2000000</v>
      </c>
      <c r="J61" s="11">
        <v>7968</v>
      </c>
      <c r="K61" s="11">
        <f t="shared" si="3"/>
        <v>1992032</v>
      </c>
      <c r="L61" s="11">
        <v>0</v>
      </c>
      <c r="M61" s="11">
        <v>7968</v>
      </c>
      <c r="N61" s="11">
        <v>0</v>
      </c>
      <c r="O61" s="11">
        <v>0</v>
      </c>
      <c r="P61" s="11">
        <v>7968</v>
      </c>
      <c r="Q61" s="11">
        <v>0</v>
      </c>
      <c r="R61" s="11">
        <v>0</v>
      </c>
      <c r="S61" s="11">
        <v>0</v>
      </c>
      <c r="T61" s="11">
        <v>0</v>
      </c>
      <c r="U61" s="11">
        <v>0</v>
      </c>
    </row>
    <row r="62" spans="1:21" s="12" customFormat="1" ht="12" x14ac:dyDescent="0.2">
      <c r="A62" s="8" t="s">
        <v>130</v>
      </c>
      <c r="B62" s="8" t="s">
        <v>131</v>
      </c>
      <c r="C62" s="9" t="s">
        <v>25</v>
      </c>
      <c r="D62" s="9" t="s">
        <v>26</v>
      </c>
      <c r="E62" s="9">
        <v>20</v>
      </c>
      <c r="F62" s="10" t="s">
        <v>31</v>
      </c>
      <c r="G62" s="11">
        <v>5000000</v>
      </c>
      <c r="H62" s="11">
        <f t="shared" si="2"/>
        <v>0</v>
      </c>
      <c r="I62" s="11">
        <v>5000000</v>
      </c>
      <c r="J62" s="11">
        <v>19920</v>
      </c>
      <c r="K62" s="11">
        <f t="shared" si="3"/>
        <v>4980080</v>
      </c>
      <c r="L62" s="11">
        <v>0</v>
      </c>
      <c r="M62" s="11">
        <v>19920</v>
      </c>
      <c r="N62" s="11">
        <v>0</v>
      </c>
      <c r="O62" s="11">
        <v>0</v>
      </c>
      <c r="P62" s="11">
        <v>19920</v>
      </c>
      <c r="Q62" s="11">
        <v>0</v>
      </c>
      <c r="R62" s="11">
        <v>0</v>
      </c>
      <c r="S62" s="11">
        <v>0</v>
      </c>
      <c r="T62" s="11">
        <v>0</v>
      </c>
      <c r="U62" s="11">
        <v>0</v>
      </c>
    </row>
    <row r="63" spans="1:21" s="12" customFormat="1" ht="12" x14ac:dyDescent="0.2">
      <c r="A63" s="8" t="s">
        <v>132</v>
      </c>
      <c r="B63" s="8" t="s">
        <v>133</v>
      </c>
      <c r="C63" s="9" t="s">
        <v>25</v>
      </c>
      <c r="D63" s="9" t="s">
        <v>26</v>
      </c>
      <c r="E63" s="9">
        <v>20</v>
      </c>
      <c r="F63" s="10" t="s">
        <v>31</v>
      </c>
      <c r="G63" s="11">
        <v>20000000</v>
      </c>
      <c r="H63" s="11">
        <f t="shared" si="2"/>
        <v>0</v>
      </c>
      <c r="I63" s="11">
        <v>20000000</v>
      </c>
      <c r="J63" s="11">
        <v>10079681</v>
      </c>
      <c r="K63" s="11">
        <f t="shared" si="3"/>
        <v>9920319</v>
      </c>
      <c r="L63" s="11">
        <v>0</v>
      </c>
      <c r="M63" s="11">
        <v>79681</v>
      </c>
      <c r="N63" s="11">
        <v>10000000</v>
      </c>
      <c r="O63" s="11">
        <v>0</v>
      </c>
      <c r="P63" s="11">
        <v>79681</v>
      </c>
      <c r="Q63" s="11">
        <v>0</v>
      </c>
      <c r="R63" s="11">
        <v>0</v>
      </c>
      <c r="S63" s="11">
        <v>0</v>
      </c>
      <c r="T63" s="11">
        <v>0</v>
      </c>
      <c r="U63" s="11">
        <v>0</v>
      </c>
    </row>
    <row r="64" spans="1:21" s="12" customFormat="1" ht="12" x14ac:dyDescent="0.2">
      <c r="A64" s="8" t="s">
        <v>134</v>
      </c>
      <c r="B64" s="8" t="s">
        <v>135</v>
      </c>
      <c r="C64" s="9" t="s">
        <v>25</v>
      </c>
      <c r="D64" s="9" t="s">
        <v>26</v>
      </c>
      <c r="E64" s="9">
        <v>20</v>
      </c>
      <c r="F64" s="10" t="s">
        <v>31</v>
      </c>
      <c r="G64" s="11">
        <v>50000000</v>
      </c>
      <c r="H64" s="11">
        <f t="shared" si="2"/>
        <v>-20080000</v>
      </c>
      <c r="I64" s="11">
        <v>29920000</v>
      </c>
      <c r="J64" s="11">
        <v>199203</v>
      </c>
      <c r="K64" s="11">
        <f t="shared" si="3"/>
        <v>29720797</v>
      </c>
      <c r="L64" s="11">
        <v>0</v>
      </c>
      <c r="M64" s="11">
        <v>199203</v>
      </c>
      <c r="N64" s="11">
        <v>0</v>
      </c>
      <c r="O64" s="11">
        <v>0</v>
      </c>
      <c r="P64" s="11">
        <v>199203</v>
      </c>
      <c r="Q64" s="11">
        <v>0</v>
      </c>
      <c r="R64" s="11">
        <v>0</v>
      </c>
      <c r="S64" s="11">
        <v>0</v>
      </c>
      <c r="T64" s="11">
        <v>0</v>
      </c>
      <c r="U64" s="11">
        <v>0</v>
      </c>
    </row>
    <row r="65" spans="1:21" s="12" customFormat="1" ht="12" x14ac:dyDescent="0.2">
      <c r="A65" s="8" t="s">
        <v>136</v>
      </c>
      <c r="B65" s="8" t="s">
        <v>137</v>
      </c>
      <c r="C65" s="9" t="s">
        <v>25</v>
      </c>
      <c r="D65" s="9" t="s">
        <v>26</v>
      </c>
      <c r="E65" s="9">
        <v>20</v>
      </c>
      <c r="F65" s="10" t="s">
        <v>31</v>
      </c>
      <c r="G65" s="11">
        <v>10000000</v>
      </c>
      <c r="H65" s="11">
        <f t="shared" si="2"/>
        <v>0</v>
      </c>
      <c r="I65" s="11">
        <v>10000000</v>
      </c>
      <c r="J65" s="11">
        <v>39840</v>
      </c>
      <c r="K65" s="11">
        <f t="shared" si="3"/>
        <v>9960160</v>
      </c>
      <c r="L65" s="11">
        <v>0</v>
      </c>
      <c r="M65" s="11">
        <v>39840</v>
      </c>
      <c r="N65" s="11">
        <v>0</v>
      </c>
      <c r="O65" s="11">
        <v>0</v>
      </c>
      <c r="P65" s="11">
        <v>39840</v>
      </c>
      <c r="Q65" s="11">
        <v>0</v>
      </c>
      <c r="R65" s="11">
        <v>0</v>
      </c>
      <c r="S65" s="11">
        <v>0</v>
      </c>
      <c r="T65" s="11">
        <v>0</v>
      </c>
      <c r="U65" s="11">
        <v>0</v>
      </c>
    </row>
    <row r="66" spans="1:21" s="12" customFormat="1" ht="12" x14ac:dyDescent="0.2">
      <c r="A66" s="8" t="s">
        <v>138</v>
      </c>
      <c r="B66" s="8" t="s">
        <v>139</v>
      </c>
      <c r="C66" s="9" t="s">
        <v>25</v>
      </c>
      <c r="D66" s="9" t="s">
        <v>26</v>
      </c>
      <c r="E66" s="9">
        <v>20</v>
      </c>
      <c r="F66" s="10" t="s">
        <v>31</v>
      </c>
      <c r="G66" s="11">
        <v>60000000</v>
      </c>
      <c r="H66" s="11">
        <f t="shared" si="2"/>
        <v>-40160000</v>
      </c>
      <c r="I66" s="11">
        <v>19840000</v>
      </c>
      <c r="J66" s="11">
        <v>239043</v>
      </c>
      <c r="K66" s="11">
        <f t="shared" si="3"/>
        <v>19600957</v>
      </c>
      <c r="L66" s="11">
        <v>0</v>
      </c>
      <c r="M66" s="11">
        <v>239043</v>
      </c>
      <c r="N66" s="11">
        <v>0</v>
      </c>
      <c r="O66" s="11">
        <v>0</v>
      </c>
      <c r="P66" s="11">
        <v>239043</v>
      </c>
      <c r="Q66" s="11">
        <v>0</v>
      </c>
      <c r="R66" s="11">
        <v>0</v>
      </c>
      <c r="S66" s="11">
        <v>0</v>
      </c>
      <c r="T66" s="11">
        <v>0</v>
      </c>
      <c r="U66" s="11">
        <v>0</v>
      </c>
    </row>
    <row r="67" spans="1:21" s="12" customFormat="1" ht="12" x14ac:dyDescent="0.2">
      <c r="A67" s="8" t="s">
        <v>140</v>
      </c>
      <c r="B67" s="8" t="s">
        <v>141</v>
      </c>
      <c r="C67" s="9" t="s">
        <v>25</v>
      </c>
      <c r="D67" s="9" t="s">
        <v>26</v>
      </c>
      <c r="E67" s="9">
        <v>20</v>
      </c>
      <c r="F67" s="10" t="s">
        <v>31</v>
      </c>
      <c r="G67" s="11">
        <v>10000000</v>
      </c>
      <c r="H67" s="11">
        <f t="shared" si="2"/>
        <v>0</v>
      </c>
      <c r="I67" s="11">
        <v>10000000</v>
      </c>
      <c r="J67" s="11">
        <v>39840</v>
      </c>
      <c r="K67" s="11">
        <f t="shared" si="3"/>
        <v>9960160</v>
      </c>
      <c r="L67" s="11">
        <v>0</v>
      </c>
      <c r="M67" s="11">
        <v>39840</v>
      </c>
      <c r="N67" s="11">
        <v>0</v>
      </c>
      <c r="O67" s="11">
        <v>0</v>
      </c>
      <c r="P67" s="11">
        <v>39840</v>
      </c>
      <c r="Q67" s="11">
        <v>0</v>
      </c>
      <c r="R67" s="11">
        <v>0</v>
      </c>
      <c r="S67" s="11">
        <v>0</v>
      </c>
      <c r="T67" s="11">
        <v>0</v>
      </c>
      <c r="U67" s="11">
        <v>0</v>
      </c>
    </row>
    <row r="68" spans="1:21" s="12" customFormat="1" ht="12" x14ac:dyDescent="0.2">
      <c r="A68" s="8" t="s">
        <v>142</v>
      </c>
      <c r="B68" s="8" t="s">
        <v>143</v>
      </c>
      <c r="C68" s="9" t="s">
        <v>25</v>
      </c>
      <c r="D68" s="9" t="s">
        <v>26</v>
      </c>
      <c r="E68" s="9">
        <v>20</v>
      </c>
      <c r="F68" s="10" t="s">
        <v>31</v>
      </c>
      <c r="G68" s="11">
        <v>50000000</v>
      </c>
      <c r="H68" s="11">
        <f t="shared" si="2"/>
        <v>-40160000</v>
      </c>
      <c r="I68" s="11">
        <v>9840000</v>
      </c>
      <c r="J68" s="11">
        <v>199203</v>
      </c>
      <c r="K68" s="11">
        <f t="shared" si="3"/>
        <v>9640797</v>
      </c>
      <c r="L68" s="11">
        <v>0</v>
      </c>
      <c r="M68" s="11">
        <v>199203</v>
      </c>
      <c r="N68" s="11">
        <v>0</v>
      </c>
      <c r="O68" s="11">
        <v>0</v>
      </c>
      <c r="P68" s="11">
        <v>199203</v>
      </c>
      <c r="Q68" s="11">
        <v>0</v>
      </c>
      <c r="R68" s="11">
        <v>0</v>
      </c>
      <c r="S68" s="11">
        <v>0</v>
      </c>
      <c r="T68" s="11">
        <v>0</v>
      </c>
      <c r="U68" s="11">
        <v>0</v>
      </c>
    </row>
    <row r="69" spans="1:21" s="12" customFormat="1" ht="12" x14ac:dyDescent="0.2">
      <c r="A69" s="8" t="s">
        <v>144</v>
      </c>
      <c r="B69" s="8" t="s">
        <v>145</v>
      </c>
      <c r="C69" s="9" t="s">
        <v>25</v>
      </c>
      <c r="D69" s="9" t="s">
        <v>26</v>
      </c>
      <c r="E69" s="9">
        <v>20</v>
      </c>
      <c r="F69" s="10" t="s">
        <v>31</v>
      </c>
      <c r="G69" s="11">
        <v>752000000</v>
      </c>
      <c r="H69" s="11">
        <f t="shared" si="2"/>
        <v>-69276000</v>
      </c>
      <c r="I69" s="11">
        <v>682724000</v>
      </c>
      <c r="J69" s="11">
        <v>78749150.629999995</v>
      </c>
      <c r="K69" s="11">
        <f t="shared" si="3"/>
        <v>603974849.37</v>
      </c>
      <c r="L69" s="11">
        <v>0</v>
      </c>
      <c r="M69" s="11">
        <v>68917647.629999995</v>
      </c>
      <c r="N69" s="11">
        <v>9831503</v>
      </c>
      <c r="O69" s="11">
        <v>11534817.630000001</v>
      </c>
      <c r="P69" s="11">
        <v>57382830</v>
      </c>
      <c r="Q69" s="11">
        <v>9744507.6300000008</v>
      </c>
      <c r="R69" s="11">
        <v>1790310</v>
      </c>
      <c r="S69" s="11">
        <v>9744507.6300000008</v>
      </c>
      <c r="T69" s="11">
        <v>0</v>
      </c>
      <c r="U69" s="11">
        <v>0</v>
      </c>
    </row>
    <row r="70" spans="1:21" s="12" customFormat="1" ht="12" x14ac:dyDescent="0.2">
      <c r="A70" s="8" t="s">
        <v>146</v>
      </c>
      <c r="B70" s="8" t="s">
        <v>147</v>
      </c>
      <c r="C70" s="9" t="s">
        <v>25</v>
      </c>
      <c r="D70" s="9" t="s">
        <v>26</v>
      </c>
      <c r="E70" s="9">
        <v>20</v>
      </c>
      <c r="F70" s="10" t="s">
        <v>31</v>
      </c>
      <c r="G70" s="11">
        <v>60000000</v>
      </c>
      <c r="H70" s="11">
        <f t="shared" si="2"/>
        <v>0</v>
      </c>
      <c r="I70" s="11">
        <v>60000000</v>
      </c>
      <c r="J70" s="11">
        <v>50389043</v>
      </c>
      <c r="K70" s="11">
        <f t="shared" si="3"/>
        <v>9610957</v>
      </c>
      <c r="L70" s="11">
        <v>0</v>
      </c>
      <c r="M70" s="11">
        <v>50389043</v>
      </c>
      <c r="N70" s="11">
        <v>0</v>
      </c>
      <c r="O70" s="11">
        <v>1940310</v>
      </c>
      <c r="P70" s="11">
        <v>48448733</v>
      </c>
      <c r="Q70" s="11">
        <v>150000</v>
      </c>
      <c r="R70" s="11">
        <v>1790310</v>
      </c>
      <c r="S70" s="11">
        <v>150000</v>
      </c>
      <c r="T70" s="11">
        <v>0</v>
      </c>
      <c r="U70" s="11">
        <v>0</v>
      </c>
    </row>
    <row r="71" spans="1:21" s="12" customFormat="1" ht="12" x14ac:dyDescent="0.2">
      <c r="A71" s="8" t="s">
        <v>148</v>
      </c>
      <c r="B71" s="8" t="s">
        <v>149</v>
      </c>
      <c r="C71" s="9" t="s">
        <v>25</v>
      </c>
      <c r="D71" s="9" t="s">
        <v>26</v>
      </c>
      <c r="E71" s="9">
        <v>20</v>
      </c>
      <c r="F71" s="10" t="s">
        <v>31</v>
      </c>
      <c r="G71" s="11">
        <v>200000000</v>
      </c>
      <c r="H71" s="11">
        <f t="shared" si="2"/>
        <v>0</v>
      </c>
      <c r="I71" s="11">
        <v>200000000</v>
      </c>
      <c r="J71" s="11">
        <v>796812</v>
      </c>
      <c r="K71" s="11">
        <f t="shared" si="3"/>
        <v>199203188</v>
      </c>
      <c r="L71" s="11">
        <v>0</v>
      </c>
      <c r="M71" s="11">
        <v>796812</v>
      </c>
      <c r="N71" s="11">
        <v>0</v>
      </c>
      <c r="O71" s="11">
        <v>0</v>
      </c>
      <c r="P71" s="11">
        <v>796812</v>
      </c>
      <c r="Q71" s="11">
        <v>0</v>
      </c>
      <c r="R71" s="11">
        <v>0</v>
      </c>
      <c r="S71" s="11">
        <v>0</v>
      </c>
      <c r="T71" s="11">
        <v>0</v>
      </c>
      <c r="U71" s="11">
        <v>0</v>
      </c>
    </row>
    <row r="72" spans="1:21" s="12" customFormat="1" ht="12" x14ac:dyDescent="0.2">
      <c r="A72" s="8" t="s">
        <v>150</v>
      </c>
      <c r="B72" s="8" t="s">
        <v>151</v>
      </c>
      <c r="C72" s="9" t="s">
        <v>25</v>
      </c>
      <c r="D72" s="9" t="s">
        <v>26</v>
      </c>
      <c r="E72" s="9">
        <v>20</v>
      </c>
      <c r="F72" s="10" t="s">
        <v>31</v>
      </c>
      <c r="G72" s="11">
        <v>5000000</v>
      </c>
      <c r="H72" s="11">
        <f t="shared" si="2"/>
        <v>0</v>
      </c>
      <c r="I72" s="11">
        <v>5000000</v>
      </c>
      <c r="J72" s="11">
        <v>19920</v>
      </c>
      <c r="K72" s="11">
        <f t="shared" si="3"/>
        <v>4980080</v>
      </c>
      <c r="L72" s="11">
        <v>0</v>
      </c>
      <c r="M72" s="11">
        <v>19920</v>
      </c>
      <c r="N72" s="11">
        <v>0</v>
      </c>
      <c r="O72" s="11">
        <v>0</v>
      </c>
      <c r="P72" s="11">
        <v>19920</v>
      </c>
      <c r="Q72" s="11">
        <v>0</v>
      </c>
      <c r="R72" s="11">
        <v>0</v>
      </c>
      <c r="S72" s="11">
        <v>0</v>
      </c>
      <c r="T72" s="11">
        <v>0</v>
      </c>
      <c r="U72" s="11">
        <v>0</v>
      </c>
    </row>
    <row r="73" spans="1:21" s="12" customFormat="1" ht="24" x14ac:dyDescent="0.2">
      <c r="A73" s="8" t="s">
        <v>152</v>
      </c>
      <c r="B73" s="8" t="s">
        <v>153</v>
      </c>
      <c r="C73" s="9" t="s">
        <v>25</v>
      </c>
      <c r="D73" s="9" t="s">
        <v>26</v>
      </c>
      <c r="E73" s="9">
        <v>20</v>
      </c>
      <c r="F73" s="10" t="s">
        <v>31</v>
      </c>
      <c r="G73" s="11">
        <v>350000000</v>
      </c>
      <c r="H73" s="11">
        <f t="shared" si="2"/>
        <v>0</v>
      </c>
      <c r="I73" s="11">
        <v>350000000</v>
      </c>
      <c r="J73" s="11">
        <v>3947859.23</v>
      </c>
      <c r="K73" s="11">
        <f t="shared" si="3"/>
        <v>346052140.76999998</v>
      </c>
      <c r="L73" s="11">
        <v>0</v>
      </c>
      <c r="M73" s="11">
        <v>3947859.23</v>
      </c>
      <c r="N73" s="11">
        <v>0</v>
      </c>
      <c r="O73" s="11">
        <v>2553437.23</v>
      </c>
      <c r="P73" s="11">
        <v>1394422</v>
      </c>
      <c r="Q73" s="11">
        <v>2553437.23</v>
      </c>
      <c r="R73" s="11">
        <v>0</v>
      </c>
      <c r="S73" s="11">
        <v>2553437.23</v>
      </c>
      <c r="T73" s="11">
        <v>0</v>
      </c>
      <c r="U73" s="11">
        <v>0</v>
      </c>
    </row>
    <row r="74" spans="1:21" s="12" customFormat="1" ht="12" x14ac:dyDescent="0.2">
      <c r="A74" s="8" t="s">
        <v>154</v>
      </c>
      <c r="B74" s="8" t="s">
        <v>155</v>
      </c>
      <c r="C74" s="9" t="s">
        <v>25</v>
      </c>
      <c r="D74" s="9" t="s">
        <v>26</v>
      </c>
      <c r="E74" s="9">
        <v>20</v>
      </c>
      <c r="F74" s="10" t="s">
        <v>31</v>
      </c>
      <c r="G74" s="11">
        <v>25000000</v>
      </c>
      <c r="H74" s="11">
        <f t="shared" si="2"/>
        <v>-14056000</v>
      </c>
      <c r="I74" s="11">
        <v>10944000</v>
      </c>
      <c r="J74" s="11">
        <v>1039961.8</v>
      </c>
      <c r="K74" s="11">
        <f t="shared" si="3"/>
        <v>9904038.1999999993</v>
      </c>
      <c r="L74" s="11">
        <v>0</v>
      </c>
      <c r="M74" s="11">
        <v>1039961.8</v>
      </c>
      <c r="N74" s="11">
        <v>0</v>
      </c>
      <c r="O74" s="11">
        <v>940360.8</v>
      </c>
      <c r="P74" s="11">
        <v>99601</v>
      </c>
      <c r="Q74" s="11">
        <v>940360.8</v>
      </c>
      <c r="R74" s="11">
        <v>0</v>
      </c>
      <c r="S74" s="11">
        <v>940360.8</v>
      </c>
      <c r="T74" s="11">
        <v>0</v>
      </c>
      <c r="U74" s="11">
        <v>0</v>
      </c>
    </row>
    <row r="75" spans="1:21" s="12" customFormat="1" ht="24" x14ac:dyDescent="0.2">
      <c r="A75" s="8" t="s">
        <v>156</v>
      </c>
      <c r="B75" s="8" t="s">
        <v>157</v>
      </c>
      <c r="C75" s="9" t="s">
        <v>25</v>
      </c>
      <c r="D75" s="9" t="s">
        <v>26</v>
      </c>
      <c r="E75" s="9">
        <v>20</v>
      </c>
      <c r="F75" s="10" t="s">
        <v>31</v>
      </c>
      <c r="G75" s="11">
        <v>20000000</v>
      </c>
      <c r="H75" s="11">
        <f t="shared" ref="H75:H138" si="4">+I75-G75</f>
        <v>0</v>
      </c>
      <c r="I75" s="11">
        <v>20000000</v>
      </c>
      <c r="J75" s="11">
        <v>2420081</v>
      </c>
      <c r="K75" s="11">
        <f t="shared" ref="K75:K138" si="5">+I75-J75</f>
        <v>17579919</v>
      </c>
      <c r="L75" s="11">
        <v>0</v>
      </c>
      <c r="M75" s="11">
        <v>2420081</v>
      </c>
      <c r="N75" s="11">
        <v>0</v>
      </c>
      <c r="O75" s="11">
        <v>2340400</v>
      </c>
      <c r="P75" s="11">
        <v>79681</v>
      </c>
      <c r="Q75" s="11">
        <v>2340400</v>
      </c>
      <c r="R75" s="11">
        <v>0</v>
      </c>
      <c r="S75" s="11">
        <v>2340400</v>
      </c>
      <c r="T75" s="11">
        <v>0</v>
      </c>
      <c r="U75" s="11">
        <v>0</v>
      </c>
    </row>
    <row r="76" spans="1:21" s="12" customFormat="1" ht="12" x14ac:dyDescent="0.2">
      <c r="A76" s="8" t="s">
        <v>158</v>
      </c>
      <c r="B76" s="8" t="s">
        <v>159</v>
      </c>
      <c r="C76" s="9" t="s">
        <v>25</v>
      </c>
      <c r="D76" s="9" t="s">
        <v>26</v>
      </c>
      <c r="E76" s="9">
        <v>20</v>
      </c>
      <c r="F76" s="10" t="s">
        <v>31</v>
      </c>
      <c r="G76" s="11">
        <v>50000000</v>
      </c>
      <c r="H76" s="11">
        <f t="shared" si="4"/>
        <v>-25100000</v>
      </c>
      <c r="I76" s="11">
        <v>24900000</v>
      </c>
      <c r="J76" s="11">
        <v>16507834</v>
      </c>
      <c r="K76" s="11">
        <f t="shared" si="5"/>
        <v>8392166</v>
      </c>
      <c r="L76" s="11">
        <v>0</v>
      </c>
      <c r="M76" s="11">
        <v>6676331</v>
      </c>
      <c r="N76" s="11">
        <v>9831503</v>
      </c>
      <c r="O76" s="11">
        <v>300000</v>
      </c>
      <c r="P76" s="11">
        <v>6376331</v>
      </c>
      <c r="Q76" s="11">
        <v>300000</v>
      </c>
      <c r="R76" s="11">
        <v>0</v>
      </c>
      <c r="S76" s="11">
        <v>300000</v>
      </c>
      <c r="T76" s="11">
        <v>0</v>
      </c>
      <c r="U76" s="11">
        <v>0</v>
      </c>
    </row>
    <row r="77" spans="1:21" s="12" customFormat="1" ht="12" x14ac:dyDescent="0.2">
      <c r="A77" s="8" t="s">
        <v>160</v>
      </c>
      <c r="B77" s="8" t="s">
        <v>161</v>
      </c>
      <c r="C77" s="9" t="s">
        <v>25</v>
      </c>
      <c r="D77" s="9" t="s">
        <v>26</v>
      </c>
      <c r="E77" s="9">
        <v>20</v>
      </c>
      <c r="F77" s="10" t="s">
        <v>31</v>
      </c>
      <c r="G77" s="11">
        <v>2000000</v>
      </c>
      <c r="H77" s="11">
        <f t="shared" si="4"/>
        <v>0</v>
      </c>
      <c r="I77" s="11">
        <v>2000000</v>
      </c>
      <c r="J77" s="11">
        <v>7968</v>
      </c>
      <c r="K77" s="11">
        <f t="shared" si="5"/>
        <v>1992032</v>
      </c>
      <c r="L77" s="11">
        <v>0</v>
      </c>
      <c r="M77" s="11">
        <v>7968</v>
      </c>
      <c r="N77" s="11">
        <v>0</v>
      </c>
      <c r="O77" s="11">
        <v>0</v>
      </c>
      <c r="P77" s="11">
        <v>7968</v>
      </c>
      <c r="Q77" s="11">
        <v>0</v>
      </c>
      <c r="R77" s="11">
        <v>0</v>
      </c>
      <c r="S77" s="11">
        <v>0</v>
      </c>
      <c r="T77" s="11">
        <v>0</v>
      </c>
      <c r="U77" s="11">
        <v>0</v>
      </c>
    </row>
    <row r="78" spans="1:21" s="12" customFormat="1" ht="12" x14ac:dyDescent="0.2">
      <c r="A78" s="8" t="s">
        <v>162</v>
      </c>
      <c r="B78" s="8" t="s">
        <v>163</v>
      </c>
      <c r="C78" s="9" t="s">
        <v>25</v>
      </c>
      <c r="D78" s="9" t="s">
        <v>26</v>
      </c>
      <c r="E78" s="9">
        <v>20</v>
      </c>
      <c r="F78" s="10" t="s">
        <v>31</v>
      </c>
      <c r="G78" s="11">
        <v>40000000</v>
      </c>
      <c r="H78" s="11">
        <f t="shared" si="4"/>
        <v>-30120000</v>
      </c>
      <c r="I78" s="11">
        <v>9880000</v>
      </c>
      <c r="J78" s="11">
        <v>3619671.6</v>
      </c>
      <c r="K78" s="11">
        <f t="shared" si="5"/>
        <v>6260328.4000000004</v>
      </c>
      <c r="L78" s="11">
        <v>0</v>
      </c>
      <c r="M78" s="11">
        <v>3619671.6</v>
      </c>
      <c r="N78" s="11">
        <v>0</v>
      </c>
      <c r="O78" s="11">
        <v>3460309.6</v>
      </c>
      <c r="P78" s="11">
        <v>159362</v>
      </c>
      <c r="Q78" s="11">
        <v>3460309.6</v>
      </c>
      <c r="R78" s="11">
        <v>0</v>
      </c>
      <c r="S78" s="11">
        <v>3460309.6</v>
      </c>
      <c r="T78" s="11">
        <v>0</v>
      </c>
      <c r="U78" s="11">
        <v>0</v>
      </c>
    </row>
    <row r="79" spans="1:21" s="12" customFormat="1" ht="12" x14ac:dyDescent="0.2">
      <c r="A79" s="8" t="s">
        <v>164</v>
      </c>
      <c r="B79" s="8" t="s">
        <v>165</v>
      </c>
      <c r="C79" s="9" t="s">
        <v>25</v>
      </c>
      <c r="D79" s="9" t="s">
        <v>26</v>
      </c>
      <c r="E79" s="9">
        <v>20</v>
      </c>
      <c r="F79" s="10" t="s">
        <v>31</v>
      </c>
      <c r="G79" s="11">
        <v>4075000000</v>
      </c>
      <c r="H79" s="11">
        <f t="shared" si="4"/>
        <v>-6024000</v>
      </c>
      <c r="I79" s="11">
        <v>4068976000</v>
      </c>
      <c r="J79" s="11">
        <v>3116188094.3400002</v>
      </c>
      <c r="K79" s="11">
        <f t="shared" si="5"/>
        <v>952787905.65999985</v>
      </c>
      <c r="L79" s="11">
        <v>0</v>
      </c>
      <c r="M79" s="11">
        <v>2824978024.6599998</v>
      </c>
      <c r="N79" s="11">
        <v>291210069.68000001</v>
      </c>
      <c r="O79" s="11">
        <v>397823483.19999999</v>
      </c>
      <c r="P79" s="11">
        <v>2427154541.46</v>
      </c>
      <c r="Q79" s="11">
        <v>318822565.19999999</v>
      </c>
      <c r="R79" s="11">
        <v>79000918</v>
      </c>
      <c r="S79" s="11">
        <v>318822565.19999999</v>
      </c>
      <c r="T79" s="11">
        <v>0</v>
      </c>
      <c r="U79" s="11">
        <v>0</v>
      </c>
    </row>
    <row r="80" spans="1:21" s="12" customFormat="1" ht="12" x14ac:dyDescent="0.2">
      <c r="A80" s="8" t="s">
        <v>166</v>
      </c>
      <c r="B80" s="8" t="s">
        <v>167</v>
      </c>
      <c r="C80" s="9" t="s">
        <v>25</v>
      </c>
      <c r="D80" s="9" t="s">
        <v>26</v>
      </c>
      <c r="E80" s="9">
        <v>20</v>
      </c>
      <c r="F80" s="10" t="s">
        <v>31</v>
      </c>
      <c r="G80" s="11">
        <v>120000000</v>
      </c>
      <c r="H80" s="11">
        <f t="shared" si="4"/>
        <v>385536000</v>
      </c>
      <c r="I80" s="11">
        <v>505536000</v>
      </c>
      <c r="J80" s="11">
        <v>48602697.560000002</v>
      </c>
      <c r="K80" s="11">
        <f t="shared" si="5"/>
        <v>456933302.44</v>
      </c>
      <c r="L80" s="11">
        <v>0</v>
      </c>
      <c r="M80" s="11">
        <v>48602697.560000002</v>
      </c>
      <c r="N80" s="11">
        <v>0</v>
      </c>
      <c r="O80" s="11">
        <v>13611963.960000001</v>
      </c>
      <c r="P80" s="11">
        <v>34990733.600000001</v>
      </c>
      <c r="Q80" s="11">
        <v>13611963.960000001</v>
      </c>
      <c r="R80" s="11">
        <v>0</v>
      </c>
      <c r="S80" s="11">
        <v>13611963.960000001</v>
      </c>
      <c r="T80" s="11">
        <v>0</v>
      </c>
      <c r="U80" s="11">
        <v>0</v>
      </c>
    </row>
    <row r="81" spans="1:21" s="12" customFormat="1" ht="24" x14ac:dyDescent="0.2">
      <c r="A81" s="8" t="s">
        <v>168</v>
      </c>
      <c r="B81" s="8" t="s">
        <v>169</v>
      </c>
      <c r="C81" s="9" t="s">
        <v>25</v>
      </c>
      <c r="D81" s="9" t="s">
        <v>26</v>
      </c>
      <c r="E81" s="9">
        <v>20</v>
      </c>
      <c r="F81" s="10" t="s">
        <v>31</v>
      </c>
      <c r="G81" s="11">
        <v>35000000</v>
      </c>
      <c r="H81" s="11">
        <f t="shared" si="4"/>
        <v>20080000</v>
      </c>
      <c r="I81" s="11">
        <v>55080000</v>
      </c>
      <c r="J81" s="11">
        <v>8973583.4499999993</v>
      </c>
      <c r="K81" s="11">
        <f t="shared" si="5"/>
        <v>46106416.549999997</v>
      </c>
      <c r="L81" s="11">
        <v>0</v>
      </c>
      <c r="M81" s="11">
        <v>5087075.45</v>
      </c>
      <c r="N81" s="11">
        <v>3886508</v>
      </c>
      <c r="O81" s="11">
        <v>4947633.45</v>
      </c>
      <c r="P81" s="11">
        <v>139442</v>
      </c>
      <c r="Q81" s="11">
        <v>4947633.45</v>
      </c>
      <c r="R81" s="11">
        <v>0</v>
      </c>
      <c r="S81" s="11">
        <v>4947633.45</v>
      </c>
      <c r="T81" s="11">
        <v>0</v>
      </c>
      <c r="U81" s="11">
        <v>0</v>
      </c>
    </row>
    <row r="82" spans="1:21" s="12" customFormat="1" ht="24" x14ac:dyDescent="0.2">
      <c r="A82" s="8" t="s">
        <v>170</v>
      </c>
      <c r="B82" s="8" t="s">
        <v>171</v>
      </c>
      <c r="C82" s="9" t="s">
        <v>25</v>
      </c>
      <c r="D82" s="9" t="s">
        <v>26</v>
      </c>
      <c r="E82" s="9">
        <v>20</v>
      </c>
      <c r="F82" s="10" t="s">
        <v>31</v>
      </c>
      <c r="G82" s="11">
        <v>250000000</v>
      </c>
      <c r="H82" s="11">
        <f t="shared" si="4"/>
        <v>100400000</v>
      </c>
      <c r="I82" s="11">
        <v>350400000</v>
      </c>
      <c r="J82" s="11">
        <v>250397615</v>
      </c>
      <c r="K82" s="11">
        <f t="shared" si="5"/>
        <v>100002385</v>
      </c>
      <c r="L82" s="11">
        <v>0</v>
      </c>
      <c r="M82" s="11">
        <v>1397615</v>
      </c>
      <c r="N82" s="11">
        <v>249000000</v>
      </c>
      <c r="O82" s="11">
        <v>0</v>
      </c>
      <c r="P82" s="11">
        <v>1397615</v>
      </c>
      <c r="Q82" s="11">
        <v>0</v>
      </c>
      <c r="R82" s="11">
        <v>0</v>
      </c>
      <c r="S82" s="11">
        <v>0</v>
      </c>
      <c r="T82" s="11">
        <v>0</v>
      </c>
      <c r="U82" s="11">
        <v>0</v>
      </c>
    </row>
    <row r="83" spans="1:21" s="12" customFormat="1" ht="24" x14ac:dyDescent="0.2">
      <c r="A83" s="8" t="s">
        <v>172</v>
      </c>
      <c r="B83" s="8" t="s">
        <v>173</v>
      </c>
      <c r="C83" s="9" t="s">
        <v>25</v>
      </c>
      <c r="D83" s="9" t="s">
        <v>26</v>
      </c>
      <c r="E83" s="9">
        <v>20</v>
      </c>
      <c r="F83" s="10" t="s">
        <v>31</v>
      </c>
      <c r="G83" s="11">
        <v>70000000</v>
      </c>
      <c r="H83" s="11">
        <f t="shared" si="4"/>
        <v>-10040000</v>
      </c>
      <c r="I83" s="11">
        <v>59960000</v>
      </c>
      <c r="J83" s="11">
        <v>41383260.600000001</v>
      </c>
      <c r="K83" s="11">
        <f t="shared" si="5"/>
        <v>18576739.399999999</v>
      </c>
      <c r="L83" s="11">
        <v>0</v>
      </c>
      <c r="M83" s="11">
        <v>6076960.5999999996</v>
      </c>
      <c r="N83" s="11">
        <v>35306300</v>
      </c>
      <c r="O83" s="11">
        <v>257076.6</v>
      </c>
      <c r="P83" s="11">
        <v>5819884</v>
      </c>
      <c r="Q83" s="11">
        <v>257076.6</v>
      </c>
      <c r="R83" s="11">
        <v>0</v>
      </c>
      <c r="S83" s="11">
        <v>257076.6</v>
      </c>
      <c r="T83" s="11">
        <v>0</v>
      </c>
      <c r="U83" s="11">
        <v>0</v>
      </c>
    </row>
    <row r="84" spans="1:21" s="12" customFormat="1" ht="12" x14ac:dyDescent="0.2">
      <c r="A84" s="8" t="s">
        <v>174</v>
      </c>
      <c r="B84" s="8" t="s">
        <v>175</v>
      </c>
      <c r="C84" s="9" t="s">
        <v>25</v>
      </c>
      <c r="D84" s="9" t="s">
        <v>26</v>
      </c>
      <c r="E84" s="9">
        <v>20</v>
      </c>
      <c r="F84" s="10" t="s">
        <v>31</v>
      </c>
      <c r="G84" s="11">
        <v>1800000000</v>
      </c>
      <c r="H84" s="11">
        <f t="shared" si="4"/>
        <v>-502000000</v>
      </c>
      <c r="I84" s="11">
        <v>1298000000</v>
      </c>
      <c r="J84" s="11">
        <v>1212626826.4000001</v>
      </c>
      <c r="K84" s="11">
        <f t="shared" si="5"/>
        <v>85373173.599999905</v>
      </c>
      <c r="L84" s="11">
        <v>0</v>
      </c>
      <c r="M84" s="11">
        <v>1209609564.72</v>
      </c>
      <c r="N84" s="11">
        <v>3017261.68</v>
      </c>
      <c r="O84" s="11">
        <v>255162643.30000001</v>
      </c>
      <c r="P84" s="11">
        <v>954446921.41999996</v>
      </c>
      <c r="Q84" s="11">
        <v>176161725.30000001</v>
      </c>
      <c r="R84" s="11">
        <v>79000918</v>
      </c>
      <c r="S84" s="11">
        <v>176161725.30000001</v>
      </c>
      <c r="T84" s="11">
        <v>0</v>
      </c>
      <c r="U84" s="11">
        <v>0</v>
      </c>
    </row>
    <row r="85" spans="1:21" s="12" customFormat="1" ht="12" x14ac:dyDescent="0.2">
      <c r="A85" s="8" t="s">
        <v>176</v>
      </c>
      <c r="B85" s="8" t="s">
        <v>177</v>
      </c>
      <c r="C85" s="9" t="s">
        <v>25</v>
      </c>
      <c r="D85" s="9" t="s">
        <v>26</v>
      </c>
      <c r="E85" s="9">
        <v>20</v>
      </c>
      <c r="F85" s="10" t="s">
        <v>31</v>
      </c>
      <c r="G85" s="11">
        <v>1800000000</v>
      </c>
      <c r="H85" s="11">
        <f t="shared" si="4"/>
        <v>0</v>
      </c>
      <c r="I85" s="11">
        <v>1800000000</v>
      </c>
      <c r="J85" s="11">
        <v>1554204111.3299999</v>
      </c>
      <c r="K85" s="11">
        <f t="shared" si="5"/>
        <v>245795888.67000008</v>
      </c>
      <c r="L85" s="11">
        <v>0</v>
      </c>
      <c r="M85" s="11">
        <v>1554204111.3299999</v>
      </c>
      <c r="N85" s="11">
        <v>0</v>
      </c>
      <c r="O85" s="11">
        <v>123844165.89</v>
      </c>
      <c r="P85" s="11">
        <v>1430359945.4400001</v>
      </c>
      <c r="Q85" s="11">
        <v>123844165.89</v>
      </c>
      <c r="R85" s="11">
        <v>0</v>
      </c>
      <c r="S85" s="11">
        <v>123844165.89</v>
      </c>
      <c r="T85" s="11">
        <v>0</v>
      </c>
      <c r="U85" s="11">
        <v>0</v>
      </c>
    </row>
    <row r="86" spans="1:21" s="12" customFormat="1" ht="12" x14ac:dyDescent="0.2">
      <c r="A86" s="8" t="s">
        <v>178</v>
      </c>
      <c r="B86" s="8" t="s">
        <v>179</v>
      </c>
      <c r="C86" s="9" t="s">
        <v>25</v>
      </c>
      <c r="D86" s="9" t="s">
        <v>26</v>
      </c>
      <c r="E86" s="9">
        <v>20</v>
      </c>
      <c r="F86" s="10" t="s">
        <v>31</v>
      </c>
      <c r="G86" s="11">
        <v>1266200000</v>
      </c>
      <c r="H86" s="11">
        <f t="shared" si="4"/>
        <v>-15060000</v>
      </c>
      <c r="I86" s="11">
        <v>1251140000</v>
      </c>
      <c r="J86" s="11">
        <v>1171971327</v>
      </c>
      <c r="K86" s="11">
        <f t="shared" si="5"/>
        <v>79168673</v>
      </c>
      <c r="L86" s="11">
        <v>0</v>
      </c>
      <c r="M86" s="11">
        <v>1171971327</v>
      </c>
      <c r="N86" s="11">
        <v>0</v>
      </c>
      <c r="O86" s="11">
        <v>201785077.97</v>
      </c>
      <c r="P86" s="11">
        <v>970186249.02999997</v>
      </c>
      <c r="Q86" s="11">
        <v>180481327.97</v>
      </c>
      <c r="R86" s="11">
        <v>21303750</v>
      </c>
      <c r="S86" s="11">
        <v>180481327.97</v>
      </c>
      <c r="T86" s="11">
        <v>0</v>
      </c>
      <c r="U86" s="11">
        <v>0</v>
      </c>
    </row>
    <row r="87" spans="1:21" s="12" customFormat="1" ht="24" x14ac:dyDescent="0.2">
      <c r="A87" s="8" t="s">
        <v>178</v>
      </c>
      <c r="B87" s="8" t="s">
        <v>179</v>
      </c>
      <c r="C87" s="9" t="s">
        <v>25</v>
      </c>
      <c r="D87" s="9" t="s">
        <v>26</v>
      </c>
      <c r="E87" s="9">
        <v>21</v>
      </c>
      <c r="F87" s="10" t="s">
        <v>28</v>
      </c>
      <c r="G87" s="11">
        <v>998800000</v>
      </c>
      <c r="H87" s="11">
        <f t="shared" si="4"/>
        <v>0</v>
      </c>
      <c r="I87" s="11">
        <v>998800000</v>
      </c>
      <c r="J87" s="11">
        <v>3979282</v>
      </c>
      <c r="K87" s="11">
        <f t="shared" si="5"/>
        <v>994820718</v>
      </c>
      <c r="L87" s="11">
        <v>0</v>
      </c>
      <c r="M87" s="11">
        <v>3979282</v>
      </c>
      <c r="N87" s="11">
        <v>0</v>
      </c>
      <c r="O87" s="11">
        <v>0</v>
      </c>
      <c r="P87" s="11">
        <v>3979282</v>
      </c>
      <c r="Q87" s="11">
        <v>0</v>
      </c>
      <c r="R87" s="11">
        <v>0</v>
      </c>
      <c r="S87" s="11">
        <v>0</v>
      </c>
      <c r="T87" s="11">
        <v>0</v>
      </c>
      <c r="U87" s="11">
        <v>0</v>
      </c>
    </row>
    <row r="88" spans="1:21" s="12" customFormat="1" ht="12" x14ac:dyDescent="0.2">
      <c r="A88" s="8" t="s">
        <v>180</v>
      </c>
      <c r="B88" s="8" t="s">
        <v>181</v>
      </c>
      <c r="C88" s="9" t="s">
        <v>25</v>
      </c>
      <c r="D88" s="9" t="s">
        <v>26</v>
      </c>
      <c r="E88" s="9">
        <v>20</v>
      </c>
      <c r="F88" s="10" t="s">
        <v>31</v>
      </c>
      <c r="G88" s="11">
        <v>400000000</v>
      </c>
      <c r="H88" s="11">
        <f t="shared" si="4"/>
        <v>0</v>
      </c>
      <c r="I88" s="11">
        <v>400000000</v>
      </c>
      <c r="J88" s="11">
        <v>396355269.80000001</v>
      </c>
      <c r="K88" s="11">
        <f t="shared" si="5"/>
        <v>3644730.1999999881</v>
      </c>
      <c r="L88" s="11">
        <v>0</v>
      </c>
      <c r="M88" s="11">
        <v>396355269.80000001</v>
      </c>
      <c r="N88" s="11">
        <v>0</v>
      </c>
      <c r="O88" s="11">
        <v>57753016.799999997</v>
      </c>
      <c r="P88" s="11">
        <v>338602253</v>
      </c>
      <c r="Q88" s="11">
        <v>57753016.799999997</v>
      </c>
      <c r="R88" s="11">
        <v>0</v>
      </c>
      <c r="S88" s="11">
        <v>57753016.799999997</v>
      </c>
      <c r="T88" s="11">
        <v>0</v>
      </c>
      <c r="U88" s="11">
        <v>0</v>
      </c>
    </row>
    <row r="89" spans="1:21" s="12" customFormat="1" ht="12" x14ac:dyDescent="0.2">
      <c r="A89" s="8" t="s">
        <v>182</v>
      </c>
      <c r="B89" s="8" t="s">
        <v>183</v>
      </c>
      <c r="C89" s="9" t="s">
        <v>25</v>
      </c>
      <c r="D89" s="9" t="s">
        <v>26</v>
      </c>
      <c r="E89" s="9">
        <v>20</v>
      </c>
      <c r="F89" s="10" t="s">
        <v>31</v>
      </c>
      <c r="G89" s="11">
        <v>50000000</v>
      </c>
      <c r="H89" s="11">
        <f t="shared" si="4"/>
        <v>-15060000</v>
      </c>
      <c r="I89" s="11">
        <v>34940000</v>
      </c>
      <c r="J89" s="11">
        <v>21546078</v>
      </c>
      <c r="K89" s="11">
        <f t="shared" si="5"/>
        <v>13393922</v>
      </c>
      <c r="L89" s="11">
        <v>0</v>
      </c>
      <c r="M89" s="11">
        <v>21546078</v>
      </c>
      <c r="N89" s="11">
        <v>0</v>
      </c>
      <c r="O89" s="11">
        <v>21303750</v>
      </c>
      <c r="P89" s="11">
        <v>242328</v>
      </c>
      <c r="Q89" s="11">
        <v>0</v>
      </c>
      <c r="R89" s="11">
        <v>21303750</v>
      </c>
      <c r="S89" s="11">
        <v>0</v>
      </c>
      <c r="T89" s="11">
        <v>0</v>
      </c>
      <c r="U89" s="11">
        <v>0</v>
      </c>
    </row>
    <row r="90" spans="1:21" s="12" customFormat="1" ht="24" x14ac:dyDescent="0.2">
      <c r="A90" s="8" t="s">
        <v>184</v>
      </c>
      <c r="B90" s="8" t="s">
        <v>185</v>
      </c>
      <c r="C90" s="9" t="s">
        <v>25</v>
      </c>
      <c r="D90" s="9" t="s">
        <v>26</v>
      </c>
      <c r="E90" s="9">
        <v>20</v>
      </c>
      <c r="F90" s="10" t="s">
        <v>31</v>
      </c>
      <c r="G90" s="11">
        <v>801200000</v>
      </c>
      <c r="H90" s="11">
        <f t="shared" si="4"/>
        <v>0</v>
      </c>
      <c r="I90" s="11">
        <v>801200000</v>
      </c>
      <c r="J90" s="11">
        <v>748979642</v>
      </c>
      <c r="K90" s="11">
        <f t="shared" si="5"/>
        <v>52220358</v>
      </c>
      <c r="L90" s="11">
        <v>0</v>
      </c>
      <c r="M90" s="11">
        <v>748979642</v>
      </c>
      <c r="N90" s="11">
        <v>0</v>
      </c>
      <c r="O90" s="11">
        <v>117697733.97</v>
      </c>
      <c r="P90" s="11">
        <v>631281908.02999997</v>
      </c>
      <c r="Q90" s="11">
        <v>117697733.97</v>
      </c>
      <c r="R90" s="11">
        <v>0</v>
      </c>
      <c r="S90" s="11">
        <v>117697733.97</v>
      </c>
      <c r="T90" s="11">
        <v>0</v>
      </c>
      <c r="U90" s="11">
        <v>0</v>
      </c>
    </row>
    <row r="91" spans="1:21" s="12" customFormat="1" ht="24" x14ac:dyDescent="0.2">
      <c r="A91" s="8" t="s">
        <v>184</v>
      </c>
      <c r="B91" s="8" t="s">
        <v>185</v>
      </c>
      <c r="C91" s="9" t="s">
        <v>25</v>
      </c>
      <c r="D91" s="9" t="s">
        <v>26</v>
      </c>
      <c r="E91" s="9">
        <v>21</v>
      </c>
      <c r="F91" s="10" t="s">
        <v>28</v>
      </c>
      <c r="G91" s="11">
        <v>998800000</v>
      </c>
      <c r="H91" s="11">
        <f t="shared" si="4"/>
        <v>0</v>
      </c>
      <c r="I91" s="11">
        <v>998800000</v>
      </c>
      <c r="J91" s="11">
        <v>3979282</v>
      </c>
      <c r="K91" s="11">
        <f t="shared" si="5"/>
        <v>994820718</v>
      </c>
      <c r="L91" s="11">
        <v>0</v>
      </c>
      <c r="M91" s="11">
        <v>3979282</v>
      </c>
      <c r="N91" s="11">
        <v>0</v>
      </c>
      <c r="O91" s="11">
        <v>0</v>
      </c>
      <c r="P91" s="11">
        <v>3979282</v>
      </c>
      <c r="Q91" s="11">
        <v>0</v>
      </c>
      <c r="R91" s="11">
        <v>0</v>
      </c>
      <c r="S91" s="11">
        <v>0</v>
      </c>
      <c r="T91" s="11">
        <v>0</v>
      </c>
      <c r="U91" s="11">
        <v>0</v>
      </c>
    </row>
    <row r="92" spans="1:21" s="12" customFormat="1" ht="12" x14ac:dyDescent="0.2">
      <c r="A92" s="8" t="s">
        <v>186</v>
      </c>
      <c r="B92" s="8" t="s">
        <v>187</v>
      </c>
      <c r="C92" s="9" t="s">
        <v>25</v>
      </c>
      <c r="D92" s="9" t="s">
        <v>26</v>
      </c>
      <c r="E92" s="9">
        <v>20</v>
      </c>
      <c r="F92" s="10" t="s">
        <v>31</v>
      </c>
      <c r="G92" s="11">
        <v>15000000</v>
      </c>
      <c r="H92" s="11">
        <f t="shared" si="4"/>
        <v>0</v>
      </c>
      <c r="I92" s="11">
        <v>15000000</v>
      </c>
      <c r="J92" s="11">
        <v>5090337.2</v>
      </c>
      <c r="K92" s="11">
        <f t="shared" si="5"/>
        <v>9909662.8000000007</v>
      </c>
      <c r="L92" s="11">
        <v>0</v>
      </c>
      <c r="M92" s="11">
        <v>5090337.2</v>
      </c>
      <c r="N92" s="11">
        <v>0</v>
      </c>
      <c r="O92" s="11">
        <v>5030577.2</v>
      </c>
      <c r="P92" s="11">
        <v>59760</v>
      </c>
      <c r="Q92" s="11">
        <v>5030577.2</v>
      </c>
      <c r="R92" s="11">
        <v>0</v>
      </c>
      <c r="S92" s="11">
        <v>5030577.2</v>
      </c>
      <c r="T92" s="11">
        <v>0</v>
      </c>
      <c r="U92" s="11">
        <v>0</v>
      </c>
    </row>
    <row r="93" spans="1:21" s="12" customFormat="1" ht="12" x14ac:dyDescent="0.2">
      <c r="A93" s="8" t="s">
        <v>188</v>
      </c>
      <c r="B93" s="8" t="s">
        <v>189</v>
      </c>
      <c r="C93" s="9" t="s">
        <v>25</v>
      </c>
      <c r="D93" s="9" t="s">
        <v>26</v>
      </c>
      <c r="E93" s="9">
        <v>20</v>
      </c>
      <c r="F93" s="10" t="s">
        <v>31</v>
      </c>
      <c r="G93" s="11">
        <v>85000000</v>
      </c>
      <c r="H93" s="11">
        <f t="shared" si="4"/>
        <v>0</v>
      </c>
      <c r="I93" s="11">
        <v>85000000</v>
      </c>
      <c r="J93" s="11">
        <v>32118828.68</v>
      </c>
      <c r="K93" s="11">
        <f t="shared" si="5"/>
        <v>52881171.32</v>
      </c>
      <c r="L93" s="11">
        <v>0</v>
      </c>
      <c r="M93" s="11">
        <v>32118828.68</v>
      </c>
      <c r="N93" s="11">
        <v>0</v>
      </c>
      <c r="O93" s="11">
        <v>1959384.68</v>
      </c>
      <c r="P93" s="11">
        <v>30159444</v>
      </c>
      <c r="Q93" s="11">
        <v>1959384.68</v>
      </c>
      <c r="R93" s="11">
        <v>0</v>
      </c>
      <c r="S93" s="11">
        <v>1959384.68</v>
      </c>
      <c r="T93" s="11">
        <v>0</v>
      </c>
      <c r="U93" s="11">
        <v>0</v>
      </c>
    </row>
    <row r="94" spans="1:21" s="12" customFormat="1" ht="12" x14ac:dyDescent="0.2">
      <c r="A94" s="8" t="s">
        <v>190</v>
      </c>
      <c r="B94" s="8" t="s">
        <v>191</v>
      </c>
      <c r="C94" s="9" t="s">
        <v>25</v>
      </c>
      <c r="D94" s="9" t="s">
        <v>26</v>
      </c>
      <c r="E94" s="9">
        <v>20</v>
      </c>
      <c r="F94" s="10" t="s">
        <v>31</v>
      </c>
      <c r="G94" s="11">
        <v>5000000</v>
      </c>
      <c r="H94" s="11">
        <f t="shared" si="4"/>
        <v>0</v>
      </c>
      <c r="I94" s="11">
        <v>5000000</v>
      </c>
      <c r="J94" s="11">
        <v>19920</v>
      </c>
      <c r="K94" s="11">
        <f t="shared" si="5"/>
        <v>4980080</v>
      </c>
      <c r="L94" s="11">
        <v>0</v>
      </c>
      <c r="M94" s="11">
        <v>19920</v>
      </c>
      <c r="N94" s="11">
        <v>0</v>
      </c>
      <c r="O94" s="11">
        <v>0</v>
      </c>
      <c r="P94" s="11">
        <v>19920</v>
      </c>
      <c r="Q94" s="11">
        <v>0</v>
      </c>
      <c r="R94" s="11">
        <v>0</v>
      </c>
      <c r="S94" s="11">
        <v>0</v>
      </c>
      <c r="T94" s="11">
        <v>0</v>
      </c>
      <c r="U94" s="11">
        <v>0</v>
      </c>
    </row>
    <row r="95" spans="1:21" s="12" customFormat="1" ht="24" x14ac:dyDescent="0.2">
      <c r="A95" s="8" t="s">
        <v>192</v>
      </c>
      <c r="B95" s="8" t="s">
        <v>193</v>
      </c>
      <c r="C95" s="9" t="s">
        <v>25</v>
      </c>
      <c r="D95" s="9" t="s">
        <v>26</v>
      </c>
      <c r="E95" s="9">
        <v>20</v>
      </c>
      <c r="F95" s="10" t="s">
        <v>31</v>
      </c>
      <c r="G95" s="11">
        <v>5000000</v>
      </c>
      <c r="H95" s="11">
        <f t="shared" si="4"/>
        <v>0</v>
      </c>
      <c r="I95" s="11">
        <v>5000000</v>
      </c>
      <c r="J95" s="11">
        <v>19920</v>
      </c>
      <c r="K95" s="11">
        <f t="shared" si="5"/>
        <v>4980080</v>
      </c>
      <c r="L95" s="11">
        <v>0</v>
      </c>
      <c r="M95" s="11">
        <v>19920</v>
      </c>
      <c r="N95" s="11">
        <v>0</v>
      </c>
      <c r="O95" s="11">
        <v>0</v>
      </c>
      <c r="P95" s="11">
        <v>19920</v>
      </c>
      <c r="Q95" s="11">
        <v>0</v>
      </c>
      <c r="R95" s="11">
        <v>0</v>
      </c>
      <c r="S95" s="11">
        <v>0</v>
      </c>
      <c r="T95" s="11">
        <v>0</v>
      </c>
      <c r="U95" s="11">
        <v>0</v>
      </c>
    </row>
    <row r="96" spans="1:21" s="12" customFormat="1" ht="12" x14ac:dyDescent="0.2">
      <c r="A96" s="8" t="s">
        <v>194</v>
      </c>
      <c r="B96" s="8" t="s">
        <v>195</v>
      </c>
      <c r="C96" s="9" t="s">
        <v>25</v>
      </c>
      <c r="D96" s="9" t="s">
        <v>26</v>
      </c>
      <c r="E96" s="9">
        <v>20</v>
      </c>
      <c r="F96" s="10" t="s">
        <v>31</v>
      </c>
      <c r="G96" s="11">
        <v>40000000</v>
      </c>
      <c r="H96" s="11">
        <f t="shared" si="4"/>
        <v>0</v>
      </c>
      <c r="I96" s="11">
        <v>40000000</v>
      </c>
      <c r="J96" s="11">
        <v>159362</v>
      </c>
      <c r="K96" s="11">
        <f t="shared" si="5"/>
        <v>39840638</v>
      </c>
      <c r="L96" s="11">
        <v>0</v>
      </c>
      <c r="M96" s="11">
        <v>159362</v>
      </c>
      <c r="N96" s="11">
        <v>0</v>
      </c>
      <c r="O96" s="11">
        <v>0</v>
      </c>
      <c r="P96" s="11">
        <v>159362</v>
      </c>
      <c r="Q96" s="11">
        <v>0</v>
      </c>
      <c r="R96" s="11">
        <v>0</v>
      </c>
      <c r="S96" s="11">
        <v>0</v>
      </c>
      <c r="T96" s="11">
        <v>0</v>
      </c>
      <c r="U96" s="11">
        <v>0</v>
      </c>
    </row>
    <row r="97" spans="1:21" s="12" customFormat="1" ht="24" x14ac:dyDescent="0.2">
      <c r="A97" s="8" t="s">
        <v>196</v>
      </c>
      <c r="B97" s="8" t="s">
        <v>197</v>
      </c>
      <c r="C97" s="9" t="s">
        <v>25</v>
      </c>
      <c r="D97" s="9" t="s">
        <v>26</v>
      </c>
      <c r="E97" s="9">
        <v>20</v>
      </c>
      <c r="F97" s="10" t="s">
        <v>31</v>
      </c>
      <c r="G97" s="11">
        <v>35000000</v>
      </c>
      <c r="H97" s="11">
        <f t="shared" si="4"/>
        <v>0</v>
      </c>
      <c r="I97" s="11">
        <v>35000000</v>
      </c>
      <c r="J97" s="11">
        <v>31919626.68</v>
      </c>
      <c r="K97" s="11">
        <f t="shared" si="5"/>
        <v>3080373.3200000003</v>
      </c>
      <c r="L97" s="11">
        <v>0</v>
      </c>
      <c r="M97" s="11">
        <v>31919626.68</v>
      </c>
      <c r="N97" s="11">
        <v>0</v>
      </c>
      <c r="O97" s="11">
        <v>1959384.68</v>
      </c>
      <c r="P97" s="11">
        <v>29960242</v>
      </c>
      <c r="Q97" s="11">
        <v>1959384.68</v>
      </c>
      <c r="R97" s="11">
        <v>0</v>
      </c>
      <c r="S97" s="11">
        <v>1959384.68</v>
      </c>
      <c r="T97" s="11">
        <v>0</v>
      </c>
      <c r="U97" s="11">
        <v>0</v>
      </c>
    </row>
    <row r="98" spans="1:21" s="12" customFormat="1" ht="12" x14ac:dyDescent="0.2">
      <c r="A98" s="8" t="s">
        <v>198</v>
      </c>
      <c r="B98" s="8" t="s">
        <v>199</v>
      </c>
      <c r="C98" s="9" t="s">
        <v>25</v>
      </c>
      <c r="D98" s="9" t="s">
        <v>26</v>
      </c>
      <c r="E98" s="9">
        <v>20</v>
      </c>
      <c r="F98" s="10" t="s">
        <v>31</v>
      </c>
      <c r="G98" s="11">
        <v>1089000000</v>
      </c>
      <c r="H98" s="11"/>
      <c r="I98" s="11">
        <v>1089000000</v>
      </c>
      <c r="J98" s="11">
        <v>224226509.44</v>
      </c>
      <c r="K98" s="11">
        <f t="shared" si="5"/>
        <v>864773490.55999994</v>
      </c>
      <c r="L98" s="11">
        <v>0</v>
      </c>
      <c r="M98" s="11">
        <v>224226509.44</v>
      </c>
      <c r="N98" s="11">
        <v>0</v>
      </c>
      <c r="O98" s="11">
        <v>219887866.44</v>
      </c>
      <c r="P98" s="11">
        <v>4338643</v>
      </c>
      <c r="Q98" s="11">
        <v>216976302.44</v>
      </c>
      <c r="R98" s="11">
        <v>2911564</v>
      </c>
      <c r="S98" s="11">
        <v>216976302.44</v>
      </c>
      <c r="T98" s="11">
        <v>0</v>
      </c>
      <c r="U98" s="11">
        <v>0</v>
      </c>
    </row>
    <row r="99" spans="1:21" s="12" customFormat="1" ht="12" x14ac:dyDescent="0.2">
      <c r="A99" s="8" t="s">
        <v>200</v>
      </c>
      <c r="B99" s="8" t="s">
        <v>201</v>
      </c>
      <c r="C99" s="9" t="s">
        <v>25</v>
      </c>
      <c r="D99" s="9" t="s">
        <v>26</v>
      </c>
      <c r="E99" s="9">
        <v>20</v>
      </c>
      <c r="F99" s="10" t="s">
        <v>31</v>
      </c>
      <c r="G99" s="11">
        <v>350000000</v>
      </c>
      <c r="H99" s="11">
        <f t="shared" si="4"/>
        <v>0</v>
      </c>
      <c r="I99" s="11">
        <v>350000000</v>
      </c>
      <c r="J99" s="11">
        <v>29457628</v>
      </c>
      <c r="K99" s="11">
        <f t="shared" si="5"/>
        <v>320542372</v>
      </c>
      <c r="L99" s="11">
        <v>0</v>
      </c>
      <c r="M99" s="11">
        <v>29457628</v>
      </c>
      <c r="N99" s="11">
        <v>0</v>
      </c>
      <c r="O99" s="11">
        <v>28063206</v>
      </c>
      <c r="P99" s="11">
        <v>1394422</v>
      </c>
      <c r="Q99" s="11">
        <v>28063206</v>
      </c>
      <c r="R99" s="11">
        <v>0</v>
      </c>
      <c r="S99" s="11">
        <v>28063206</v>
      </c>
      <c r="T99" s="11">
        <v>0</v>
      </c>
      <c r="U99" s="11">
        <v>0</v>
      </c>
    </row>
    <row r="100" spans="1:21" s="12" customFormat="1" ht="12" x14ac:dyDescent="0.2">
      <c r="A100" s="8" t="s">
        <v>202</v>
      </c>
      <c r="B100" s="8" t="s">
        <v>203</v>
      </c>
      <c r="C100" s="9" t="s">
        <v>25</v>
      </c>
      <c r="D100" s="9" t="s">
        <v>26</v>
      </c>
      <c r="E100" s="9">
        <v>20</v>
      </c>
      <c r="F100" s="10" t="s">
        <v>31</v>
      </c>
      <c r="G100" s="11">
        <v>350000000</v>
      </c>
      <c r="H100" s="11">
        <f t="shared" si="4"/>
        <v>0</v>
      </c>
      <c r="I100" s="11">
        <v>350000000</v>
      </c>
      <c r="J100" s="11">
        <v>119584583.8</v>
      </c>
      <c r="K100" s="11">
        <f t="shared" si="5"/>
        <v>230415416.19999999</v>
      </c>
      <c r="L100" s="11">
        <v>0</v>
      </c>
      <c r="M100" s="11">
        <v>119584583.8</v>
      </c>
      <c r="N100" s="11">
        <v>0</v>
      </c>
      <c r="O100" s="11">
        <v>118190161.8</v>
      </c>
      <c r="P100" s="11">
        <v>1394422</v>
      </c>
      <c r="Q100" s="11">
        <v>117856411.8</v>
      </c>
      <c r="R100" s="11">
        <v>333750</v>
      </c>
      <c r="S100" s="11">
        <v>117856411.8</v>
      </c>
      <c r="T100" s="11">
        <v>0</v>
      </c>
      <c r="U100" s="11">
        <v>0</v>
      </c>
    </row>
    <row r="101" spans="1:21" s="12" customFormat="1" ht="12" x14ac:dyDescent="0.2">
      <c r="A101" s="8" t="s">
        <v>204</v>
      </c>
      <c r="B101" s="8" t="s">
        <v>205</v>
      </c>
      <c r="C101" s="9" t="s">
        <v>25</v>
      </c>
      <c r="D101" s="9" t="s">
        <v>26</v>
      </c>
      <c r="E101" s="9">
        <v>20</v>
      </c>
      <c r="F101" s="10" t="s">
        <v>31</v>
      </c>
      <c r="G101" s="11">
        <v>15000000</v>
      </c>
      <c r="H101" s="11">
        <f t="shared" si="4"/>
        <v>0</v>
      </c>
      <c r="I101" s="11">
        <v>15000000</v>
      </c>
      <c r="J101" s="11">
        <v>271700</v>
      </c>
      <c r="K101" s="11">
        <f t="shared" si="5"/>
        <v>14728300</v>
      </c>
      <c r="L101" s="11">
        <v>0</v>
      </c>
      <c r="M101" s="11">
        <v>271700</v>
      </c>
      <c r="N101" s="11">
        <v>0</v>
      </c>
      <c r="O101" s="11">
        <v>211940</v>
      </c>
      <c r="P101" s="11">
        <v>59760</v>
      </c>
      <c r="Q101" s="11">
        <v>211940</v>
      </c>
      <c r="R101" s="11">
        <v>0</v>
      </c>
      <c r="S101" s="11">
        <v>211940</v>
      </c>
      <c r="T101" s="11">
        <v>0</v>
      </c>
      <c r="U101" s="11">
        <v>0</v>
      </c>
    </row>
    <row r="102" spans="1:21" s="12" customFormat="1" ht="12" x14ac:dyDescent="0.2">
      <c r="A102" s="8" t="s">
        <v>206</v>
      </c>
      <c r="B102" s="8" t="s">
        <v>207</v>
      </c>
      <c r="C102" s="9" t="s">
        <v>25</v>
      </c>
      <c r="D102" s="9" t="s">
        <v>26</v>
      </c>
      <c r="E102" s="9">
        <v>20</v>
      </c>
      <c r="F102" s="10" t="s">
        <v>31</v>
      </c>
      <c r="G102" s="11">
        <v>18000000</v>
      </c>
      <c r="H102" s="11">
        <f t="shared" si="4"/>
        <v>0</v>
      </c>
      <c r="I102" s="11">
        <v>18000000</v>
      </c>
      <c r="J102" s="11">
        <v>4387241.8499999996</v>
      </c>
      <c r="K102" s="11">
        <f t="shared" si="5"/>
        <v>13612758.15</v>
      </c>
      <c r="L102" s="11">
        <v>0</v>
      </c>
      <c r="M102" s="11">
        <v>4387241.8499999996</v>
      </c>
      <c r="N102" s="11">
        <v>0</v>
      </c>
      <c r="O102" s="11">
        <v>4315528.8499999996</v>
      </c>
      <c r="P102" s="11">
        <v>71713</v>
      </c>
      <c r="Q102" s="11">
        <v>4315528.8499999996</v>
      </c>
      <c r="R102" s="11">
        <v>0</v>
      </c>
      <c r="S102" s="11">
        <v>4315528.8499999996</v>
      </c>
      <c r="T102" s="11">
        <v>0</v>
      </c>
      <c r="U102" s="11">
        <v>0</v>
      </c>
    </row>
    <row r="103" spans="1:21" s="12" customFormat="1" ht="12" x14ac:dyDescent="0.2">
      <c r="A103" s="8" t="s">
        <v>208</v>
      </c>
      <c r="B103" s="8" t="s">
        <v>209</v>
      </c>
      <c r="C103" s="9" t="s">
        <v>25</v>
      </c>
      <c r="D103" s="9" t="s">
        <v>26</v>
      </c>
      <c r="E103" s="9">
        <v>20</v>
      </c>
      <c r="F103" s="10" t="s">
        <v>31</v>
      </c>
      <c r="G103" s="11">
        <v>350000000</v>
      </c>
      <c r="H103" s="11">
        <f t="shared" si="4"/>
        <v>0</v>
      </c>
      <c r="I103" s="11">
        <v>350000000</v>
      </c>
      <c r="J103" s="11">
        <v>69709325.790000007</v>
      </c>
      <c r="K103" s="11">
        <f t="shared" si="5"/>
        <v>280290674.20999998</v>
      </c>
      <c r="L103" s="11">
        <v>0</v>
      </c>
      <c r="M103" s="11">
        <v>69709325.790000007</v>
      </c>
      <c r="N103" s="11">
        <v>0</v>
      </c>
      <c r="O103" s="11">
        <v>68314903.790000007</v>
      </c>
      <c r="P103" s="11">
        <v>1394422</v>
      </c>
      <c r="Q103" s="11">
        <v>65737089.789999999</v>
      </c>
      <c r="R103" s="11">
        <v>2577814</v>
      </c>
      <c r="S103" s="11">
        <v>65737089.789999999</v>
      </c>
      <c r="T103" s="11">
        <v>0</v>
      </c>
      <c r="U103" s="11">
        <v>0</v>
      </c>
    </row>
    <row r="104" spans="1:21" s="12" customFormat="1" ht="12" x14ac:dyDescent="0.2">
      <c r="A104" s="8" t="s">
        <v>210</v>
      </c>
      <c r="B104" s="8" t="s">
        <v>211</v>
      </c>
      <c r="C104" s="9" t="s">
        <v>25</v>
      </c>
      <c r="D104" s="9" t="s">
        <v>26</v>
      </c>
      <c r="E104" s="9">
        <v>20</v>
      </c>
      <c r="F104" s="10" t="s">
        <v>31</v>
      </c>
      <c r="G104" s="11">
        <v>6000000</v>
      </c>
      <c r="H104" s="11">
        <f t="shared" si="4"/>
        <v>0</v>
      </c>
      <c r="I104" s="11">
        <v>6000000</v>
      </c>
      <c r="J104" s="11">
        <v>816030</v>
      </c>
      <c r="K104" s="11">
        <f t="shared" si="5"/>
        <v>5183970</v>
      </c>
      <c r="L104" s="11">
        <v>0</v>
      </c>
      <c r="M104" s="11">
        <v>816030</v>
      </c>
      <c r="N104" s="11">
        <v>0</v>
      </c>
      <c r="O104" s="11">
        <v>792126</v>
      </c>
      <c r="P104" s="11">
        <v>23904</v>
      </c>
      <c r="Q104" s="11">
        <v>792126</v>
      </c>
      <c r="R104" s="11">
        <v>0</v>
      </c>
      <c r="S104" s="11">
        <v>792126</v>
      </c>
      <c r="T104" s="11">
        <v>0</v>
      </c>
      <c r="U104" s="11">
        <v>0</v>
      </c>
    </row>
    <row r="105" spans="1:21" s="12" customFormat="1" ht="12" x14ac:dyDescent="0.2">
      <c r="A105" s="8" t="s">
        <v>212</v>
      </c>
      <c r="B105" s="8" t="s">
        <v>213</v>
      </c>
      <c r="C105" s="9" t="s">
        <v>25</v>
      </c>
      <c r="D105" s="9" t="s">
        <v>26</v>
      </c>
      <c r="E105" s="9">
        <v>20</v>
      </c>
      <c r="F105" s="10" t="s">
        <v>31</v>
      </c>
      <c r="G105" s="11">
        <v>700000000</v>
      </c>
      <c r="H105" s="11">
        <f t="shared" si="4"/>
        <v>130520000</v>
      </c>
      <c r="I105" s="11">
        <v>830520000</v>
      </c>
      <c r="J105" s="11">
        <v>28551756</v>
      </c>
      <c r="K105" s="11">
        <f t="shared" si="5"/>
        <v>801968244</v>
      </c>
      <c r="L105" s="11">
        <v>0</v>
      </c>
      <c r="M105" s="11">
        <v>3310924</v>
      </c>
      <c r="N105" s="11">
        <v>25240832</v>
      </c>
      <c r="O105" s="11">
        <v>0</v>
      </c>
      <c r="P105" s="11">
        <v>3310924</v>
      </c>
      <c r="Q105" s="11">
        <v>0</v>
      </c>
      <c r="R105" s="11">
        <v>0</v>
      </c>
      <c r="S105" s="11">
        <v>0</v>
      </c>
      <c r="T105" s="11">
        <v>0</v>
      </c>
      <c r="U105" s="11">
        <v>0</v>
      </c>
    </row>
    <row r="106" spans="1:21" s="12" customFormat="1" ht="12" x14ac:dyDescent="0.2">
      <c r="A106" s="8" t="s">
        <v>214</v>
      </c>
      <c r="B106" s="8" t="s">
        <v>215</v>
      </c>
      <c r="C106" s="9" t="s">
        <v>25</v>
      </c>
      <c r="D106" s="9" t="s">
        <v>26</v>
      </c>
      <c r="E106" s="9">
        <v>20</v>
      </c>
      <c r="F106" s="10" t="s">
        <v>31</v>
      </c>
      <c r="G106" s="11">
        <v>700000000</v>
      </c>
      <c r="H106" s="11">
        <f t="shared" si="4"/>
        <v>130520000</v>
      </c>
      <c r="I106" s="11">
        <v>830520000</v>
      </c>
      <c r="J106" s="11">
        <v>28551756</v>
      </c>
      <c r="K106" s="11">
        <f t="shared" si="5"/>
        <v>801968244</v>
      </c>
      <c r="L106" s="11">
        <v>0</v>
      </c>
      <c r="M106" s="11">
        <v>3310924</v>
      </c>
      <c r="N106" s="11">
        <v>25240832</v>
      </c>
      <c r="O106" s="11">
        <v>0</v>
      </c>
      <c r="P106" s="11">
        <v>3310924</v>
      </c>
      <c r="Q106" s="11">
        <v>0</v>
      </c>
      <c r="R106" s="11">
        <v>0</v>
      </c>
      <c r="S106" s="11">
        <v>0</v>
      </c>
      <c r="T106" s="11">
        <v>0</v>
      </c>
      <c r="U106" s="11">
        <v>0</v>
      </c>
    </row>
    <row r="107" spans="1:21" s="12" customFormat="1" ht="12" x14ac:dyDescent="0.2">
      <c r="A107" s="8" t="s">
        <v>216</v>
      </c>
      <c r="B107" s="8" t="s">
        <v>217</v>
      </c>
      <c r="C107" s="9" t="s">
        <v>25</v>
      </c>
      <c r="D107" s="9" t="s">
        <v>26</v>
      </c>
      <c r="E107" s="9">
        <v>20</v>
      </c>
      <c r="F107" s="10" t="s">
        <v>31</v>
      </c>
      <c r="G107" s="11">
        <v>526000000</v>
      </c>
      <c r="H107" s="11">
        <f t="shared" si="4"/>
        <v>0</v>
      </c>
      <c r="I107" s="11">
        <v>526000000</v>
      </c>
      <c r="J107" s="11">
        <v>412349177</v>
      </c>
      <c r="K107" s="11">
        <f t="shared" si="5"/>
        <v>113650823</v>
      </c>
      <c r="L107" s="11">
        <v>0</v>
      </c>
      <c r="M107" s="11">
        <v>412349177</v>
      </c>
      <c r="N107" s="11">
        <v>0</v>
      </c>
      <c r="O107" s="11">
        <v>154691277</v>
      </c>
      <c r="P107" s="11">
        <v>257657900</v>
      </c>
      <c r="Q107" s="11">
        <v>154691277</v>
      </c>
      <c r="R107" s="11">
        <v>0</v>
      </c>
      <c r="S107" s="11">
        <v>154691277</v>
      </c>
      <c r="T107" s="11">
        <v>0</v>
      </c>
      <c r="U107" s="11">
        <v>0</v>
      </c>
    </row>
    <row r="108" spans="1:21" s="12" customFormat="1" ht="12" x14ac:dyDescent="0.2">
      <c r="A108" s="8" t="s">
        <v>218</v>
      </c>
      <c r="B108" s="8" t="s">
        <v>219</v>
      </c>
      <c r="C108" s="9" t="s">
        <v>25</v>
      </c>
      <c r="D108" s="9" t="s">
        <v>26</v>
      </c>
      <c r="E108" s="9">
        <v>20</v>
      </c>
      <c r="F108" s="10" t="s">
        <v>31</v>
      </c>
      <c r="G108" s="11">
        <v>5000000</v>
      </c>
      <c r="H108" s="11">
        <f t="shared" si="4"/>
        <v>0</v>
      </c>
      <c r="I108" s="11">
        <v>5000000</v>
      </c>
      <c r="J108" s="11">
        <v>19920</v>
      </c>
      <c r="K108" s="11">
        <f t="shared" si="5"/>
        <v>4980080</v>
      </c>
      <c r="L108" s="11">
        <v>0</v>
      </c>
      <c r="M108" s="11">
        <v>19920</v>
      </c>
      <c r="N108" s="11">
        <v>0</v>
      </c>
      <c r="O108" s="11">
        <v>0</v>
      </c>
      <c r="P108" s="11">
        <v>19920</v>
      </c>
      <c r="Q108" s="11">
        <v>0</v>
      </c>
      <c r="R108" s="11">
        <v>0</v>
      </c>
      <c r="S108" s="11">
        <v>0</v>
      </c>
      <c r="T108" s="11">
        <v>0</v>
      </c>
      <c r="U108" s="11">
        <v>0</v>
      </c>
    </row>
    <row r="109" spans="1:21" s="12" customFormat="1" ht="12" x14ac:dyDescent="0.2">
      <c r="A109" s="8" t="s">
        <v>220</v>
      </c>
      <c r="B109" s="8" t="s">
        <v>221</v>
      </c>
      <c r="C109" s="9" t="s">
        <v>25</v>
      </c>
      <c r="D109" s="9" t="s">
        <v>26</v>
      </c>
      <c r="E109" s="9">
        <v>20</v>
      </c>
      <c r="F109" s="10" t="s">
        <v>31</v>
      </c>
      <c r="G109" s="11">
        <v>521000000</v>
      </c>
      <c r="H109" s="11">
        <f t="shared" si="4"/>
        <v>0</v>
      </c>
      <c r="I109" s="11">
        <v>521000000</v>
      </c>
      <c r="J109" s="11">
        <v>412329257</v>
      </c>
      <c r="K109" s="11">
        <f t="shared" si="5"/>
        <v>108670743</v>
      </c>
      <c r="L109" s="11">
        <v>0</v>
      </c>
      <c r="M109" s="11">
        <v>412329257</v>
      </c>
      <c r="N109" s="11">
        <v>0</v>
      </c>
      <c r="O109" s="11">
        <v>154691277</v>
      </c>
      <c r="P109" s="11">
        <v>257637980</v>
      </c>
      <c r="Q109" s="11">
        <v>154691277</v>
      </c>
      <c r="R109" s="11">
        <v>0</v>
      </c>
      <c r="S109" s="11">
        <v>154691277</v>
      </c>
      <c r="T109" s="11">
        <v>0</v>
      </c>
      <c r="U109" s="11">
        <v>0</v>
      </c>
    </row>
    <row r="110" spans="1:21" s="12" customFormat="1" ht="12" x14ac:dyDescent="0.2">
      <c r="A110" s="8" t="s">
        <v>222</v>
      </c>
      <c r="B110" s="8" t="s">
        <v>223</v>
      </c>
      <c r="C110" s="9" t="s">
        <v>25</v>
      </c>
      <c r="D110" s="9" t="s">
        <v>26</v>
      </c>
      <c r="E110" s="9">
        <v>20</v>
      </c>
      <c r="F110" s="10" t="s">
        <v>31</v>
      </c>
      <c r="G110" s="11">
        <v>3260000000</v>
      </c>
      <c r="H110" s="11">
        <f t="shared" si="4"/>
        <v>0</v>
      </c>
      <c r="I110" s="11">
        <v>3260000000</v>
      </c>
      <c r="J110" s="11">
        <v>1898432096.8</v>
      </c>
      <c r="K110" s="11">
        <f t="shared" si="5"/>
        <v>1361567903.2</v>
      </c>
      <c r="L110" s="11">
        <v>0</v>
      </c>
      <c r="M110" s="11">
        <v>1898432096.8</v>
      </c>
      <c r="N110" s="11">
        <v>0</v>
      </c>
      <c r="O110" s="11">
        <v>888970722.77999997</v>
      </c>
      <c r="P110" s="11">
        <v>1009461374.02</v>
      </c>
      <c r="Q110" s="11">
        <v>798380138</v>
      </c>
      <c r="R110" s="11">
        <v>90590584.780000001</v>
      </c>
      <c r="S110" s="11">
        <v>798380138</v>
      </c>
      <c r="T110" s="11">
        <v>0</v>
      </c>
      <c r="U110" s="11">
        <v>5625165</v>
      </c>
    </row>
    <row r="111" spans="1:21" s="12" customFormat="1" ht="24" x14ac:dyDescent="0.2">
      <c r="A111" s="8" t="s">
        <v>222</v>
      </c>
      <c r="B111" s="8" t="s">
        <v>223</v>
      </c>
      <c r="C111" s="9" t="s">
        <v>25</v>
      </c>
      <c r="D111" s="9" t="s">
        <v>26</v>
      </c>
      <c r="E111" s="9">
        <v>21</v>
      </c>
      <c r="F111" s="10" t="s">
        <v>28</v>
      </c>
      <c r="G111" s="11">
        <v>1000000000</v>
      </c>
      <c r="H111" s="11">
        <f t="shared" si="4"/>
        <v>0</v>
      </c>
      <c r="I111" s="11">
        <v>1000000000</v>
      </c>
      <c r="J111" s="11">
        <v>5961811</v>
      </c>
      <c r="K111" s="11">
        <f t="shared" si="5"/>
        <v>994038189</v>
      </c>
      <c r="L111" s="11">
        <v>0</v>
      </c>
      <c r="M111" s="11">
        <v>5961811</v>
      </c>
      <c r="N111" s="11">
        <v>0</v>
      </c>
      <c r="O111" s="11">
        <v>1977748</v>
      </c>
      <c r="P111" s="11">
        <v>3984063</v>
      </c>
      <c r="Q111" s="11">
        <v>1545043</v>
      </c>
      <c r="R111" s="11">
        <v>432705</v>
      </c>
      <c r="S111" s="11">
        <v>1545043</v>
      </c>
      <c r="T111" s="11">
        <v>0</v>
      </c>
      <c r="U111" s="11">
        <v>0</v>
      </c>
    </row>
    <row r="112" spans="1:21" s="12" customFormat="1" ht="12" x14ac:dyDescent="0.2">
      <c r="A112" s="8" t="s">
        <v>224</v>
      </c>
      <c r="B112" s="8" t="s">
        <v>225</v>
      </c>
      <c r="C112" s="9" t="s">
        <v>25</v>
      </c>
      <c r="D112" s="9" t="s">
        <v>26</v>
      </c>
      <c r="E112" s="9">
        <v>20</v>
      </c>
      <c r="F112" s="10" t="s">
        <v>31</v>
      </c>
      <c r="G112" s="11">
        <v>60000000</v>
      </c>
      <c r="H112" s="11">
        <f t="shared" si="4"/>
        <v>0</v>
      </c>
      <c r="I112" s="11">
        <v>60000000</v>
      </c>
      <c r="J112" s="11">
        <v>21252204</v>
      </c>
      <c r="K112" s="11">
        <f t="shared" si="5"/>
        <v>38747796</v>
      </c>
      <c r="L112" s="11">
        <v>0</v>
      </c>
      <c r="M112" s="11">
        <v>21252204</v>
      </c>
      <c r="N112" s="11">
        <v>0</v>
      </c>
      <c r="O112" s="11">
        <v>0</v>
      </c>
      <c r="P112" s="11">
        <v>21252204</v>
      </c>
      <c r="Q112" s="11">
        <v>0</v>
      </c>
      <c r="R112" s="11">
        <v>0</v>
      </c>
      <c r="S112" s="11">
        <v>0</v>
      </c>
      <c r="T112" s="11">
        <v>0</v>
      </c>
      <c r="U112" s="11">
        <v>0</v>
      </c>
    </row>
    <row r="113" spans="1:21" s="12" customFormat="1" ht="12" x14ac:dyDescent="0.2">
      <c r="A113" s="8" t="s">
        <v>226</v>
      </c>
      <c r="B113" s="8" t="s">
        <v>227</v>
      </c>
      <c r="C113" s="9" t="s">
        <v>25</v>
      </c>
      <c r="D113" s="9" t="s">
        <v>26</v>
      </c>
      <c r="E113" s="9">
        <v>20</v>
      </c>
      <c r="F113" s="10" t="s">
        <v>31</v>
      </c>
      <c r="G113" s="11">
        <v>3200000000</v>
      </c>
      <c r="H113" s="11">
        <f t="shared" si="4"/>
        <v>0</v>
      </c>
      <c r="I113" s="11">
        <v>3200000000</v>
      </c>
      <c r="J113" s="11">
        <v>1877179892.8</v>
      </c>
      <c r="K113" s="11">
        <f t="shared" si="5"/>
        <v>1322820107.2</v>
      </c>
      <c r="L113" s="11">
        <v>0</v>
      </c>
      <c r="M113" s="11">
        <v>1877179892.8</v>
      </c>
      <c r="N113" s="11">
        <v>0</v>
      </c>
      <c r="O113" s="11">
        <v>888970722.77999997</v>
      </c>
      <c r="P113" s="11">
        <v>988209170.01999998</v>
      </c>
      <c r="Q113" s="11">
        <v>798380138</v>
      </c>
      <c r="R113" s="11">
        <v>90590584.780000001</v>
      </c>
      <c r="S113" s="11">
        <v>798380138</v>
      </c>
      <c r="T113" s="11">
        <v>0</v>
      </c>
      <c r="U113" s="11">
        <v>5625165</v>
      </c>
    </row>
    <row r="114" spans="1:21" s="12" customFormat="1" ht="24" x14ac:dyDescent="0.2">
      <c r="A114" s="8" t="s">
        <v>226</v>
      </c>
      <c r="B114" s="8" t="s">
        <v>227</v>
      </c>
      <c r="C114" s="9" t="s">
        <v>25</v>
      </c>
      <c r="D114" s="9" t="s">
        <v>26</v>
      </c>
      <c r="E114" s="9">
        <v>21</v>
      </c>
      <c r="F114" s="10" t="s">
        <v>28</v>
      </c>
      <c r="G114" s="11">
        <v>1000000000</v>
      </c>
      <c r="H114" s="11">
        <f t="shared" si="4"/>
        <v>0</v>
      </c>
      <c r="I114" s="11">
        <v>1000000000</v>
      </c>
      <c r="J114" s="11">
        <v>5961811</v>
      </c>
      <c r="K114" s="11">
        <f t="shared" si="5"/>
        <v>994038189</v>
      </c>
      <c r="L114" s="11">
        <v>0</v>
      </c>
      <c r="M114" s="11">
        <v>5961811</v>
      </c>
      <c r="N114" s="11">
        <v>0</v>
      </c>
      <c r="O114" s="11">
        <v>1977748</v>
      </c>
      <c r="P114" s="11">
        <v>3984063</v>
      </c>
      <c r="Q114" s="11">
        <v>1545043</v>
      </c>
      <c r="R114" s="11">
        <v>432705</v>
      </c>
      <c r="S114" s="11">
        <v>1545043</v>
      </c>
      <c r="T114" s="11">
        <v>0</v>
      </c>
      <c r="U114" s="11">
        <v>0</v>
      </c>
    </row>
    <row r="115" spans="1:21" s="12" customFormat="1" ht="12" x14ac:dyDescent="0.2">
      <c r="A115" s="8" t="s">
        <v>228</v>
      </c>
      <c r="B115" s="8" t="s">
        <v>229</v>
      </c>
      <c r="C115" s="9" t="s">
        <v>25</v>
      </c>
      <c r="D115" s="9" t="s">
        <v>26</v>
      </c>
      <c r="E115" s="9">
        <v>20</v>
      </c>
      <c r="F115" s="10" t="s">
        <v>31</v>
      </c>
      <c r="G115" s="11">
        <v>1000000</v>
      </c>
      <c r="H115" s="11">
        <f t="shared" si="4"/>
        <v>0</v>
      </c>
      <c r="I115" s="11">
        <v>1000000</v>
      </c>
      <c r="J115" s="11">
        <v>3984</v>
      </c>
      <c r="K115" s="11">
        <f t="shared" si="5"/>
        <v>996016</v>
      </c>
      <c r="L115" s="11">
        <v>0</v>
      </c>
      <c r="M115" s="11">
        <v>3984</v>
      </c>
      <c r="N115" s="11">
        <v>0</v>
      </c>
      <c r="O115" s="11">
        <v>0</v>
      </c>
      <c r="P115" s="11">
        <v>3984</v>
      </c>
      <c r="Q115" s="11">
        <v>0</v>
      </c>
      <c r="R115" s="11">
        <v>0</v>
      </c>
      <c r="S115" s="11">
        <v>0</v>
      </c>
      <c r="T115" s="11">
        <v>0</v>
      </c>
      <c r="U115" s="11">
        <v>0</v>
      </c>
    </row>
    <row r="116" spans="1:21" s="12" customFormat="1" ht="12" x14ac:dyDescent="0.2">
      <c r="A116" s="8" t="s">
        <v>230</v>
      </c>
      <c r="B116" s="8" t="s">
        <v>231</v>
      </c>
      <c r="C116" s="9" t="s">
        <v>25</v>
      </c>
      <c r="D116" s="9" t="s">
        <v>26</v>
      </c>
      <c r="E116" s="9">
        <v>20</v>
      </c>
      <c r="F116" s="10" t="s">
        <v>31</v>
      </c>
      <c r="G116" s="11">
        <v>1000000</v>
      </c>
      <c r="H116" s="11">
        <f t="shared" si="4"/>
        <v>0</v>
      </c>
      <c r="I116" s="11">
        <v>1000000</v>
      </c>
      <c r="J116" s="11">
        <v>3984</v>
      </c>
      <c r="K116" s="11">
        <f t="shared" si="5"/>
        <v>996016</v>
      </c>
      <c r="L116" s="11">
        <v>0</v>
      </c>
      <c r="M116" s="11">
        <v>3984</v>
      </c>
      <c r="N116" s="11">
        <v>0</v>
      </c>
      <c r="O116" s="11">
        <v>0</v>
      </c>
      <c r="P116" s="11">
        <v>3984</v>
      </c>
      <c r="Q116" s="11">
        <v>0</v>
      </c>
      <c r="R116" s="11">
        <v>0</v>
      </c>
      <c r="S116" s="11">
        <v>0</v>
      </c>
      <c r="T116" s="11">
        <v>0</v>
      </c>
      <c r="U116" s="11">
        <v>0</v>
      </c>
    </row>
    <row r="117" spans="1:21" s="12" customFormat="1" ht="24" x14ac:dyDescent="0.2">
      <c r="A117" s="8" t="s">
        <v>232</v>
      </c>
      <c r="B117" s="8" t="s">
        <v>233</v>
      </c>
      <c r="C117" s="9" t="s">
        <v>25</v>
      </c>
      <c r="D117" s="9" t="s">
        <v>26</v>
      </c>
      <c r="E117" s="9">
        <v>20</v>
      </c>
      <c r="F117" s="10" t="s">
        <v>31</v>
      </c>
      <c r="G117" s="11">
        <v>304850000</v>
      </c>
      <c r="H117" s="11">
        <f t="shared" si="4"/>
        <v>0</v>
      </c>
      <c r="I117" s="11">
        <v>304850000</v>
      </c>
      <c r="J117" s="11">
        <v>15802900</v>
      </c>
      <c r="K117" s="11">
        <f t="shared" si="5"/>
        <v>289047100</v>
      </c>
      <c r="L117" s="11">
        <v>0</v>
      </c>
      <c r="M117" s="11">
        <v>5829690</v>
      </c>
      <c r="N117" s="11">
        <v>9973210</v>
      </c>
      <c r="O117" s="11">
        <v>1600600</v>
      </c>
      <c r="P117" s="11">
        <v>4229090</v>
      </c>
      <c r="Q117" s="11">
        <v>1600600</v>
      </c>
      <c r="R117" s="11">
        <v>0</v>
      </c>
      <c r="S117" s="11">
        <v>1600600</v>
      </c>
      <c r="T117" s="11">
        <v>0</v>
      </c>
      <c r="U117" s="11">
        <v>0</v>
      </c>
    </row>
    <row r="118" spans="1:21" s="12" customFormat="1" ht="12" x14ac:dyDescent="0.2">
      <c r="A118" s="8" t="s">
        <v>234</v>
      </c>
      <c r="B118" s="8" t="s">
        <v>235</v>
      </c>
      <c r="C118" s="9" t="s">
        <v>25</v>
      </c>
      <c r="D118" s="9" t="s">
        <v>26</v>
      </c>
      <c r="E118" s="9">
        <v>20</v>
      </c>
      <c r="F118" s="10" t="s">
        <v>31</v>
      </c>
      <c r="G118" s="11">
        <v>193850000</v>
      </c>
      <c r="H118" s="11">
        <f t="shared" si="4"/>
        <v>0</v>
      </c>
      <c r="I118" s="11">
        <v>193850000</v>
      </c>
      <c r="J118" s="11">
        <v>772310</v>
      </c>
      <c r="K118" s="11">
        <f t="shared" si="5"/>
        <v>193077690</v>
      </c>
      <c r="L118" s="11">
        <v>0</v>
      </c>
      <c r="M118" s="11">
        <v>772310</v>
      </c>
      <c r="N118" s="11">
        <v>0</v>
      </c>
      <c r="O118" s="11">
        <v>0</v>
      </c>
      <c r="P118" s="11">
        <v>772310</v>
      </c>
      <c r="Q118" s="11">
        <v>0</v>
      </c>
      <c r="R118" s="11">
        <v>0</v>
      </c>
      <c r="S118" s="11">
        <v>0</v>
      </c>
      <c r="T118" s="11">
        <v>0</v>
      </c>
      <c r="U118" s="11">
        <v>0</v>
      </c>
    </row>
    <row r="119" spans="1:21" s="12" customFormat="1" ht="12" x14ac:dyDescent="0.2">
      <c r="A119" s="8" t="s">
        <v>236</v>
      </c>
      <c r="B119" s="8" t="s">
        <v>237</v>
      </c>
      <c r="C119" s="9" t="s">
        <v>25</v>
      </c>
      <c r="D119" s="9" t="s">
        <v>26</v>
      </c>
      <c r="E119" s="9">
        <v>20</v>
      </c>
      <c r="F119" s="10" t="s">
        <v>31</v>
      </c>
      <c r="G119" s="11">
        <v>80000000</v>
      </c>
      <c r="H119" s="11">
        <f t="shared" si="4"/>
        <v>0</v>
      </c>
      <c r="I119" s="11">
        <v>80000000</v>
      </c>
      <c r="J119" s="11">
        <v>14907085</v>
      </c>
      <c r="K119" s="11">
        <f t="shared" si="5"/>
        <v>65092915</v>
      </c>
      <c r="L119" s="11">
        <v>0</v>
      </c>
      <c r="M119" s="11">
        <v>4933875</v>
      </c>
      <c r="N119" s="11">
        <v>9973210</v>
      </c>
      <c r="O119" s="11">
        <v>1600600</v>
      </c>
      <c r="P119" s="11">
        <v>3333275</v>
      </c>
      <c r="Q119" s="11">
        <v>1600600</v>
      </c>
      <c r="R119" s="11">
        <v>0</v>
      </c>
      <c r="S119" s="11">
        <v>1600600</v>
      </c>
      <c r="T119" s="11">
        <v>0</v>
      </c>
      <c r="U119" s="11">
        <v>0</v>
      </c>
    </row>
    <row r="120" spans="1:21" s="12" customFormat="1" ht="12" x14ac:dyDescent="0.2">
      <c r="A120" s="8" t="s">
        <v>238</v>
      </c>
      <c r="B120" s="8" t="s">
        <v>239</v>
      </c>
      <c r="C120" s="9" t="s">
        <v>25</v>
      </c>
      <c r="D120" s="9" t="s">
        <v>26</v>
      </c>
      <c r="E120" s="9">
        <v>20</v>
      </c>
      <c r="F120" s="10" t="s">
        <v>31</v>
      </c>
      <c r="G120" s="11">
        <v>30000000</v>
      </c>
      <c r="H120" s="11">
        <f t="shared" si="4"/>
        <v>0</v>
      </c>
      <c r="I120" s="11">
        <v>30000000</v>
      </c>
      <c r="J120" s="11">
        <v>119521</v>
      </c>
      <c r="K120" s="11">
        <f t="shared" si="5"/>
        <v>29880479</v>
      </c>
      <c r="L120" s="11">
        <v>0</v>
      </c>
      <c r="M120" s="11">
        <v>119521</v>
      </c>
      <c r="N120" s="11">
        <v>0</v>
      </c>
      <c r="O120" s="11">
        <v>0</v>
      </c>
      <c r="P120" s="11">
        <v>119521</v>
      </c>
      <c r="Q120" s="11">
        <v>0</v>
      </c>
      <c r="R120" s="11">
        <v>0</v>
      </c>
      <c r="S120" s="11">
        <v>0</v>
      </c>
      <c r="T120" s="11">
        <v>0</v>
      </c>
      <c r="U120" s="11">
        <v>0</v>
      </c>
    </row>
    <row r="121" spans="1:21" s="12" customFormat="1" ht="24" x14ac:dyDescent="0.2">
      <c r="A121" s="8" t="s">
        <v>240</v>
      </c>
      <c r="B121" s="8" t="s">
        <v>241</v>
      </c>
      <c r="C121" s="9" t="s">
        <v>25</v>
      </c>
      <c r="D121" s="9" t="s">
        <v>26</v>
      </c>
      <c r="E121" s="9">
        <v>20</v>
      </c>
      <c r="F121" s="10" t="s">
        <v>31</v>
      </c>
      <c r="G121" s="11">
        <v>1000000</v>
      </c>
      <c r="H121" s="11">
        <f t="shared" si="4"/>
        <v>0</v>
      </c>
      <c r="I121" s="11">
        <v>1000000</v>
      </c>
      <c r="J121" s="11">
        <v>3984</v>
      </c>
      <c r="K121" s="11">
        <f t="shared" si="5"/>
        <v>996016</v>
      </c>
      <c r="L121" s="11">
        <v>0</v>
      </c>
      <c r="M121" s="11">
        <v>3984</v>
      </c>
      <c r="N121" s="11">
        <v>0</v>
      </c>
      <c r="O121" s="11">
        <v>0</v>
      </c>
      <c r="P121" s="11">
        <v>3984</v>
      </c>
      <c r="Q121" s="11">
        <v>0</v>
      </c>
      <c r="R121" s="11">
        <v>0</v>
      </c>
      <c r="S121" s="11">
        <v>0</v>
      </c>
      <c r="T121" s="11">
        <v>0</v>
      </c>
      <c r="U121" s="11">
        <v>0</v>
      </c>
    </row>
    <row r="122" spans="1:21" s="12" customFormat="1" ht="12" x14ac:dyDescent="0.2">
      <c r="A122" s="8" t="s">
        <v>242</v>
      </c>
      <c r="B122" s="8" t="s">
        <v>243</v>
      </c>
      <c r="C122" s="9" t="s">
        <v>25</v>
      </c>
      <c r="D122" s="9" t="s">
        <v>26</v>
      </c>
      <c r="E122" s="9">
        <v>20</v>
      </c>
      <c r="F122" s="10" t="s">
        <v>31</v>
      </c>
      <c r="G122" s="11">
        <v>1500000</v>
      </c>
      <c r="H122" s="11">
        <f t="shared" si="4"/>
        <v>0</v>
      </c>
      <c r="I122" s="11">
        <v>1500000</v>
      </c>
      <c r="J122" s="11">
        <v>158046.20000000001</v>
      </c>
      <c r="K122" s="11">
        <f t="shared" si="5"/>
        <v>1341953.8</v>
      </c>
      <c r="L122" s="11">
        <v>0</v>
      </c>
      <c r="M122" s="11">
        <v>158046.20000000001</v>
      </c>
      <c r="N122" s="11">
        <v>0</v>
      </c>
      <c r="O122" s="11">
        <v>0</v>
      </c>
      <c r="P122" s="11">
        <v>158046.20000000001</v>
      </c>
      <c r="Q122" s="11">
        <v>0</v>
      </c>
      <c r="R122" s="11">
        <v>0</v>
      </c>
      <c r="S122" s="11">
        <v>0</v>
      </c>
      <c r="T122" s="11">
        <v>0</v>
      </c>
      <c r="U122" s="11">
        <v>0</v>
      </c>
    </row>
    <row r="123" spans="1:21" s="12" customFormat="1" ht="12" x14ac:dyDescent="0.2">
      <c r="A123" s="8" t="s">
        <v>244</v>
      </c>
      <c r="B123" s="8" t="s">
        <v>245</v>
      </c>
      <c r="C123" s="9" t="s">
        <v>25</v>
      </c>
      <c r="D123" s="9" t="s">
        <v>26</v>
      </c>
      <c r="E123" s="9">
        <v>20</v>
      </c>
      <c r="F123" s="10" t="s">
        <v>31</v>
      </c>
      <c r="G123" s="11">
        <v>1500000</v>
      </c>
      <c r="H123" s="11">
        <f t="shared" si="4"/>
        <v>0</v>
      </c>
      <c r="I123" s="11">
        <v>1500000</v>
      </c>
      <c r="J123" s="11">
        <v>158046.20000000001</v>
      </c>
      <c r="K123" s="11">
        <f t="shared" si="5"/>
        <v>1341953.8</v>
      </c>
      <c r="L123" s="11">
        <v>0</v>
      </c>
      <c r="M123" s="11">
        <v>158046.20000000001</v>
      </c>
      <c r="N123" s="11">
        <v>0</v>
      </c>
      <c r="O123" s="11">
        <v>0</v>
      </c>
      <c r="P123" s="11">
        <v>158046.20000000001</v>
      </c>
      <c r="Q123" s="11">
        <v>0</v>
      </c>
      <c r="R123" s="11">
        <v>0</v>
      </c>
      <c r="S123" s="11">
        <v>0</v>
      </c>
      <c r="T123" s="11">
        <v>0</v>
      </c>
      <c r="U123" s="11">
        <v>0</v>
      </c>
    </row>
    <row r="124" spans="1:21" s="12" customFormat="1" ht="24" x14ac:dyDescent="0.2">
      <c r="A124" s="8" t="s">
        <v>246</v>
      </c>
      <c r="B124" s="8" t="s">
        <v>247</v>
      </c>
      <c r="C124" s="9" t="s">
        <v>25</v>
      </c>
      <c r="D124" s="9" t="s">
        <v>26</v>
      </c>
      <c r="E124" s="9">
        <v>20</v>
      </c>
      <c r="F124" s="10" t="s">
        <v>31</v>
      </c>
      <c r="G124" s="11">
        <v>10000000</v>
      </c>
      <c r="H124" s="11">
        <f t="shared" si="4"/>
        <v>0</v>
      </c>
      <c r="I124" s="11">
        <v>10000000</v>
      </c>
      <c r="J124" s="11">
        <v>5693340</v>
      </c>
      <c r="K124" s="11">
        <f t="shared" si="5"/>
        <v>4306660</v>
      </c>
      <c r="L124" s="11">
        <v>0</v>
      </c>
      <c r="M124" s="11">
        <v>5693340</v>
      </c>
      <c r="N124" s="11">
        <v>0</v>
      </c>
      <c r="O124" s="11">
        <v>50000</v>
      </c>
      <c r="P124" s="11">
        <v>5643340</v>
      </c>
      <c r="Q124" s="11">
        <v>50000</v>
      </c>
      <c r="R124" s="11">
        <v>0</v>
      </c>
      <c r="S124" s="11">
        <v>50000</v>
      </c>
      <c r="T124" s="11">
        <v>0</v>
      </c>
      <c r="U124" s="11">
        <v>0</v>
      </c>
    </row>
    <row r="125" spans="1:21" s="12" customFormat="1" ht="24" x14ac:dyDescent="0.2">
      <c r="A125" s="8" t="s">
        <v>248</v>
      </c>
      <c r="B125" s="8" t="s">
        <v>247</v>
      </c>
      <c r="C125" s="9" t="s">
        <v>25</v>
      </c>
      <c r="D125" s="9" t="s">
        <v>26</v>
      </c>
      <c r="E125" s="9">
        <v>20</v>
      </c>
      <c r="F125" s="10" t="s">
        <v>31</v>
      </c>
      <c r="G125" s="11">
        <v>10000000</v>
      </c>
      <c r="H125" s="11">
        <f t="shared" si="4"/>
        <v>0</v>
      </c>
      <c r="I125" s="11">
        <v>10000000</v>
      </c>
      <c r="J125" s="11">
        <v>5693340</v>
      </c>
      <c r="K125" s="11">
        <f t="shared" si="5"/>
        <v>4306660</v>
      </c>
      <c r="L125" s="11">
        <v>0</v>
      </c>
      <c r="M125" s="11">
        <v>5693340</v>
      </c>
      <c r="N125" s="11">
        <v>0</v>
      </c>
      <c r="O125" s="11">
        <v>50000</v>
      </c>
      <c r="P125" s="11">
        <v>5643340</v>
      </c>
      <c r="Q125" s="11">
        <v>50000</v>
      </c>
      <c r="R125" s="11">
        <v>0</v>
      </c>
      <c r="S125" s="11">
        <v>50000</v>
      </c>
      <c r="T125" s="11">
        <v>0</v>
      </c>
      <c r="U125" s="11">
        <v>0</v>
      </c>
    </row>
    <row r="126" spans="1:21" s="7" customFormat="1" ht="21" customHeight="1" x14ac:dyDescent="0.2">
      <c r="A126" s="3" t="s">
        <v>249</v>
      </c>
      <c r="B126" s="3" t="s">
        <v>250</v>
      </c>
      <c r="C126" s="4" t="s">
        <v>25</v>
      </c>
      <c r="D126" s="4" t="s">
        <v>26</v>
      </c>
      <c r="E126" s="4">
        <v>20</v>
      </c>
      <c r="F126" s="5" t="s">
        <v>31</v>
      </c>
      <c r="G126" s="6">
        <v>316000000</v>
      </c>
      <c r="H126" s="6">
        <f t="shared" si="4"/>
        <v>0</v>
      </c>
      <c r="I126" s="6">
        <v>316000000</v>
      </c>
      <c r="J126" s="6">
        <v>7146729</v>
      </c>
      <c r="K126" s="6">
        <f t="shared" si="5"/>
        <v>308853271</v>
      </c>
      <c r="L126" s="6">
        <v>0</v>
      </c>
      <c r="M126" s="6">
        <v>7146729</v>
      </c>
      <c r="N126" s="6">
        <v>0</v>
      </c>
      <c r="O126" s="6">
        <v>5887766</v>
      </c>
      <c r="P126" s="6">
        <v>1258963</v>
      </c>
      <c r="Q126" s="6">
        <v>5887766</v>
      </c>
      <c r="R126" s="6">
        <v>0</v>
      </c>
      <c r="S126" s="6">
        <v>5887766</v>
      </c>
      <c r="T126" s="6">
        <v>0</v>
      </c>
      <c r="U126" s="6">
        <v>0</v>
      </c>
    </row>
    <row r="127" spans="1:21" s="12" customFormat="1" ht="12" x14ac:dyDescent="0.2">
      <c r="A127" s="8" t="s">
        <v>251</v>
      </c>
      <c r="B127" s="8" t="s">
        <v>252</v>
      </c>
      <c r="C127" s="9" t="s">
        <v>25</v>
      </c>
      <c r="D127" s="9" t="s">
        <v>26</v>
      </c>
      <c r="E127" s="9">
        <v>20</v>
      </c>
      <c r="F127" s="10" t="s">
        <v>31</v>
      </c>
      <c r="G127" s="11">
        <v>255000000</v>
      </c>
      <c r="H127" s="11">
        <f t="shared" si="4"/>
        <v>0</v>
      </c>
      <c r="I127" s="11">
        <v>255000000</v>
      </c>
      <c r="J127" s="11">
        <v>1015936</v>
      </c>
      <c r="K127" s="11">
        <f t="shared" si="5"/>
        <v>253984064</v>
      </c>
      <c r="L127" s="11">
        <v>0</v>
      </c>
      <c r="M127" s="11">
        <v>1015936</v>
      </c>
      <c r="N127" s="11">
        <v>0</v>
      </c>
      <c r="O127" s="11">
        <v>0</v>
      </c>
      <c r="P127" s="11">
        <v>1015936</v>
      </c>
      <c r="Q127" s="11">
        <v>0</v>
      </c>
      <c r="R127" s="11">
        <v>0</v>
      </c>
      <c r="S127" s="11">
        <v>0</v>
      </c>
      <c r="T127" s="11">
        <v>0</v>
      </c>
      <c r="U127" s="11">
        <v>0</v>
      </c>
    </row>
    <row r="128" spans="1:21" s="12" customFormat="1" ht="12" x14ac:dyDescent="0.2">
      <c r="A128" s="8" t="s">
        <v>253</v>
      </c>
      <c r="B128" s="8" t="s">
        <v>254</v>
      </c>
      <c r="C128" s="9" t="s">
        <v>25</v>
      </c>
      <c r="D128" s="9" t="s">
        <v>26</v>
      </c>
      <c r="E128" s="9">
        <v>20</v>
      </c>
      <c r="F128" s="10" t="s">
        <v>31</v>
      </c>
      <c r="G128" s="11">
        <v>255000000</v>
      </c>
      <c r="H128" s="11">
        <f t="shared" si="4"/>
        <v>0</v>
      </c>
      <c r="I128" s="11">
        <v>255000000</v>
      </c>
      <c r="J128" s="11">
        <v>1015936</v>
      </c>
      <c r="K128" s="11">
        <f t="shared" si="5"/>
        <v>253984064</v>
      </c>
      <c r="L128" s="11">
        <v>0</v>
      </c>
      <c r="M128" s="11">
        <v>1015936</v>
      </c>
      <c r="N128" s="11">
        <v>0</v>
      </c>
      <c r="O128" s="11">
        <v>0</v>
      </c>
      <c r="P128" s="11">
        <v>1015936</v>
      </c>
      <c r="Q128" s="11">
        <v>0</v>
      </c>
      <c r="R128" s="11">
        <v>0</v>
      </c>
      <c r="S128" s="11">
        <v>0</v>
      </c>
      <c r="T128" s="11">
        <v>0</v>
      </c>
      <c r="U128" s="11">
        <v>0</v>
      </c>
    </row>
    <row r="129" spans="1:21" s="12" customFormat="1" ht="12" x14ac:dyDescent="0.2">
      <c r="A129" s="8" t="s">
        <v>255</v>
      </c>
      <c r="B129" s="8" t="s">
        <v>256</v>
      </c>
      <c r="C129" s="9" t="s">
        <v>25</v>
      </c>
      <c r="D129" s="9" t="s">
        <v>26</v>
      </c>
      <c r="E129" s="9">
        <v>20</v>
      </c>
      <c r="F129" s="10" t="s">
        <v>31</v>
      </c>
      <c r="G129" s="11">
        <v>255000000</v>
      </c>
      <c r="H129" s="11">
        <f t="shared" si="4"/>
        <v>0</v>
      </c>
      <c r="I129" s="11">
        <v>255000000</v>
      </c>
      <c r="J129" s="11">
        <v>1015936</v>
      </c>
      <c r="K129" s="11">
        <f t="shared" si="5"/>
        <v>253984064</v>
      </c>
      <c r="L129" s="11">
        <v>0</v>
      </c>
      <c r="M129" s="11">
        <v>1015936</v>
      </c>
      <c r="N129" s="11">
        <v>0</v>
      </c>
      <c r="O129" s="11">
        <v>0</v>
      </c>
      <c r="P129" s="11">
        <v>1015936</v>
      </c>
      <c r="Q129" s="11">
        <v>0</v>
      </c>
      <c r="R129" s="11">
        <v>0</v>
      </c>
      <c r="S129" s="11">
        <v>0</v>
      </c>
      <c r="T129" s="11">
        <v>0</v>
      </c>
      <c r="U129" s="11">
        <v>0</v>
      </c>
    </row>
    <row r="130" spans="1:21" s="12" customFormat="1" ht="12" x14ac:dyDescent="0.2">
      <c r="A130" s="8" t="s">
        <v>257</v>
      </c>
      <c r="B130" s="8" t="s">
        <v>258</v>
      </c>
      <c r="C130" s="9" t="s">
        <v>25</v>
      </c>
      <c r="D130" s="9" t="s">
        <v>26</v>
      </c>
      <c r="E130" s="9">
        <v>20</v>
      </c>
      <c r="F130" s="10" t="s">
        <v>31</v>
      </c>
      <c r="G130" s="11">
        <v>61000000</v>
      </c>
      <c r="H130" s="11">
        <f t="shared" si="4"/>
        <v>0</v>
      </c>
      <c r="I130" s="11">
        <v>61000000</v>
      </c>
      <c r="J130" s="11">
        <v>6130793</v>
      </c>
      <c r="K130" s="11">
        <f t="shared" si="5"/>
        <v>54869207</v>
      </c>
      <c r="L130" s="11">
        <v>0</v>
      </c>
      <c r="M130" s="11">
        <v>6130793</v>
      </c>
      <c r="N130" s="11">
        <v>0</v>
      </c>
      <c r="O130" s="11">
        <v>5887766</v>
      </c>
      <c r="P130" s="11">
        <v>243027</v>
      </c>
      <c r="Q130" s="11">
        <v>5887766</v>
      </c>
      <c r="R130" s="11">
        <v>0</v>
      </c>
      <c r="S130" s="11">
        <v>5887766</v>
      </c>
      <c r="T130" s="11">
        <v>0</v>
      </c>
      <c r="U130" s="11">
        <v>0</v>
      </c>
    </row>
    <row r="131" spans="1:21" s="12" customFormat="1" ht="12" x14ac:dyDescent="0.2">
      <c r="A131" s="8" t="s">
        <v>259</v>
      </c>
      <c r="B131" s="8" t="s">
        <v>260</v>
      </c>
      <c r="C131" s="9" t="s">
        <v>25</v>
      </c>
      <c r="D131" s="9" t="s">
        <v>26</v>
      </c>
      <c r="E131" s="9">
        <v>20</v>
      </c>
      <c r="F131" s="10" t="s">
        <v>31</v>
      </c>
      <c r="G131" s="11">
        <v>61000000</v>
      </c>
      <c r="H131" s="11">
        <f t="shared" si="4"/>
        <v>0</v>
      </c>
      <c r="I131" s="11">
        <v>61000000</v>
      </c>
      <c r="J131" s="11">
        <v>6130793</v>
      </c>
      <c r="K131" s="11">
        <f t="shared" si="5"/>
        <v>54869207</v>
      </c>
      <c r="L131" s="11">
        <v>0</v>
      </c>
      <c r="M131" s="11">
        <v>6130793</v>
      </c>
      <c r="N131" s="11">
        <v>0</v>
      </c>
      <c r="O131" s="11">
        <v>5887766</v>
      </c>
      <c r="P131" s="11">
        <v>243027</v>
      </c>
      <c r="Q131" s="11">
        <v>5887766</v>
      </c>
      <c r="R131" s="11">
        <v>0</v>
      </c>
      <c r="S131" s="11">
        <v>5887766</v>
      </c>
      <c r="T131" s="11">
        <v>0</v>
      </c>
      <c r="U131" s="11">
        <v>0</v>
      </c>
    </row>
    <row r="132" spans="1:21" s="12" customFormat="1" ht="12" x14ac:dyDescent="0.2">
      <c r="A132" s="8" t="s">
        <v>261</v>
      </c>
      <c r="B132" s="8" t="s">
        <v>260</v>
      </c>
      <c r="C132" s="9" t="s">
        <v>25</v>
      </c>
      <c r="D132" s="9" t="s">
        <v>26</v>
      </c>
      <c r="E132" s="9">
        <v>20</v>
      </c>
      <c r="F132" s="10" t="s">
        <v>31</v>
      </c>
      <c r="G132" s="11">
        <v>61000000</v>
      </c>
      <c r="H132" s="11">
        <f t="shared" si="4"/>
        <v>0</v>
      </c>
      <c r="I132" s="11">
        <v>61000000</v>
      </c>
      <c r="J132" s="11">
        <v>6130793</v>
      </c>
      <c r="K132" s="11">
        <f t="shared" si="5"/>
        <v>54869207</v>
      </c>
      <c r="L132" s="11">
        <v>0</v>
      </c>
      <c r="M132" s="11">
        <v>6130793</v>
      </c>
      <c r="N132" s="11">
        <v>0</v>
      </c>
      <c r="O132" s="11">
        <v>5887766</v>
      </c>
      <c r="P132" s="11">
        <v>243027</v>
      </c>
      <c r="Q132" s="11">
        <v>5887766</v>
      </c>
      <c r="R132" s="11">
        <v>0</v>
      </c>
      <c r="S132" s="11">
        <v>5887766</v>
      </c>
      <c r="T132" s="11">
        <v>0</v>
      </c>
      <c r="U132" s="11">
        <v>0</v>
      </c>
    </row>
    <row r="133" spans="1:21" s="7" customFormat="1" ht="24" x14ac:dyDescent="0.2">
      <c r="A133" s="3" t="s">
        <v>262</v>
      </c>
      <c r="B133" s="3" t="s">
        <v>263</v>
      </c>
      <c r="C133" s="4" t="s">
        <v>25</v>
      </c>
      <c r="D133" s="4" t="s">
        <v>26</v>
      </c>
      <c r="E133" s="4">
        <v>21</v>
      </c>
      <c r="F133" s="5" t="s">
        <v>28</v>
      </c>
      <c r="G133" s="6">
        <v>45675100000</v>
      </c>
      <c r="H133" s="6">
        <f t="shared" si="4"/>
        <v>0</v>
      </c>
      <c r="I133" s="6">
        <v>45675100000</v>
      </c>
      <c r="J133" s="6">
        <v>15627346960</v>
      </c>
      <c r="K133" s="6">
        <f t="shared" si="5"/>
        <v>30047753040</v>
      </c>
      <c r="L133" s="6"/>
      <c r="M133" s="6">
        <v>12374767466</v>
      </c>
      <c r="N133" s="6">
        <v>3252579494</v>
      </c>
      <c r="O133" s="6">
        <v>3195838966.02</v>
      </c>
      <c r="P133" s="6">
        <v>9178928499.9799995</v>
      </c>
      <c r="Q133" s="6">
        <v>2955290800.8000002</v>
      </c>
      <c r="R133" s="6">
        <v>240548165.22</v>
      </c>
      <c r="S133" s="6">
        <v>2955290800.8000002</v>
      </c>
      <c r="T133" s="6">
        <v>0</v>
      </c>
      <c r="U133" s="6">
        <v>1688831</v>
      </c>
    </row>
    <row r="134" spans="1:21" s="12" customFormat="1" ht="24" x14ac:dyDescent="0.2">
      <c r="A134" s="8" t="s">
        <v>264</v>
      </c>
      <c r="B134" s="8" t="s">
        <v>265</v>
      </c>
      <c r="C134" s="9" t="s">
        <v>25</v>
      </c>
      <c r="D134" s="9" t="s">
        <v>26</v>
      </c>
      <c r="E134" s="9">
        <v>21</v>
      </c>
      <c r="F134" s="10" t="s">
        <v>28</v>
      </c>
      <c r="G134" s="11">
        <v>6643671754</v>
      </c>
      <c r="H134" s="11">
        <f t="shared" si="4"/>
        <v>0</v>
      </c>
      <c r="I134" s="11">
        <v>6643671754</v>
      </c>
      <c r="J134" s="11">
        <v>999741511</v>
      </c>
      <c r="K134" s="11">
        <f t="shared" si="5"/>
        <v>5643930243</v>
      </c>
      <c r="L134" s="11"/>
      <c r="M134" s="11">
        <v>26468811</v>
      </c>
      <c r="N134" s="11">
        <v>973272700</v>
      </c>
      <c r="O134" s="11">
        <v>0</v>
      </c>
      <c r="P134" s="11">
        <v>26468811</v>
      </c>
      <c r="Q134" s="11">
        <v>0</v>
      </c>
      <c r="R134" s="11">
        <v>0</v>
      </c>
      <c r="S134" s="11">
        <v>0</v>
      </c>
      <c r="T134" s="11">
        <v>0</v>
      </c>
      <c r="U134" s="11">
        <v>0</v>
      </c>
    </row>
    <row r="135" spans="1:21" s="12" customFormat="1" ht="24" x14ac:dyDescent="0.2">
      <c r="A135" s="8" t="s">
        <v>266</v>
      </c>
      <c r="B135" s="8" t="s">
        <v>267</v>
      </c>
      <c r="C135" s="9" t="s">
        <v>25</v>
      </c>
      <c r="D135" s="9" t="s">
        <v>26</v>
      </c>
      <c r="E135" s="9">
        <v>21</v>
      </c>
      <c r="F135" s="10" t="s">
        <v>28</v>
      </c>
      <c r="G135" s="11">
        <v>6643671754</v>
      </c>
      <c r="H135" s="11">
        <f t="shared" si="4"/>
        <v>0</v>
      </c>
      <c r="I135" s="11">
        <v>6643671754</v>
      </c>
      <c r="J135" s="11">
        <v>999741511</v>
      </c>
      <c r="K135" s="11">
        <f t="shared" si="5"/>
        <v>5643930243</v>
      </c>
      <c r="L135" s="11">
        <v>0</v>
      </c>
      <c r="M135" s="11">
        <v>26468811</v>
      </c>
      <c r="N135" s="11">
        <v>973272700</v>
      </c>
      <c r="O135" s="11">
        <v>0</v>
      </c>
      <c r="P135" s="11">
        <v>26468811</v>
      </c>
      <c r="Q135" s="11">
        <v>0</v>
      </c>
      <c r="R135" s="11">
        <v>0</v>
      </c>
      <c r="S135" s="11">
        <v>0</v>
      </c>
      <c r="T135" s="11">
        <v>0</v>
      </c>
      <c r="U135" s="11">
        <v>0</v>
      </c>
    </row>
    <row r="136" spans="1:21" s="7" customFormat="1" ht="36" x14ac:dyDescent="0.2">
      <c r="A136" s="3" t="s">
        <v>268</v>
      </c>
      <c r="B136" s="3" t="s">
        <v>269</v>
      </c>
      <c r="C136" s="4" t="s">
        <v>25</v>
      </c>
      <c r="D136" s="4" t="s">
        <v>26</v>
      </c>
      <c r="E136" s="4">
        <v>21</v>
      </c>
      <c r="F136" s="5" t="s">
        <v>28</v>
      </c>
      <c r="G136" s="6">
        <v>6643671754</v>
      </c>
      <c r="H136" s="6">
        <f t="shared" si="4"/>
        <v>0</v>
      </c>
      <c r="I136" s="6">
        <v>6643671754</v>
      </c>
      <c r="J136" s="6">
        <v>999741511</v>
      </c>
      <c r="K136" s="6">
        <f t="shared" si="5"/>
        <v>5643930243</v>
      </c>
      <c r="L136" s="6">
        <v>0</v>
      </c>
      <c r="M136" s="6">
        <v>26468811</v>
      </c>
      <c r="N136" s="6">
        <v>973272700</v>
      </c>
      <c r="O136" s="6">
        <v>0</v>
      </c>
      <c r="P136" s="6">
        <v>26468811</v>
      </c>
      <c r="Q136" s="6">
        <v>0</v>
      </c>
      <c r="R136" s="6">
        <v>0</v>
      </c>
      <c r="S136" s="6">
        <v>0</v>
      </c>
      <c r="T136" s="6">
        <v>0</v>
      </c>
      <c r="U136" s="6">
        <v>0</v>
      </c>
    </row>
    <row r="137" spans="1:21" s="12" customFormat="1" ht="36" x14ac:dyDescent="0.2">
      <c r="A137" s="8" t="s">
        <v>270</v>
      </c>
      <c r="B137" s="8" t="s">
        <v>271</v>
      </c>
      <c r="C137" s="9" t="s">
        <v>25</v>
      </c>
      <c r="D137" s="9" t="s">
        <v>26</v>
      </c>
      <c r="E137" s="9">
        <v>21</v>
      </c>
      <c r="F137" s="10" t="s">
        <v>28</v>
      </c>
      <c r="G137" s="11">
        <v>11618200000</v>
      </c>
      <c r="H137" s="11">
        <f t="shared" si="4"/>
        <v>0</v>
      </c>
      <c r="I137" s="11">
        <v>11618200000</v>
      </c>
      <c r="J137" s="11">
        <v>2379166848</v>
      </c>
      <c r="K137" s="11">
        <f t="shared" si="5"/>
        <v>9239033152</v>
      </c>
      <c r="L137" s="11">
        <v>0</v>
      </c>
      <c r="M137" s="11">
        <v>1302361231</v>
      </c>
      <c r="N137" s="11">
        <v>1076805617</v>
      </c>
      <c r="O137" s="11">
        <v>22758920</v>
      </c>
      <c r="P137" s="11">
        <v>1279602311</v>
      </c>
      <c r="Q137" s="11">
        <v>13942920</v>
      </c>
      <c r="R137" s="11">
        <v>8816000</v>
      </c>
      <c r="S137" s="11">
        <v>13942920</v>
      </c>
      <c r="T137" s="11">
        <v>0</v>
      </c>
      <c r="U137" s="11">
        <v>0</v>
      </c>
    </row>
    <row r="138" spans="1:21" s="12" customFormat="1" ht="24" x14ac:dyDescent="0.2">
      <c r="A138" s="8" t="s">
        <v>272</v>
      </c>
      <c r="B138" s="8" t="s">
        <v>273</v>
      </c>
      <c r="C138" s="9" t="s">
        <v>25</v>
      </c>
      <c r="D138" s="9" t="s">
        <v>26</v>
      </c>
      <c r="E138" s="9">
        <v>21</v>
      </c>
      <c r="F138" s="10" t="s">
        <v>28</v>
      </c>
      <c r="G138" s="11">
        <v>4202200000</v>
      </c>
      <c r="H138" s="11">
        <f t="shared" si="4"/>
        <v>0</v>
      </c>
      <c r="I138" s="11">
        <v>4202200000</v>
      </c>
      <c r="J138" s="11">
        <v>637260251</v>
      </c>
      <c r="K138" s="11">
        <f t="shared" si="5"/>
        <v>3564939749</v>
      </c>
      <c r="L138" s="11">
        <v>0</v>
      </c>
      <c r="M138" s="11">
        <v>225832296</v>
      </c>
      <c r="N138" s="11">
        <v>411427955</v>
      </c>
      <c r="O138" s="11">
        <v>8816000</v>
      </c>
      <c r="P138" s="11">
        <v>217016296</v>
      </c>
      <c r="Q138" s="11">
        <v>0</v>
      </c>
      <c r="R138" s="11">
        <v>8816000</v>
      </c>
      <c r="S138" s="11">
        <v>0</v>
      </c>
      <c r="T138" s="11">
        <v>0</v>
      </c>
      <c r="U138" s="11">
        <v>0</v>
      </c>
    </row>
    <row r="139" spans="1:21" s="7" customFormat="1" ht="48" x14ac:dyDescent="0.2">
      <c r="A139" s="3" t="s">
        <v>274</v>
      </c>
      <c r="B139" s="3" t="s">
        <v>275</v>
      </c>
      <c r="C139" s="4" t="s">
        <v>25</v>
      </c>
      <c r="D139" s="4" t="s">
        <v>26</v>
      </c>
      <c r="E139" s="4">
        <v>21</v>
      </c>
      <c r="F139" s="5" t="s">
        <v>28</v>
      </c>
      <c r="G139" s="6">
        <v>4202200000</v>
      </c>
      <c r="H139" s="6">
        <f t="shared" ref="H139:H155" si="6">+I139-G139</f>
        <v>0</v>
      </c>
      <c r="I139" s="6">
        <v>4202200000</v>
      </c>
      <c r="J139" s="6">
        <v>637260251</v>
      </c>
      <c r="K139" s="6">
        <f t="shared" ref="K139:K155" si="7">+I139-J139</f>
        <v>3564939749</v>
      </c>
      <c r="L139" s="6">
        <v>0</v>
      </c>
      <c r="M139" s="6">
        <v>225832296</v>
      </c>
      <c r="N139" s="6">
        <v>411427955</v>
      </c>
      <c r="O139" s="6">
        <v>8816000</v>
      </c>
      <c r="P139" s="6">
        <v>217016296</v>
      </c>
      <c r="Q139" s="6">
        <v>0</v>
      </c>
      <c r="R139" s="6">
        <v>8816000</v>
      </c>
      <c r="S139" s="6">
        <v>0</v>
      </c>
      <c r="T139" s="6">
        <v>0</v>
      </c>
      <c r="U139" s="6">
        <v>0</v>
      </c>
    </row>
    <row r="140" spans="1:21" s="12" customFormat="1" ht="24" x14ac:dyDescent="0.2">
      <c r="A140" s="8" t="s">
        <v>276</v>
      </c>
      <c r="B140" s="8" t="s">
        <v>267</v>
      </c>
      <c r="C140" s="9" t="s">
        <v>25</v>
      </c>
      <c r="D140" s="9" t="s">
        <v>26</v>
      </c>
      <c r="E140" s="9">
        <v>21</v>
      </c>
      <c r="F140" s="10" t="s">
        <v>28</v>
      </c>
      <c r="G140" s="11">
        <v>7416000000</v>
      </c>
      <c r="H140" s="11">
        <f t="shared" si="6"/>
        <v>0</v>
      </c>
      <c r="I140" s="11">
        <v>7416000000</v>
      </c>
      <c r="J140" s="11">
        <v>1741906597</v>
      </c>
      <c r="K140" s="11">
        <f t="shared" si="7"/>
        <v>5674093403</v>
      </c>
      <c r="L140" s="11">
        <v>0</v>
      </c>
      <c r="M140" s="11">
        <v>1076528935</v>
      </c>
      <c r="N140" s="11">
        <v>665377662</v>
      </c>
      <c r="O140" s="11">
        <v>13942920</v>
      </c>
      <c r="P140" s="11">
        <v>1062586015</v>
      </c>
      <c r="Q140" s="11">
        <v>13942920</v>
      </c>
      <c r="R140" s="11">
        <v>0</v>
      </c>
      <c r="S140" s="11">
        <v>13942920</v>
      </c>
      <c r="T140" s="11">
        <v>0</v>
      </c>
      <c r="U140" s="11">
        <v>0</v>
      </c>
    </row>
    <row r="141" spans="1:21" s="7" customFormat="1" ht="36" x14ac:dyDescent="0.2">
      <c r="A141" s="3" t="s">
        <v>277</v>
      </c>
      <c r="B141" s="3" t="s">
        <v>278</v>
      </c>
      <c r="C141" s="4" t="s">
        <v>25</v>
      </c>
      <c r="D141" s="4" t="s">
        <v>26</v>
      </c>
      <c r="E141" s="4">
        <v>21</v>
      </c>
      <c r="F141" s="5" t="s">
        <v>28</v>
      </c>
      <c r="G141" s="6">
        <v>7416000000</v>
      </c>
      <c r="H141" s="6">
        <f t="shared" si="6"/>
        <v>0</v>
      </c>
      <c r="I141" s="6">
        <v>7416000000</v>
      </c>
      <c r="J141" s="6">
        <v>1741906597</v>
      </c>
      <c r="K141" s="6">
        <f t="shared" si="7"/>
        <v>5674093403</v>
      </c>
      <c r="L141" s="6">
        <v>0</v>
      </c>
      <c r="M141" s="6">
        <v>1076528935</v>
      </c>
      <c r="N141" s="6">
        <v>665377662</v>
      </c>
      <c r="O141" s="6">
        <v>13942920</v>
      </c>
      <c r="P141" s="6">
        <v>1062586015</v>
      </c>
      <c r="Q141" s="6">
        <v>13942920</v>
      </c>
      <c r="R141" s="6">
        <v>0</v>
      </c>
      <c r="S141" s="6">
        <v>13942920</v>
      </c>
      <c r="T141" s="6">
        <v>0</v>
      </c>
      <c r="U141" s="6">
        <v>0</v>
      </c>
    </row>
    <row r="142" spans="1:21" s="12" customFormat="1" ht="24" x14ac:dyDescent="0.2">
      <c r="A142" s="8" t="s">
        <v>279</v>
      </c>
      <c r="B142" s="8" t="s">
        <v>280</v>
      </c>
      <c r="C142" s="9" t="s">
        <v>25</v>
      </c>
      <c r="D142" s="9" t="s">
        <v>26</v>
      </c>
      <c r="E142" s="9">
        <v>21</v>
      </c>
      <c r="F142" s="10" t="s">
        <v>28</v>
      </c>
      <c r="G142" s="11">
        <v>3347500000</v>
      </c>
      <c r="H142" s="11">
        <f t="shared" si="6"/>
        <v>0</v>
      </c>
      <c r="I142" s="11">
        <v>3347500000</v>
      </c>
      <c r="J142" s="11">
        <v>951968147</v>
      </c>
      <c r="K142" s="11">
        <f t="shared" si="7"/>
        <v>2395531853</v>
      </c>
      <c r="L142" s="11">
        <v>0</v>
      </c>
      <c r="M142" s="11">
        <v>451968147</v>
      </c>
      <c r="N142" s="11">
        <v>500000000</v>
      </c>
      <c r="O142" s="11">
        <v>62420910.719999999</v>
      </c>
      <c r="P142" s="11">
        <v>389547236.27999997</v>
      </c>
      <c r="Q142" s="11">
        <v>42854569</v>
      </c>
      <c r="R142" s="11">
        <v>19566341.719999999</v>
      </c>
      <c r="S142" s="11">
        <v>42854569</v>
      </c>
      <c r="T142" s="11">
        <v>0</v>
      </c>
      <c r="U142" s="11">
        <v>432705</v>
      </c>
    </row>
    <row r="143" spans="1:21" s="12" customFormat="1" ht="24" x14ac:dyDescent="0.2">
      <c r="A143" s="8" t="s">
        <v>281</v>
      </c>
      <c r="B143" s="8" t="s">
        <v>267</v>
      </c>
      <c r="C143" s="9" t="s">
        <v>25</v>
      </c>
      <c r="D143" s="9" t="s">
        <v>26</v>
      </c>
      <c r="E143" s="9">
        <v>21</v>
      </c>
      <c r="F143" s="10" t="s">
        <v>28</v>
      </c>
      <c r="G143" s="11">
        <v>3347500000</v>
      </c>
      <c r="H143" s="11">
        <f t="shared" si="6"/>
        <v>0</v>
      </c>
      <c r="I143" s="11">
        <v>3347500000</v>
      </c>
      <c r="J143" s="11">
        <v>951968147</v>
      </c>
      <c r="K143" s="11">
        <f t="shared" si="7"/>
        <v>2395531853</v>
      </c>
      <c r="L143" s="11">
        <v>0</v>
      </c>
      <c r="M143" s="11">
        <v>451968147</v>
      </c>
      <c r="N143" s="11">
        <v>500000000</v>
      </c>
      <c r="O143" s="11">
        <v>62420910.719999999</v>
      </c>
      <c r="P143" s="11">
        <v>389547236.27999997</v>
      </c>
      <c r="Q143" s="11">
        <v>42854569</v>
      </c>
      <c r="R143" s="11">
        <v>19566341.719999999</v>
      </c>
      <c r="S143" s="11">
        <v>42854569</v>
      </c>
      <c r="T143" s="11">
        <v>0</v>
      </c>
      <c r="U143" s="11">
        <v>432705</v>
      </c>
    </row>
    <row r="144" spans="1:21" s="7" customFormat="1" ht="36" x14ac:dyDescent="0.2">
      <c r="A144" s="3" t="s">
        <v>282</v>
      </c>
      <c r="B144" s="3" t="s">
        <v>283</v>
      </c>
      <c r="C144" s="4" t="s">
        <v>25</v>
      </c>
      <c r="D144" s="4" t="s">
        <v>26</v>
      </c>
      <c r="E144" s="4">
        <v>21</v>
      </c>
      <c r="F144" s="5" t="s">
        <v>28</v>
      </c>
      <c r="G144" s="6">
        <v>3347500000</v>
      </c>
      <c r="H144" s="6">
        <f t="shared" si="6"/>
        <v>0</v>
      </c>
      <c r="I144" s="6">
        <v>3347500000</v>
      </c>
      <c r="J144" s="6">
        <v>951968147</v>
      </c>
      <c r="K144" s="6">
        <f t="shared" si="7"/>
        <v>2395531853</v>
      </c>
      <c r="L144" s="6">
        <v>0</v>
      </c>
      <c r="M144" s="6">
        <v>451968147</v>
      </c>
      <c r="N144" s="6">
        <v>500000000</v>
      </c>
      <c r="O144" s="6">
        <v>62420910.719999999</v>
      </c>
      <c r="P144" s="6">
        <v>389547236.27999997</v>
      </c>
      <c r="Q144" s="6">
        <v>42854569</v>
      </c>
      <c r="R144" s="6">
        <v>19566341.719999999</v>
      </c>
      <c r="S144" s="6">
        <v>42854569</v>
      </c>
      <c r="T144" s="6">
        <v>0</v>
      </c>
      <c r="U144" s="6">
        <v>432705</v>
      </c>
    </row>
    <row r="145" spans="1:21" s="12" customFormat="1" ht="24" x14ac:dyDescent="0.2">
      <c r="A145" s="8" t="s">
        <v>284</v>
      </c>
      <c r="B145" s="8" t="s">
        <v>285</v>
      </c>
      <c r="C145" s="9" t="s">
        <v>25</v>
      </c>
      <c r="D145" s="9" t="s">
        <v>26</v>
      </c>
      <c r="E145" s="9">
        <v>21</v>
      </c>
      <c r="F145" s="10" t="s">
        <v>28</v>
      </c>
      <c r="G145" s="11">
        <v>501870000</v>
      </c>
      <c r="H145" s="11">
        <f t="shared" si="6"/>
        <v>0</v>
      </c>
      <c r="I145" s="11">
        <v>501870000</v>
      </c>
      <c r="J145" s="11">
        <v>228050188</v>
      </c>
      <c r="K145" s="11">
        <f t="shared" si="7"/>
        <v>273819812</v>
      </c>
      <c r="L145" s="11">
        <v>0</v>
      </c>
      <c r="M145" s="11">
        <v>222851764</v>
      </c>
      <c r="N145" s="11">
        <v>5198424</v>
      </c>
      <c r="O145" s="11">
        <v>67970907</v>
      </c>
      <c r="P145" s="11">
        <v>154880857</v>
      </c>
      <c r="Q145" s="11">
        <v>56174900</v>
      </c>
      <c r="R145" s="11">
        <v>11796007</v>
      </c>
      <c r="S145" s="11">
        <v>56174900</v>
      </c>
      <c r="T145" s="11">
        <v>0</v>
      </c>
      <c r="U145" s="11">
        <v>0</v>
      </c>
    </row>
    <row r="146" spans="1:21" s="12" customFormat="1" ht="24" x14ac:dyDescent="0.2">
      <c r="A146" s="8" t="s">
        <v>286</v>
      </c>
      <c r="B146" s="8" t="s">
        <v>273</v>
      </c>
      <c r="C146" s="9" t="s">
        <v>25</v>
      </c>
      <c r="D146" s="9" t="s">
        <v>26</v>
      </c>
      <c r="E146" s="9">
        <v>21</v>
      </c>
      <c r="F146" s="10" t="s">
        <v>28</v>
      </c>
      <c r="G146" s="11">
        <v>501870000</v>
      </c>
      <c r="H146" s="11">
        <f t="shared" si="6"/>
        <v>0</v>
      </c>
      <c r="I146" s="11">
        <v>501870000</v>
      </c>
      <c r="J146" s="11">
        <v>228050188</v>
      </c>
      <c r="K146" s="11">
        <f t="shared" si="7"/>
        <v>273819812</v>
      </c>
      <c r="L146" s="11">
        <v>0</v>
      </c>
      <c r="M146" s="11">
        <v>222851764</v>
      </c>
      <c r="N146" s="11">
        <v>5198424</v>
      </c>
      <c r="O146" s="11">
        <v>67970907</v>
      </c>
      <c r="P146" s="11">
        <v>154880857</v>
      </c>
      <c r="Q146" s="11">
        <v>56174900</v>
      </c>
      <c r="R146" s="11">
        <v>11796007</v>
      </c>
      <c r="S146" s="11">
        <v>56174900</v>
      </c>
      <c r="T146" s="11">
        <v>0</v>
      </c>
      <c r="U146" s="11">
        <v>0</v>
      </c>
    </row>
    <row r="147" spans="1:21" s="7" customFormat="1" ht="24" x14ac:dyDescent="0.2">
      <c r="A147" s="3" t="s">
        <v>287</v>
      </c>
      <c r="B147" s="3" t="s">
        <v>288</v>
      </c>
      <c r="C147" s="4" t="s">
        <v>25</v>
      </c>
      <c r="D147" s="4" t="s">
        <v>26</v>
      </c>
      <c r="E147" s="4">
        <v>21</v>
      </c>
      <c r="F147" s="5" t="s">
        <v>28</v>
      </c>
      <c r="G147" s="6">
        <v>501870000</v>
      </c>
      <c r="H147" s="6">
        <f t="shared" si="6"/>
        <v>0</v>
      </c>
      <c r="I147" s="6">
        <v>501870000</v>
      </c>
      <c r="J147" s="6">
        <v>228050188</v>
      </c>
      <c r="K147" s="6">
        <f t="shared" si="7"/>
        <v>273819812</v>
      </c>
      <c r="L147" s="6">
        <v>0</v>
      </c>
      <c r="M147" s="6">
        <v>222851764</v>
      </c>
      <c r="N147" s="6">
        <v>5198424</v>
      </c>
      <c r="O147" s="6">
        <v>67970907</v>
      </c>
      <c r="P147" s="6">
        <v>154880857</v>
      </c>
      <c r="Q147" s="6">
        <v>56174900</v>
      </c>
      <c r="R147" s="6">
        <v>11796007</v>
      </c>
      <c r="S147" s="6">
        <v>56174900</v>
      </c>
      <c r="T147" s="6">
        <v>0</v>
      </c>
      <c r="U147" s="6">
        <v>0</v>
      </c>
    </row>
    <row r="148" spans="1:21" s="12" customFormat="1" ht="24" x14ac:dyDescent="0.2">
      <c r="A148" s="8" t="s">
        <v>289</v>
      </c>
      <c r="B148" s="8" t="s">
        <v>290</v>
      </c>
      <c r="C148" s="9" t="s">
        <v>25</v>
      </c>
      <c r="D148" s="9" t="s">
        <v>26</v>
      </c>
      <c r="E148" s="9">
        <v>21</v>
      </c>
      <c r="F148" s="10" t="s">
        <v>28</v>
      </c>
      <c r="G148" s="11">
        <v>9365945300</v>
      </c>
      <c r="H148" s="11">
        <f t="shared" si="6"/>
        <v>0</v>
      </c>
      <c r="I148" s="11">
        <v>9365945300</v>
      </c>
      <c r="J148" s="11">
        <v>961486757</v>
      </c>
      <c r="K148" s="11">
        <f t="shared" si="7"/>
        <v>8404458543</v>
      </c>
      <c r="L148" s="11">
        <v>0</v>
      </c>
      <c r="M148" s="11">
        <v>579578857</v>
      </c>
      <c r="N148" s="11">
        <v>381907900</v>
      </c>
      <c r="O148" s="11">
        <v>247502633.80000001</v>
      </c>
      <c r="P148" s="11">
        <v>332076223.19999999</v>
      </c>
      <c r="Q148" s="11">
        <v>190875904.80000001</v>
      </c>
      <c r="R148" s="11">
        <v>56626729</v>
      </c>
      <c r="S148" s="11">
        <v>190875904.80000001</v>
      </c>
      <c r="T148" s="11">
        <v>0</v>
      </c>
      <c r="U148" s="11">
        <v>0</v>
      </c>
    </row>
    <row r="149" spans="1:21" s="12" customFormat="1" ht="24" x14ac:dyDescent="0.2">
      <c r="A149" s="8" t="s">
        <v>291</v>
      </c>
      <c r="B149" s="8" t="s">
        <v>292</v>
      </c>
      <c r="C149" s="9" t="s">
        <v>25</v>
      </c>
      <c r="D149" s="9" t="s">
        <v>26</v>
      </c>
      <c r="E149" s="9">
        <v>21</v>
      </c>
      <c r="F149" s="10" t="s">
        <v>28</v>
      </c>
      <c r="G149" s="11">
        <v>9365945300</v>
      </c>
      <c r="H149" s="11">
        <f t="shared" si="6"/>
        <v>0</v>
      </c>
      <c r="I149" s="11">
        <v>9365945300</v>
      </c>
      <c r="J149" s="11">
        <v>961486757</v>
      </c>
      <c r="K149" s="11">
        <f t="shared" si="7"/>
        <v>8404458543</v>
      </c>
      <c r="L149" s="11">
        <v>0</v>
      </c>
      <c r="M149" s="11">
        <v>579578857</v>
      </c>
      <c r="N149" s="11">
        <v>381907900</v>
      </c>
      <c r="O149" s="11">
        <v>247502633.80000001</v>
      </c>
      <c r="P149" s="11">
        <v>332076223.19999999</v>
      </c>
      <c r="Q149" s="11">
        <v>190875904.80000001</v>
      </c>
      <c r="R149" s="11">
        <v>56626729</v>
      </c>
      <c r="S149" s="11">
        <v>190875904.80000001</v>
      </c>
      <c r="T149" s="11">
        <v>0</v>
      </c>
      <c r="U149" s="11">
        <v>0</v>
      </c>
    </row>
    <row r="150" spans="1:21" s="7" customFormat="1" ht="48" x14ac:dyDescent="0.2">
      <c r="A150" s="3" t="s">
        <v>293</v>
      </c>
      <c r="B150" s="3" t="s">
        <v>294</v>
      </c>
      <c r="C150" s="4" t="s">
        <v>25</v>
      </c>
      <c r="D150" s="4" t="s">
        <v>26</v>
      </c>
      <c r="E150" s="4">
        <v>21</v>
      </c>
      <c r="F150" s="5" t="s">
        <v>28</v>
      </c>
      <c r="G150" s="6">
        <v>9365945300</v>
      </c>
      <c r="H150" s="6">
        <f t="shared" si="6"/>
        <v>0</v>
      </c>
      <c r="I150" s="6">
        <v>9365945300</v>
      </c>
      <c r="J150" s="6">
        <v>961486757</v>
      </c>
      <c r="K150" s="6">
        <f t="shared" si="7"/>
        <v>8404458543</v>
      </c>
      <c r="L150" s="6">
        <v>0</v>
      </c>
      <c r="M150" s="6">
        <v>579578857</v>
      </c>
      <c r="N150" s="6">
        <v>381907900</v>
      </c>
      <c r="O150" s="6">
        <v>247502633.80000001</v>
      </c>
      <c r="P150" s="6">
        <v>332076223.19999999</v>
      </c>
      <c r="Q150" s="6">
        <v>190875904.80000001</v>
      </c>
      <c r="R150" s="6">
        <v>56626729</v>
      </c>
      <c r="S150" s="6">
        <v>190875904.80000001</v>
      </c>
      <c r="T150" s="6">
        <v>0</v>
      </c>
      <c r="U150" s="6">
        <v>0</v>
      </c>
    </row>
    <row r="151" spans="1:21" s="12" customFormat="1" ht="36" x14ac:dyDescent="0.2">
      <c r="A151" s="8" t="s">
        <v>295</v>
      </c>
      <c r="B151" s="8" t="s">
        <v>296</v>
      </c>
      <c r="C151" s="9" t="s">
        <v>25</v>
      </c>
      <c r="D151" s="9" t="s">
        <v>26</v>
      </c>
      <c r="E151" s="9">
        <v>21</v>
      </c>
      <c r="F151" s="10" t="s">
        <v>28</v>
      </c>
      <c r="G151" s="11">
        <v>14197912946</v>
      </c>
      <c r="H151" s="11">
        <f t="shared" si="6"/>
        <v>0</v>
      </c>
      <c r="I151" s="11">
        <v>14197912946</v>
      </c>
      <c r="J151" s="11">
        <v>10106933509</v>
      </c>
      <c r="K151" s="11">
        <f t="shared" si="7"/>
        <v>4090979437</v>
      </c>
      <c r="L151" s="11">
        <v>0</v>
      </c>
      <c r="M151" s="11">
        <v>9791538656</v>
      </c>
      <c r="N151" s="11">
        <v>315394853</v>
      </c>
      <c r="O151" s="11">
        <v>2795185594.5</v>
      </c>
      <c r="P151" s="11">
        <v>6996353061.5</v>
      </c>
      <c r="Q151" s="11">
        <v>2651442507</v>
      </c>
      <c r="R151" s="11">
        <v>143743087.5</v>
      </c>
      <c r="S151" s="11">
        <v>2651442507</v>
      </c>
      <c r="T151" s="11">
        <v>0</v>
      </c>
      <c r="U151" s="11">
        <v>1256126</v>
      </c>
    </row>
    <row r="152" spans="1:21" s="12" customFormat="1" ht="24" x14ac:dyDescent="0.2">
      <c r="A152" s="8" t="s">
        <v>297</v>
      </c>
      <c r="B152" s="8" t="s">
        <v>298</v>
      </c>
      <c r="C152" s="9" t="s">
        <v>25</v>
      </c>
      <c r="D152" s="9" t="s">
        <v>26</v>
      </c>
      <c r="E152" s="9">
        <v>21</v>
      </c>
      <c r="F152" s="10" t="s">
        <v>28</v>
      </c>
      <c r="G152" s="11">
        <v>13197912946</v>
      </c>
      <c r="H152" s="11">
        <f t="shared" si="6"/>
        <v>0</v>
      </c>
      <c r="I152" s="11">
        <v>13197912946</v>
      </c>
      <c r="J152" s="11">
        <v>10102949446</v>
      </c>
      <c r="K152" s="11">
        <f t="shared" si="7"/>
        <v>3094963500</v>
      </c>
      <c r="L152" s="11">
        <v>0</v>
      </c>
      <c r="M152" s="11">
        <v>9787554593</v>
      </c>
      <c r="N152" s="11">
        <v>315394853</v>
      </c>
      <c r="O152" s="11">
        <v>2795185594.5</v>
      </c>
      <c r="P152" s="11">
        <v>6992368998.5</v>
      </c>
      <c r="Q152" s="11">
        <v>2651442507</v>
      </c>
      <c r="R152" s="11">
        <v>143743087.5</v>
      </c>
      <c r="S152" s="11">
        <v>2651442507</v>
      </c>
      <c r="T152" s="11">
        <v>0</v>
      </c>
      <c r="U152" s="11">
        <v>1256126</v>
      </c>
    </row>
    <row r="153" spans="1:21" s="7" customFormat="1" ht="48" x14ac:dyDescent="0.2">
      <c r="A153" s="3" t="s">
        <v>299</v>
      </c>
      <c r="B153" s="3" t="s">
        <v>300</v>
      </c>
      <c r="C153" s="4" t="s">
        <v>25</v>
      </c>
      <c r="D153" s="4" t="s">
        <v>26</v>
      </c>
      <c r="E153" s="4">
        <v>21</v>
      </c>
      <c r="F153" s="5" t="s">
        <v>28</v>
      </c>
      <c r="G153" s="6">
        <v>13197912946</v>
      </c>
      <c r="H153" s="6">
        <f t="shared" si="6"/>
        <v>0</v>
      </c>
      <c r="I153" s="6">
        <v>13197912946</v>
      </c>
      <c r="J153" s="6">
        <v>10102949446</v>
      </c>
      <c r="K153" s="6">
        <f t="shared" si="7"/>
        <v>3094963500</v>
      </c>
      <c r="L153" s="6">
        <v>0</v>
      </c>
      <c r="M153" s="6">
        <v>9787554593</v>
      </c>
      <c r="N153" s="6">
        <v>315394853</v>
      </c>
      <c r="O153" s="6">
        <v>2795185594.5</v>
      </c>
      <c r="P153" s="6">
        <v>6992368998.5</v>
      </c>
      <c r="Q153" s="6">
        <v>2651442507</v>
      </c>
      <c r="R153" s="6">
        <v>143743087.5</v>
      </c>
      <c r="S153" s="6">
        <v>2651442507</v>
      </c>
      <c r="T153" s="6">
        <v>0</v>
      </c>
      <c r="U153" s="6">
        <v>1256126</v>
      </c>
    </row>
    <row r="154" spans="1:21" s="12" customFormat="1" ht="24" x14ac:dyDescent="0.2">
      <c r="A154" s="8" t="s">
        <v>301</v>
      </c>
      <c r="B154" s="8" t="s">
        <v>267</v>
      </c>
      <c r="C154" s="9" t="s">
        <v>25</v>
      </c>
      <c r="D154" s="9" t="s">
        <v>26</v>
      </c>
      <c r="E154" s="9">
        <v>21</v>
      </c>
      <c r="F154" s="10" t="s">
        <v>28</v>
      </c>
      <c r="G154" s="11">
        <v>1000000000</v>
      </c>
      <c r="H154" s="11">
        <f t="shared" si="6"/>
        <v>0</v>
      </c>
      <c r="I154" s="11">
        <v>1000000000</v>
      </c>
      <c r="J154" s="11">
        <v>3984063</v>
      </c>
      <c r="K154" s="11">
        <f t="shared" si="7"/>
        <v>996015937</v>
      </c>
      <c r="L154" s="11">
        <v>0</v>
      </c>
      <c r="M154" s="11">
        <v>3984063</v>
      </c>
      <c r="N154" s="11">
        <v>0</v>
      </c>
      <c r="O154" s="11">
        <v>0</v>
      </c>
      <c r="P154" s="11">
        <v>3984063</v>
      </c>
      <c r="Q154" s="11">
        <v>0</v>
      </c>
      <c r="R154" s="11">
        <v>0</v>
      </c>
      <c r="S154" s="11">
        <v>0</v>
      </c>
      <c r="T154" s="11">
        <v>0</v>
      </c>
      <c r="U154" s="11">
        <v>0</v>
      </c>
    </row>
    <row r="155" spans="1:21" s="7" customFormat="1" ht="36" x14ac:dyDescent="0.2">
      <c r="A155" s="3" t="s">
        <v>302</v>
      </c>
      <c r="B155" s="3" t="s">
        <v>303</v>
      </c>
      <c r="C155" s="4" t="s">
        <v>25</v>
      </c>
      <c r="D155" s="4" t="s">
        <v>26</v>
      </c>
      <c r="E155" s="4">
        <v>21</v>
      </c>
      <c r="F155" s="5" t="s">
        <v>28</v>
      </c>
      <c r="G155" s="6">
        <v>1000000000</v>
      </c>
      <c r="H155" s="6">
        <f t="shared" si="6"/>
        <v>0</v>
      </c>
      <c r="I155" s="6">
        <v>1000000000</v>
      </c>
      <c r="J155" s="6">
        <v>3984063</v>
      </c>
      <c r="K155" s="6">
        <f t="shared" si="7"/>
        <v>996015937</v>
      </c>
      <c r="L155" s="6">
        <v>0</v>
      </c>
      <c r="M155" s="6">
        <v>3984063</v>
      </c>
      <c r="N155" s="6">
        <v>0</v>
      </c>
      <c r="O155" s="6">
        <v>0</v>
      </c>
      <c r="P155" s="6">
        <v>3984063</v>
      </c>
      <c r="Q155" s="6">
        <v>0</v>
      </c>
      <c r="R155" s="6">
        <v>0</v>
      </c>
      <c r="S155" s="6">
        <v>0</v>
      </c>
      <c r="T155" s="6">
        <v>0</v>
      </c>
      <c r="U155" s="6">
        <v>0</v>
      </c>
    </row>
    <row r="156" spans="1:21" ht="12" x14ac:dyDescent="0.2">
      <c r="A156" s="13"/>
      <c r="B156" s="13"/>
      <c r="C156" s="21"/>
      <c r="D156" s="13"/>
      <c r="E156" s="14"/>
      <c r="F156" s="15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4"/>
      <c r="R156" s="14"/>
      <c r="S156" s="14"/>
      <c r="T156" s="14"/>
      <c r="U156" s="14"/>
    </row>
    <row r="157" spans="1:21" x14ac:dyDescent="0.2">
      <c r="F157" s="15"/>
    </row>
  </sheetData>
  <mergeCells count="3">
    <mergeCell ref="A1:T1"/>
    <mergeCell ref="A2:T2"/>
    <mergeCell ref="A3:T3"/>
  </mergeCells>
  <pageMargins left="0.39370078740157483" right="0" top="0.39370078740157483" bottom="0.51181102362204722" header="0.39370078740157483" footer="0.39370078740157483"/>
  <pageSetup paperSize="14" scale="60" orientation="landscape" horizontalDpi="300" verticalDpi="300" r:id="rId1"/>
  <headerFooter alignWithMargins="0">
    <oddFooter>&amp;R&amp;"Arial,Regular"&amp;8 Página &amp;"-,Regular"&amp;P &amp;"-,Regular"de &amp;"-,Regular"&amp;N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57"/>
  <sheetViews>
    <sheetView showGridLines="0" workbookViewId="0">
      <pane xSplit="1" ySplit="4" topLeftCell="B5" activePane="bottomRight" state="frozen"/>
      <selection pane="topRight" activeCell="G1" sqref="G1"/>
      <selection pane="bottomLeft" activeCell="A2" sqref="A2"/>
      <selection pane="bottomRight" activeCell="A3" sqref="A3:T3"/>
    </sheetView>
  </sheetViews>
  <sheetFormatPr baseColWidth="10" defaultRowHeight="11.25" x14ac:dyDescent="0.2"/>
  <cols>
    <col min="1" max="1" width="11" style="16" bestFit="1" customWidth="1"/>
    <col min="2" max="2" width="37.42578125" style="16" customWidth="1"/>
    <col min="3" max="3" width="7.140625" style="16" hidden="1" customWidth="1"/>
    <col min="4" max="4" width="4.42578125" style="16" hidden="1" customWidth="1"/>
    <col min="5" max="5" width="4.140625" style="2" customWidth="1"/>
    <col min="6" max="6" width="22.140625" style="17" hidden="1" customWidth="1"/>
    <col min="7" max="7" width="16.7109375" style="2" bestFit="1" customWidth="1"/>
    <col min="8" max="8" width="15" style="2" bestFit="1" customWidth="1"/>
    <col min="9" max="10" width="16.7109375" style="2" bestFit="1" customWidth="1"/>
    <col min="11" max="11" width="20.140625" style="2" customWidth="1"/>
    <col min="12" max="12" width="12.85546875" style="2" bestFit="1" customWidth="1"/>
    <col min="13" max="13" width="16.7109375" style="2" bestFit="1" customWidth="1"/>
    <col min="14" max="14" width="15.5703125" style="2" bestFit="1" customWidth="1"/>
    <col min="15" max="15" width="16.7109375" style="2" bestFit="1" customWidth="1"/>
    <col min="16" max="16" width="16.85546875" style="2" bestFit="1" customWidth="1"/>
    <col min="17" max="17" width="16.7109375" style="2" bestFit="1" customWidth="1"/>
    <col min="18" max="18" width="14.140625" style="2" bestFit="1" customWidth="1"/>
    <col min="19" max="19" width="16.7109375" style="2" bestFit="1" customWidth="1"/>
    <col min="20" max="20" width="12.28515625" style="2" hidden="1" customWidth="1"/>
    <col min="21" max="21" width="13.140625" style="2" hidden="1" customWidth="1"/>
    <col min="22" max="16384" width="11.42578125" style="2"/>
  </cols>
  <sheetData>
    <row r="1" spans="1:21" s="1" customFormat="1" ht="15.75" x14ac:dyDescent="0.25">
      <c r="A1" s="68" t="s">
        <v>0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</row>
    <row r="2" spans="1:21" s="1" customFormat="1" ht="15.75" x14ac:dyDescent="0.25">
      <c r="A2" s="68" t="s">
        <v>1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</row>
    <row r="3" spans="1:21" s="1" customFormat="1" ht="15.75" x14ac:dyDescent="0.25">
      <c r="A3" s="68" t="s">
        <v>564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</row>
    <row r="4" spans="1:21" ht="36" x14ac:dyDescent="0.2">
      <c r="A4" s="18" t="s">
        <v>2</v>
      </c>
      <c r="B4" s="18" t="s">
        <v>3</v>
      </c>
      <c r="C4" s="19" t="s">
        <v>4</v>
      </c>
      <c r="D4" s="19" t="s">
        <v>5</v>
      </c>
      <c r="E4" s="19" t="s">
        <v>6</v>
      </c>
      <c r="F4" s="19" t="s">
        <v>7</v>
      </c>
      <c r="G4" s="20" t="s">
        <v>8</v>
      </c>
      <c r="H4" s="20" t="s">
        <v>9</v>
      </c>
      <c r="I4" s="20" t="s">
        <v>10</v>
      </c>
      <c r="J4" s="20" t="s">
        <v>11</v>
      </c>
      <c r="K4" s="20" t="s">
        <v>12</v>
      </c>
      <c r="L4" s="20" t="s">
        <v>13</v>
      </c>
      <c r="M4" s="20" t="s">
        <v>14</v>
      </c>
      <c r="N4" s="20" t="s">
        <v>15</v>
      </c>
      <c r="O4" s="20" t="s">
        <v>16</v>
      </c>
      <c r="P4" s="20" t="s">
        <v>17</v>
      </c>
      <c r="Q4" s="20" t="s">
        <v>18</v>
      </c>
      <c r="R4" s="20" t="s">
        <v>19</v>
      </c>
      <c r="S4" s="20" t="s">
        <v>20</v>
      </c>
      <c r="T4" s="20" t="s">
        <v>21</v>
      </c>
      <c r="U4" s="4" t="s">
        <v>22</v>
      </c>
    </row>
    <row r="5" spans="1:21" s="7" customFormat="1" ht="12" customHeight="1" x14ac:dyDescent="0.2">
      <c r="A5" s="3"/>
      <c r="B5" s="3" t="s">
        <v>304</v>
      </c>
      <c r="C5" s="4"/>
      <c r="D5" s="4"/>
      <c r="E5" s="4"/>
      <c r="F5" s="5"/>
      <c r="G5" s="6">
        <f>+G6+G7</f>
        <v>99935250000</v>
      </c>
      <c r="H5" s="6">
        <f t="shared" ref="H5:U5" si="0">+H6+H7</f>
        <v>0</v>
      </c>
      <c r="I5" s="6">
        <f t="shared" si="0"/>
        <v>99935250000</v>
      </c>
      <c r="J5" s="6">
        <f t="shared" si="0"/>
        <v>32466579690.900002</v>
      </c>
      <c r="K5" s="6">
        <f t="shared" si="0"/>
        <v>47361170309.099998</v>
      </c>
      <c r="L5" s="6">
        <f t="shared" si="0"/>
        <v>0</v>
      </c>
      <c r="M5" s="6">
        <f t="shared" si="0"/>
        <v>30579985200.02</v>
      </c>
      <c r="N5" s="6">
        <f t="shared" si="0"/>
        <v>1886594490.8800001</v>
      </c>
      <c r="O5" s="6">
        <f t="shared" si="0"/>
        <v>23384903857.41</v>
      </c>
      <c r="P5" s="6">
        <f t="shared" si="0"/>
        <v>7195081342.6100006</v>
      </c>
      <c r="Q5" s="6">
        <f t="shared" si="0"/>
        <v>22458481375.02</v>
      </c>
      <c r="R5" s="6">
        <f t="shared" si="0"/>
        <v>926422482.38999999</v>
      </c>
      <c r="S5" s="6">
        <f t="shared" si="0"/>
        <v>22458481375.02</v>
      </c>
      <c r="T5" s="6">
        <f t="shared" si="0"/>
        <v>0</v>
      </c>
      <c r="U5" s="6">
        <f t="shared" si="0"/>
        <v>35426242</v>
      </c>
    </row>
    <row r="6" spans="1:21" s="7" customFormat="1" ht="12" customHeight="1" x14ac:dyDescent="0.2">
      <c r="A6" s="3" t="s">
        <v>23</v>
      </c>
      <c r="B6" s="3" t="s">
        <v>24</v>
      </c>
      <c r="C6" s="4" t="s">
        <v>25</v>
      </c>
      <c r="D6" s="4" t="s">
        <v>26</v>
      </c>
      <c r="E6" s="4">
        <v>20</v>
      </c>
      <c r="F6" s="5" t="s">
        <v>27</v>
      </c>
      <c r="G6" s="6">
        <f>+G8+G46+G126</f>
        <v>97936450000</v>
      </c>
      <c r="H6" s="6">
        <f>+H8+H46+H126</f>
        <v>0</v>
      </c>
      <c r="I6" s="6">
        <f>+I8+I46+I126</f>
        <v>97936450000</v>
      </c>
      <c r="J6" s="6">
        <f t="shared" ref="J6:U6" si="1">+J8+J46+J126</f>
        <v>32456638597.900002</v>
      </c>
      <c r="K6" s="6">
        <f t="shared" si="1"/>
        <v>45372311402.099998</v>
      </c>
      <c r="L6" s="6">
        <f t="shared" si="1"/>
        <v>0</v>
      </c>
      <c r="M6" s="6">
        <f t="shared" si="1"/>
        <v>30570044107.02</v>
      </c>
      <c r="N6" s="6">
        <f t="shared" si="1"/>
        <v>1886594490.8800001</v>
      </c>
      <c r="O6" s="6">
        <f t="shared" si="1"/>
        <v>23382802509.41</v>
      </c>
      <c r="P6" s="6">
        <f t="shared" si="1"/>
        <v>7187241597.6100006</v>
      </c>
      <c r="Q6" s="6">
        <f t="shared" si="1"/>
        <v>22456380027.02</v>
      </c>
      <c r="R6" s="6">
        <f t="shared" si="1"/>
        <v>926422482.38999999</v>
      </c>
      <c r="S6" s="6">
        <f t="shared" si="1"/>
        <v>22456380027.02</v>
      </c>
      <c r="T6" s="6">
        <f t="shared" si="1"/>
        <v>0</v>
      </c>
      <c r="U6" s="6">
        <f t="shared" si="1"/>
        <v>35426242</v>
      </c>
    </row>
    <row r="7" spans="1:21" s="7" customFormat="1" ht="22.5" customHeight="1" x14ac:dyDescent="0.2">
      <c r="A7" s="3" t="s">
        <v>23</v>
      </c>
      <c r="B7" s="3" t="s">
        <v>24</v>
      </c>
      <c r="C7" s="4" t="s">
        <v>25</v>
      </c>
      <c r="D7" s="4" t="s">
        <v>26</v>
      </c>
      <c r="E7" s="4">
        <v>21</v>
      </c>
      <c r="F7" s="5" t="s">
        <v>28</v>
      </c>
      <c r="G7" s="6">
        <f>+G47</f>
        <v>1998800000</v>
      </c>
      <c r="H7" s="6"/>
      <c r="I7" s="6">
        <f>+I47</f>
        <v>1998800000</v>
      </c>
      <c r="J7" s="6">
        <f t="shared" ref="J7:U7" si="2">+J47</f>
        <v>9941093</v>
      </c>
      <c r="K7" s="6">
        <f t="shared" si="2"/>
        <v>1988858907</v>
      </c>
      <c r="L7" s="6">
        <f t="shared" si="2"/>
        <v>0</v>
      </c>
      <c r="M7" s="6">
        <f t="shared" si="2"/>
        <v>9941093</v>
      </c>
      <c r="N7" s="6">
        <f t="shared" si="2"/>
        <v>0</v>
      </c>
      <c r="O7" s="6">
        <f t="shared" si="2"/>
        <v>2101348</v>
      </c>
      <c r="P7" s="6">
        <f t="shared" si="2"/>
        <v>7839745</v>
      </c>
      <c r="Q7" s="6">
        <f t="shared" si="2"/>
        <v>2101348</v>
      </c>
      <c r="R7" s="6">
        <f t="shared" si="2"/>
        <v>0</v>
      </c>
      <c r="S7" s="6">
        <f t="shared" si="2"/>
        <v>2101348</v>
      </c>
      <c r="T7" s="6">
        <f t="shared" si="2"/>
        <v>0</v>
      </c>
      <c r="U7" s="6">
        <f t="shared" si="2"/>
        <v>0</v>
      </c>
    </row>
    <row r="8" spans="1:21" s="7" customFormat="1" ht="10.5" customHeight="1" x14ac:dyDescent="0.2">
      <c r="A8" s="3" t="s">
        <v>29</v>
      </c>
      <c r="B8" s="3" t="s">
        <v>30</v>
      </c>
      <c r="C8" s="4" t="s">
        <v>25</v>
      </c>
      <c r="D8" s="4" t="s">
        <v>26</v>
      </c>
      <c r="E8" s="4">
        <v>20</v>
      </c>
      <c r="F8" s="5" t="s">
        <v>31</v>
      </c>
      <c r="G8" s="6">
        <f>+G9</f>
        <v>85181900000</v>
      </c>
      <c r="H8" s="6">
        <f>+H9</f>
        <v>0</v>
      </c>
      <c r="I8" s="6">
        <f>+I9</f>
        <v>85181900000</v>
      </c>
      <c r="J8" s="6">
        <f t="shared" ref="J8:U8" si="3">+J9</f>
        <v>24028893318</v>
      </c>
      <c r="K8" s="6">
        <f t="shared" si="3"/>
        <v>41045506682</v>
      </c>
      <c r="L8" s="6">
        <f t="shared" si="3"/>
        <v>0</v>
      </c>
      <c r="M8" s="6">
        <f t="shared" si="3"/>
        <v>23316513818</v>
      </c>
      <c r="N8" s="6">
        <f t="shared" si="3"/>
        <v>712379500</v>
      </c>
      <c r="O8" s="6">
        <f t="shared" si="3"/>
        <v>20474838170.380001</v>
      </c>
      <c r="P8" s="6">
        <f t="shared" si="3"/>
        <v>2841675647.6200004</v>
      </c>
      <c r="Q8" s="6">
        <f t="shared" si="3"/>
        <v>19762757084.380001</v>
      </c>
      <c r="R8" s="6">
        <f t="shared" si="3"/>
        <v>712081086</v>
      </c>
      <c r="S8" s="6">
        <f t="shared" si="3"/>
        <v>19762757084.380001</v>
      </c>
      <c r="T8" s="6">
        <f t="shared" si="3"/>
        <v>0</v>
      </c>
      <c r="U8" s="6">
        <f t="shared" si="3"/>
        <v>26166991</v>
      </c>
    </row>
    <row r="9" spans="1:21" s="7" customFormat="1" ht="11.25" customHeight="1" x14ac:dyDescent="0.2">
      <c r="A9" s="3" t="s">
        <v>32</v>
      </c>
      <c r="B9" s="3" t="s">
        <v>30</v>
      </c>
      <c r="C9" s="4" t="s">
        <v>25</v>
      </c>
      <c r="D9" s="4" t="s">
        <v>26</v>
      </c>
      <c r="E9" s="4">
        <v>20</v>
      </c>
      <c r="F9" s="5" t="s">
        <v>31</v>
      </c>
      <c r="G9" s="6">
        <f>+G10+G32+G35</f>
        <v>85181900000</v>
      </c>
      <c r="H9" s="6">
        <f>+H10+H32+H35</f>
        <v>0</v>
      </c>
      <c r="I9" s="6">
        <f>+I10+I32+I35</f>
        <v>85181900000</v>
      </c>
      <c r="J9" s="6">
        <f t="shared" ref="J9:U9" si="4">+J10+J32+J35</f>
        <v>24028893318</v>
      </c>
      <c r="K9" s="6">
        <f t="shared" si="4"/>
        <v>41045506682</v>
      </c>
      <c r="L9" s="6">
        <f t="shared" si="4"/>
        <v>0</v>
      </c>
      <c r="M9" s="6">
        <f t="shared" si="4"/>
        <v>23316513818</v>
      </c>
      <c r="N9" s="6">
        <f t="shared" si="4"/>
        <v>712379500</v>
      </c>
      <c r="O9" s="6">
        <f t="shared" si="4"/>
        <v>20474838170.380001</v>
      </c>
      <c r="P9" s="6">
        <f t="shared" si="4"/>
        <v>2841675647.6200004</v>
      </c>
      <c r="Q9" s="6">
        <f t="shared" si="4"/>
        <v>19762757084.380001</v>
      </c>
      <c r="R9" s="6">
        <f t="shared" si="4"/>
        <v>712081086</v>
      </c>
      <c r="S9" s="6">
        <f t="shared" si="4"/>
        <v>19762757084.380001</v>
      </c>
      <c r="T9" s="6">
        <f t="shared" si="4"/>
        <v>0</v>
      </c>
      <c r="U9" s="6">
        <f t="shared" si="4"/>
        <v>26166991</v>
      </c>
    </row>
    <row r="10" spans="1:21" s="12" customFormat="1" ht="24" x14ac:dyDescent="0.2">
      <c r="A10" s="8" t="s">
        <v>33</v>
      </c>
      <c r="B10" s="8" t="s">
        <v>34</v>
      </c>
      <c r="C10" s="9" t="s">
        <v>25</v>
      </c>
      <c r="D10" s="9" t="s">
        <v>26</v>
      </c>
      <c r="E10" s="9">
        <v>20</v>
      </c>
      <c r="F10" s="10" t="s">
        <v>31</v>
      </c>
      <c r="G10" s="11">
        <f>+G11+G14+G17+G27+G31</f>
        <v>61707500000</v>
      </c>
      <c r="H10" s="11">
        <f>+I10-G10</f>
        <v>0</v>
      </c>
      <c r="I10" s="11">
        <f>+I11+I14+I17+I27+I31</f>
        <v>61707500000</v>
      </c>
      <c r="J10" s="11">
        <f t="shared" ref="J10:U10" si="5">+J11+J14+J17+J27+J31</f>
        <v>13932869145</v>
      </c>
      <c r="K10" s="11">
        <f t="shared" si="5"/>
        <v>27667130855</v>
      </c>
      <c r="L10" s="11">
        <f t="shared" si="5"/>
        <v>0</v>
      </c>
      <c r="M10" s="11">
        <f t="shared" si="5"/>
        <v>13932869145</v>
      </c>
      <c r="N10" s="11">
        <f t="shared" si="5"/>
        <v>0</v>
      </c>
      <c r="O10" s="11">
        <f t="shared" si="5"/>
        <v>13798118336.990002</v>
      </c>
      <c r="P10" s="11">
        <f t="shared" si="5"/>
        <v>134750808.00999999</v>
      </c>
      <c r="Q10" s="11">
        <f t="shared" si="5"/>
        <v>13798118336.990002</v>
      </c>
      <c r="R10" s="11">
        <f t="shared" si="5"/>
        <v>0</v>
      </c>
      <c r="S10" s="11">
        <f t="shared" si="5"/>
        <v>13798118336.990002</v>
      </c>
      <c r="T10" s="11">
        <f t="shared" si="5"/>
        <v>0</v>
      </c>
      <c r="U10" s="11">
        <f t="shared" si="5"/>
        <v>26166991</v>
      </c>
    </row>
    <row r="11" spans="1:21" s="12" customFormat="1" ht="12" x14ac:dyDescent="0.2">
      <c r="A11" s="8" t="s">
        <v>35</v>
      </c>
      <c r="B11" s="8" t="s">
        <v>36</v>
      </c>
      <c r="C11" s="9" t="s">
        <v>25</v>
      </c>
      <c r="D11" s="9" t="s">
        <v>26</v>
      </c>
      <c r="E11" s="9">
        <v>20</v>
      </c>
      <c r="F11" s="10" t="s">
        <v>31</v>
      </c>
      <c r="G11" s="11">
        <v>32285000000</v>
      </c>
      <c r="H11" s="11">
        <f t="shared" ref="H11:H74" si="6">+I11-G11</f>
        <v>0</v>
      </c>
      <c r="I11" s="11">
        <v>32285000000</v>
      </c>
      <c r="J11" s="11">
        <v>12524771862</v>
      </c>
      <c r="K11" s="11">
        <v>19760228138</v>
      </c>
      <c r="L11" s="11">
        <v>0</v>
      </c>
      <c r="M11" s="11">
        <v>12524771862</v>
      </c>
      <c r="N11" s="11">
        <v>0</v>
      </c>
      <c r="O11" s="11">
        <v>12423076065.280001</v>
      </c>
      <c r="P11" s="11">
        <v>101695796.72</v>
      </c>
      <c r="Q11" s="11">
        <v>12423076065.280001</v>
      </c>
      <c r="R11" s="11">
        <v>0</v>
      </c>
      <c r="S11" s="11">
        <v>12423076065.280001</v>
      </c>
      <c r="T11" s="11">
        <v>0</v>
      </c>
      <c r="U11" s="11">
        <v>26166991</v>
      </c>
    </row>
    <row r="12" spans="1:21" s="12" customFormat="1" ht="12" x14ac:dyDescent="0.2">
      <c r="A12" s="8" t="s">
        <v>37</v>
      </c>
      <c r="B12" s="8" t="s">
        <v>38</v>
      </c>
      <c r="C12" s="9" t="s">
        <v>25</v>
      </c>
      <c r="D12" s="9" t="s">
        <v>26</v>
      </c>
      <c r="E12" s="9">
        <v>20</v>
      </c>
      <c r="F12" s="10" t="s">
        <v>27</v>
      </c>
      <c r="G12" s="11">
        <v>30785000000</v>
      </c>
      <c r="H12" s="11">
        <f t="shared" si="6"/>
        <v>0</v>
      </c>
      <c r="I12" s="11">
        <v>30785000000</v>
      </c>
      <c r="J12" s="11">
        <v>12160338078</v>
      </c>
      <c r="K12" s="11">
        <v>18624661922</v>
      </c>
      <c r="L12" s="11">
        <v>0</v>
      </c>
      <c r="M12" s="11">
        <v>12160338078</v>
      </c>
      <c r="N12" s="11">
        <v>0</v>
      </c>
      <c r="O12" s="11">
        <v>12063685438.780001</v>
      </c>
      <c r="P12" s="11">
        <v>96652639.219999999</v>
      </c>
      <c r="Q12" s="11">
        <v>12063685438.780001</v>
      </c>
      <c r="R12" s="11">
        <v>0</v>
      </c>
      <c r="S12" s="11">
        <v>12063685438.780001</v>
      </c>
      <c r="T12" s="11">
        <v>0</v>
      </c>
      <c r="U12" s="11">
        <v>26166991</v>
      </c>
    </row>
    <row r="13" spans="1:21" s="12" customFormat="1" ht="12" x14ac:dyDescent="0.2">
      <c r="A13" s="8" t="s">
        <v>39</v>
      </c>
      <c r="B13" s="8" t="s">
        <v>40</v>
      </c>
      <c r="C13" s="9" t="s">
        <v>25</v>
      </c>
      <c r="D13" s="9" t="s">
        <v>26</v>
      </c>
      <c r="E13" s="9">
        <v>20</v>
      </c>
      <c r="F13" s="10" t="s">
        <v>31</v>
      </c>
      <c r="G13" s="11">
        <v>1500000000</v>
      </c>
      <c r="H13" s="11">
        <f t="shared" si="6"/>
        <v>0</v>
      </c>
      <c r="I13" s="11">
        <v>1500000000</v>
      </c>
      <c r="J13" s="11">
        <v>364433784</v>
      </c>
      <c r="K13" s="11">
        <v>1135566216</v>
      </c>
      <c r="L13" s="11">
        <v>0</v>
      </c>
      <c r="M13" s="11">
        <v>364433784</v>
      </c>
      <c r="N13" s="11">
        <v>0</v>
      </c>
      <c r="O13" s="11">
        <v>359390626.5</v>
      </c>
      <c r="P13" s="11">
        <v>5043157.5</v>
      </c>
      <c r="Q13" s="11">
        <v>359390626.5</v>
      </c>
      <c r="R13" s="11">
        <v>0</v>
      </c>
      <c r="S13" s="11">
        <v>359390626.5</v>
      </c>
      <c r="T13" s="11">
        <v>0</v>
      </c>
      <c r="U13" s="11">
        <v>0</v>
      </c>
    </row>
    <row r="14" spans="1:21" s="12" customFormat="1" ht="12" x14ac:dyDescent="0.2">
      <c r="A14" s="8" t="s">
        <v>41</v>
      </c>
      <c r="B14" s="8" t="s">
        <v>42</v>
      </c>
      <c r="C14" s="9" t="s">
        <v>25</v>
      </c>
      <c r="D14" s="9" t="s">
        <v>26</v>
      </c>
      <c r="E14" s="9">
        <v>20</v>
      </c>
      <c r="F14" s="10" t="s">
        <v>31</v>
      </c>
      <c r="G14" s="11">
        <v>758000000</v>
      </c>
      <c r="H14" s="11">
        <f t="shared" si="6"/>
        <v>0</v>
      </c>
      <c r="I14" s="11">
        <v>758000000</v>
      </c>
      <c r="J14" s="11">
        <v>283184314</v>
      </c>
      <c r="K14" s="11">
        <v>474815686</v>
      </c>
      <c r="L14" s="11">
        <v>0</v>
      </c>
      <c r="M14" s="11">
        <v>283184314</v>
      </c>
      <c r="N14" s="11">
        <v>0</v>
      </c>
      <c r="O14" s="11">
        <v>280949244.22000003</v>
      </c>
      <c r="P14" s="11">
        <v>2235069.7799999998</v>
      </c>
      <c r="Q14" s="11">
        <v>280949244.22000003</v>
      </c>
      <c r="R14" s="11">
        <v>0</v>
      </c>
      <c r="S14" s="11">
        <v>280949244.22000003</v>
      </c>
      <c r="T14" s="11">
        <v>0</v>
      </c>
      <c r="U14" s="11">
        <v>0</v>
      </c>
    </row>
    <row r="15" spans="1:21" s="12" customFormat="1" ht="12" x14ac:dyDescent="0.2">
      <c r="A15" s="8" t="s">
        <v>43</v>
      </c>
      <c r="B15" s="8" t="s">
        <v>44</v>
      </c>
      <c r="C15" s="9" t="s">
        <v>25</v>
      </c>
      <c r="D15" s="9" t="s">
        <v>26</v>
      </c>
      <c r="E15" s="9">
        <v>20</v>
      </c>
      <c r="F15" s="10" t="s">
        <v>31</v>
      </c>
      <c r="G15" s="11">
        <v>393000000</v>
      </c>
      <c r="H15" s="11">
        <f t="shared" si="6"/>
        <v>0</v>
      </c>
      <c r="I15" s="11">
        <v>393000000</v>
      </c>
      <c r="J15" s="11">
        <v>158345568</v>
      </c>
      <c r="K15" s="11">
        <v>234654432</v>
      </c>
      <c r="L15" s="11">
        <v>0</v>
      </c>
      <c r="M15" s="11">
        <v>158345568</v>
      </c>
      <c r="N15" s="11">
        <v>0</v>
      </c>
      <c r="O15" s="11">
        <v>157220727.43000001</v>
      </c>
      <c r="P15" s="11">
        <v>1124840.57</v>
      </c>
      <c r="Q15" s="11">
        <v>157220727.43000001</v>
      </c>
      <c r="R15" s="11">
        <v>0</v>
      </c>
      <c r="S15" s="11">
        <v>157220727.43000001</v>
      </c>
      <c r="T15" s="11">
        <v>0</v>
      </c>
      <c r="U15" s="11">
        <v>0</v>
      </c>
    </row>
    <row r="16" spans="1:21" s="12" customFormat="1" ht="12" x14ac:dyDescent="0.2">
      <c r="A16" s="8" t="s">
        <v>45</v>
      </c>
      <c r="B16" s="8" t="s">
        <v>46</v>
      </c>
      <c r="C16" s="9" t="s">
        <v>25</v>
      </c>
      <c r="D16" s="9" t="s">
        <v>26</v>
      </c>
      <c r="E16" s="9">
        <v>20</v>
      </c>
      <c r="F16" s="10" t="s">
        <v>31</v>
      </c>
      <c r="G16" s="11">
        <v>365000000</v>
      </c>
      <c r="H16" s="11">
        <f t="shared" si="6"/>
        <v>0</v>
      </c>
      <c r="I16" s="11">
        <v>365000000</v>
      </c>
      <c r="J16" s="11">
        <v>124838746</v>
      </c>
      <c r="K16" s="11">
        <v>240161254</v>
      </c>
      <c r="L16" s="11">
        <v>0</v>
      </c>
      <c r="M16" s="11">
        <v>124838746</v>
      </c>
      <c r="N16" s="11">
        <v>0</v>
      </c>
      <c r="O16" s="11">
        <v>123728516.79000001</v>
      </c>
      <c r="P16" s="11">
        <v>1110229.21</v>
      </c>
      <c r="Q16" s="11">
        <v>123728516.79000001</v>
      </c>
      <c r="R16" s="11">
        <v>0</v>
      </c>
      <c r="S16" s="11">
        <v>123728516.79000001</v>
      </c>
      <c r="T16" s="11">
        <v>0</v>
      </c>
      <c r="U16" s="11">
        <v>0</v>
      </c>
    </row>
    <row r="17" spans="1:21" s="12" customFormat="1" ht="12" x14ac:dyDescent="0.2">
      <c r="A17" s="8" t="s">
        <v>47</v>
      </c>
      <c r="B17" s="8" t="s">
        <v>48</v>
      </c>
      <c r="C17" s="9" t="s">
        <v>25</v>
      </c>
      <c r="D17" s="9" t="s">
        <v>26</v>
      </c>
      <c r="E17" s="9">
        <v>20</v>
      </c>
      <c r="F17" s="10" t="s">
        <v>31</v>
      </c>
      <c r="G17" s="11">
        <v>7760000000</v>
      </c>
      <c r="H17" s="11">
        <f t="shared" si="6"/>
        <v>0</v>
      </c>
      <c r="I17" s="11">
        <v>7760000000</v>
      </c>
      <c r="J17" s="11">
        <v>884568894</v>
      </c>
      <c r="K17" s="11">
        <v>6875431106</v>
      </c>
      <c r="L17" s="11">
        <v>0</v>
      </c>
      <c r="M17" s="11">
        <v>884568894</v>
      </c>
      <c r="N17" s="11">
        <v>0</v>
      </c>
      <c r="O17" s="11">
        <v>856194990.70000005</v>
      </c>
      <c r="P17" s="11">
        <v>28373903.300000001</v>
      </c>
      <c r="Q17" s="11">
        <v>856194990.70000005</v>
      </c>
      <c r="R17" s="11">
        <v>0</v>
      </c>
      <c r="S17" s="11">
        <v>856194990.70000005</v>
      </c>
      <c r="T17" s="11">
        <v>0</v>
      </c>
      <c r="U17" s="11">
        <v>0</v>
      </c>
    </row>
    <row r="18" spans="1:21" s="12" customFormat="1" ht="24" x14ac:dyDescent="0.2">
      <c r="A18" s="8" t="s">
        <v>49</v>
      </c>
      <c r="B18" s="8" t="s">
        <v>50</v>
      </c>
      <c r="C18" s="9" t="s">
        <v>25</v>
      </c>
      <c r="D18" s="9" t="s">
        <v>26</v>
      </c>
      <c r="E18" s="9">
        <v>20</v>
      </c>
      <c r="F18" s="10" t="s">
        <v>31</v>
      </c>
      <c r="G18" s="11">
        <v>1170000000</v>
      </c>
      <c r="H18" s="11">
        <f t="shared" si="6"/>
        <v>0</v>
      </c>
      <c r="I18" s="11">
        <v>1170000000</v>
      </c>
      <c r="J18" s="11">
        <v>285348033</v>
      </c>
      <c r="K18" s="11">
        <v>884651967</v>
      </c>
      <c r="L18" s="11">
        <v>0</v>
      </c>
      <c r="M18" s="11">
        <v>285348033</v>
      </c>
      <c r="N18" s="11">
        <v>0</v>
      </c>
      <c r="O18" s="11">
        <v>281622751.95999998</v>
      </c>
      <c r="P18" s="11">
        <v>3725281.04</v>
      </c>
      <c r="Q18" s="11">
        <v>281622751.95999998</v>
      </c>
      <c r="R18" s="11">
        <v>0</v>
      </c>
      <c r="S18" s="11">
        <v>281622751.95999998</v>
      </c>
      <c r="T18" s="11">
        <v>0</v>
      </c>
      <c r="U18" s="11">
        <v>0</v>
      </c>
    </row>
    <row r="19" spans="1:21" s="12" customFormat="1" ht="12" x14ac:dyDescent="0.2">
      <c r="A19" s="8" t="s">
        <v>51</v>
      </c>
      <c r="B19" s="8" t="s">
        <v>52</v>
      </c>
      <c r="C19" s="9" t="s">
        <v>25</v>
      </c>
      <c r="D19" s="9" t="s">
        <v>26</v>
      </c>
      <c r="E19" s="9">
        <v>20</v>
      </c>
      <c r="F19" s="10" t="s">
        <v>31</v>
      </c>
      <c r="G19" s="11">
        <v>180000000</v>
      </c>
      <c r="H19" s="11">
        <f t="shared" si="6"/>
        <v>0</v>
      </c>
      <c r="I19" s="11">
        <v>180000000</v>
      </c>
      <c r="J19" s="11">
        <v>37923131</v>
      </c>
      <c r="K19" s="11">
        <v>142076869</v>
      </c>
      <c r="L19" s="11">
        <v>0</v>
      </c>
      <c r="M19" s="11">
        <v>37923131</v>
      </c>
      <c r="N19" s="11">
        <v>0</v>
      </c>
      <c r="O19" s="11">
        <v>37309116.5</v>
      </c>
      <c r="P19" s="11">
        <v>614014.5</v>
      </c>
      <c r="Q19" s="11">
        <v>37309116.5</v>
      </c>
      <c r="R19" s="11">
        <v>0</v>
      </c>
      <c r="S19" s="11">
        <v>37309116.5</v>
      </c>
      <c r="T19" s="11">
        <v>0</v>
      </c>
      <c r="U19" s="11">
        <v>0</v>
      </c>
    </row>
    <row r="20" spans="1:21" s="12" customFormat="1" ht="12" x14ac:dyDescent="0.2">
      <c r="A20" s="8" t="s">
        <v>53</v>
      </c>
      <c r="B20" s="8" t="s">
        <v>54</v>
      </c>
      <c r="C20" s="9" t="s">
        <v>25</v>
      </c>
      <c r="D20" s="9" t="s">
        <v>26</v>
      </c>
      <c r="E20" s="9">
        <v>20</v>
      </c>
      <c r="F20" s="10" t="s">
        <v>31</v>
      </c>
      <c r="G20" s="11">
        <v>42000000</v>
      </c>
      <c r="H20" s="11">
        <f t="shared" si="6"/>
        <v>0</v>
      </c>
      <c r="I20" s="11">
        <v>42000000</v>
      </c>
      <c r="J20" s="11">
        <v>12017015</v>
      </c>
      <c r="K20" s="11">
        <v>29982985</v>
      </c>
      <c r="L20" s="11">
        <v>0</v>
      </c>
      <c r="M20" s="11">
        <v>12017015</v>
      </c>
      <c r="N20" s="11">
        <v>0</v>
      </c>
      <c r="O20" s="11">
        <v>11882778.59</v>
      </c>
      <c r="P20" s="11">
        <v>134236.41</v>
      </c>
      <c r="Q20" s="11">
        <v>11882778.59</v>
      </c>
      <c r="R20" s="11">
        <v>0</v>
      </c>
      <c r="S20" s="11">
        <v>11882778.59</v>
      </c>
      <c r="T20" s="11">
        <v>0</v>
      </c>
      <c r="U20" s="11">
        <v>0</v>
      </c>
    </row>
    <row r="21" spans="1:21" s="12" customFormat="1" ht="12" x14ac:dyDescent="0.2">
      <c r="A21" s="8" t="s">
        <v>55</v>
      </c>
      <c r="B21" s="8" t="s">
        <v>56</v>
      </c>
      <c r="C21" s="9" t="s">
        <v>25</v>
      </c>
      <c r="D21" s="9" t="s">
        <v>26</v>
      </c>
      <c r="E21" s="9">
        <v>20</v>
      </c>
      <c r="F21" s="10" t="s">
        <v>31</v>
      </c>
      <c r="G21" s="11">
        <v>30000000</v>
      </c>
      <c r="H21" s="11">
        <f t="shared" si="6"/>
        <v>0</v>
      </c>
      <c r="I21" s="11">
        <v>30000000</v>
      </c>
      <c r="J21" s="11">
        <v>10361122</v>
      </c>
      <c r="K21" s="11">
        <v>19638878</v>
      </c>
      <c r="L21" s="11">
        <v>0</v>
      </c>
      <c r="M21" s="11">
        <v>10361122</v>
      </c>
      <c r="N21" s="11">
        <v>0</v>
      </c>
      <c r="O21" s="11">
        <v>10270242.859999999</v>
      </c>
      <c r="P21" s="11">
        <v>90879.14</v>
      </c>
      <c r="Q21" s="11">
        <v>10270242.859999999</v>
      </c>
      <c r="R21" s="11">
        <v>0</v>
      </c>
      <c r="S21" s="11">
        <v>10270242.859999999</v>
      </c>
      <c r="T21" s="11">
        <v>0</v>
      </c>
      <c r="U21" s="11">
        <v>0</v>
      </c>
    </row>
    <row r="22" spans="1:21" s="12" customFormat="1" ht="12" x14ac:dyDescent="0.2">
      <c r="A22" s="8" t="s">
        <v>57</v>
      </c>
      <c r="B22" s="8" t="s">
        <v>58</v>
      </c>
      <c r="C22" s="9" t="s">
        <v>25</v>
      </c>
      <c r="D22" s="9" t="s">
        <v>26</v>
      </c>
      <c r="E22" s="9">
        <v>20</v>
      </c>
      <c r="F22" s="10" t="s">
        <v>31</v>
      </c>
      <c r="G22" s="11">
        <v>1300000000</v>
      </c>
      <c r="H22" s="11">
        <f t="shared" si="6"/>
        <v>0</v>
      </c>
      <c r="I22" s="11">
        <v>1300000000</v>
      </c>
      <c r="J22" s="11">
        <v>27163161</v>
      </c>
      <c r="K22" s="11">
        <v>1272836839</v>
      </c>
      <c r="L22" s="11">
        <v>0</v>
      </c>
      <c r="M22" s="11">
        <v>27163161</v>
      </c>
      <c r="N22" s="11">
        <v>0</v>
      </c>
      <c r="O22" s="11">
        <v>22055695.809999999</v>
      </c>
      <c r="P22" s="11">
        <v>5107465.1900000004</v>
      </c>
      <c r="Q22" s="11">
        <v>22055695.809999999</v>
      </c>
      <c r="R22" s="11">
        <v>0</v>
      </c>
      <c r="S22" s="11">
        <v>22055695.809999999</v>
      </c>
      <c r="T22" s="11">
        <v>0</v>
      </c>
      <c r="U22" s="11">
        <v>0</v>
      </c>
    </row>
    <row r="23" spans="1:21" s="12" customFormat="1" ht="12" x14ac:dyDescent="0.2">
      <c r="A23" s="8" t="s">
        <v>59</v>
      </c>
      <c r="B23" s="8" t="s">
        <v>60</v>
      </c>
      <c r="C23" s="9" t="s">
        <v>25</v>
      </c>
      <c r="D23" s="9" t="s">
        <v>26</v>
      </c>
      <c r="E23" s="9">
        <v>20</v>
      </c>
      <c r="F23" s="10" t="s">
        <v>31</v>
      </c>
      <c r="G23" s="11">
        <v>1300000000</v>
      </c>
      <c r="H23" s="11">
        <f t="shared" si="6"/>
        <v>0</v>
      </c>
      <c r="I23" s="11">
        <v>1300000000</v>
      </c>
      <c r="J23" s="11">
        <v>307017897</v>
      </c>
      <c r="K23" s="11">
        <v>992982103</v>
      </c>
      <c r="L23" s="11">
        <v>0</v>
      </c>
      <c r="M23" s="11">
        <v>307017897</v>
      </c>
      <c r="N23" s="11">
        <v>0</v>
      </c>
      <c r="O23" s="11">
        <v>302678579.13</v>
      </c>
      <c r="P23" s="11">
        <v>4339317.87</v>
      </c>
      <c r="Q23" s="11">
        <v>302678579.13</v>
      </c>
      <c r="R23" s="11">
        <v>0</v>
      </c>
      <c r="S23" s="11">
        <v>302678579.13</v>
      </c>
      <c r="T23" s="11">
        <v>0</v>
      </c>
      <c r="U23" s="11">
        <v>0</v>
      </c>
    </row>
    <row r="24" spans="1:21" s="12" customFormat="1" ht="12" x14ac:dyDescent="0.2">
      <c r="A24" s="8" t="s">
        <v>61</v>
      </c>
      <c r="B24" s="8" t="s">
        <v>62</v>
      </c>
      <c r="C24" s="9" t="s">
        <v>25</v>
      </c>
      <c r="D24" s="9" t="s">
        <v>26</v>
      </c>
      <c r="E24" s="9">
        <v>20</v>
      </c>
      <c r="F24" s="10" t="s">
        <v>31</v>
      </c>
      <c r="G24" s="11">
        <v>3100000000</v>
      </c>
      <c r="H24" s="11">
        <f t="shared" si="6"/>
        <v>0</v>
      </c>
      <c r="I24" s="11">
        <v>3100000000</v>
      </c>
      <c r="J24" s="11">
        <v>24980933</v>
      </c>
      <c r="K24" s="11">
        <v>3075019067</v>
      </c>
      <c r="L24" s="11">
        <v>0</v>
      </c>
      <c r="M24" s="11">
        <v>24980933</v>
      </c>
      <c r="N24" s="11">
        <v>0</v>
      </c>
      <c r="O24" s="11">
        <v>12660793.5</v>
      </c>
      <c r="P24" s="11">
        <v>12320139.5</v>
      </c>
      <c r="Q24" s="11">
        <v>12660793.5</v>
      </c>
      <c r="R24" s="11">
        <v>0</v>
      </c>
      <c r="S24" s="11">
        <v>12660793.5</v>
      </c>
      <c r="T24" s="11">
        <v>0</v>
      </c>
      <c r="U24" s="11">
        <v>0</v>
      </c>
    </row>
    <row r="25" spans="1:21" s="12" customFormat="1" ht="12" x14ac:dyDescent="0.2">
      <c r="A25" s="8" t="s">
        <v>63</v>
      </c>
      <c r="B25" s="8" t="s">
        <v>64</v>
      </c>
      <c r="C25" s="9" t="s">
        <v>25</v>
      </c>
      <c r="D25" s="9" t="s">
        <v>26</v>
      </c>
      <c r="E25" s="9">
        <v>20</v>
      </c>
      <c r="F25" s="10" t="s">
        <v>31</v>
      </c>
      <c r="G25" s="11">
        <v>600000000</v>
      </c>
      <c r="H25" s="11">
        <f t="shared" si="6"/>
        <v>0</v>
      </c>
      <c r="I25" s="11">
        <v>600000000</v>
      </c>
      <c r="J25" s="11">
        <v>179606208</v>
      </c>
      <c r="K25" s="11">
        <v>420393792</v>
      </c>
      <c r="L25" s="11">
        <v>0</v>
      </c>
      <c r="M25" s="11">
        <v>179606208</v>
      </c>
      <c r="N25" s="11">
        <v>0</v>
      </c>
      <c r="O25" s="11">
        <v>177715032.34999999</v>
      </c>
      <c r="P25" s="11">
        <v>1891175.65</v>
      </c>
      <c r="Q25" s="11">
        <v>177715032.34999999</v>
      </c>
      <c r="R25" s="11">
        <v>0</v>
      </c>
      <c r="S25" s="11">
        <v>177715032.34999999</v>
      </c>
      <c r="T25" s="11">
        <v>0</v>
      </c>
      <c r="U25" s="11">
        <v>0</v>
      </c>
    </row>
    <row r="26" spans="1:21" s="12" customFormat="1" ht="12" x14ac:dyDescent="0.2">
      <c r="A26" s="8" t="s">
        <v>65</v>
      </c>
      <c r="B26" s="8" t="s">
        <v>66</v>
      </c>
      <c r="C26" s="9" t="s">
        <v>25</v>
      </c>
      <c r="D26" s="9" t="s">
        <v>26</v>
      </c>
      <c r="E26" s="9">
        <v>20</v>
      </c>
      <c r="F26" s="10" t="s">
        <v>31</v>
      </c>
      <c r="G26" s="11">
        <v>38000000</v>
      </c>
      <c r="H26" s="11">
        <f t="shared" si="6"/>
        <v>0</v>
      </c>
      <c r="I26" s="11">
        <v>38000000</v>
      </c>
      <c r="J26" s="11">
        <v>151394</v>
      </c>
      <c r="K26" s="11">
        <v>37848606</v>
      </c>
      <c r="L26" s="11">
        <v>0</v>
      </c>
      <c r="M26" s="11">
        <v>151394</v>
      </c>
      <c r="N26" s="11">
        <v>0</v>
      </c>
      <c r="O26" s="11">
        <v>0</v>
      </c>
      <c r="P26" s="11">
        <v>151394</v>
      </c>
      <c r="Q26" s="11">
        <v>0</v>
      </c>
      <c r="R26" s="11">
        <v>0</v>
      </c>
      <c r="S26" s="11">
        <v>0</v>
      </c>
      <c r="T26" s="11">
        <v>0</v>
      </c>
      <c r="U26" s="11">
        <v>0</v>
      </c>
    </row>
    <row r="27" spans="1:21" s="12" customFormat="1" ht="24" x14ac:dyDescent="0.2">
      <c r="A27" s="8" t="s">
        <v>67</v>
      </c>
      <c r="B27" s="8" t="s">
        <v>68</v>
      </c>
      <c r="C27" s="9" t="s">
        <v>25</v>
      </c>
      <c r="D27" s="9" t="s">
        <v>26</v>
      </c>
      <c r="E27" s="9">
        <v>20</v>
      </c>
      <c r="F27" s="10" t="s">
        <v>31</v>
      </c>
      <c r="G27" s="11">
        <v>797000000</v>
      </c>
      <c r="H27" s="11">
        <f t="shared" si="6"/>
        <v>0</v>
      </c>
      <c r="I27" s="11">
        <v>797000000</v>
      </c>
      <c r="J27" s="11">
        <v>240344075</v>
      </c>
      <c r="K27" s="11">
        <v>556655925</v>
      </c>
      <c r="L27" s="11">
        <v>0</v>
      </c>
      <c r="M27" s="11">
        <v>240344075</v>
      </c>
      <c r="N27" s="11">
        <v>0</v>
      </c>
      <c r="O27" s="11">
        <v>237898036.78999999</v>
      </c>
      <c r="P27" s="11">
        <v>2446038.21</v>
      </c>
      <c r="Q27" s="11">
        <v>237898036.78999999</v>
      </c>
      <c r="R27" s="11">
        <v>0</v>
      </c>
      <c r="S27" s="11">
        <v>237898036.78999999</v>
      </c>
      <c r="T27" s="11">
        <v>0</v>
      </c>
      <c r="U27" s="11">
        <v>0</v>
      </c>
    </row>
    <row r="28" spans="1:21" s="12" customFormat="1" ht="12" x14ac:dyDescent="0.2">
      <c r="A28" s="8" t="s">
        <v>69</v>
      </c>
      <c r="B28" s="8" t="s">
        <v>70</v>
      </c>
      <c r="C28" s="9" t="s">
        <v>25</v>
      </c>
      <c r="D28" s="9" t="s">
        <v>26</v>
      </c>
      <c r="E28" s="9">
        <v>20</v>
      </c>
      <c r="F28" s="10" t="s">
        <v>31</v>
      </c>
      <c r="G28" s="11">
        <v>80000000</v>
      </c>
      <c r="H28" s="11">
        <f t="shared" si="6"/>
        <v>0</v>
      </c>
      <c r="I28" s="11">
        <v>80000000</v>
      </c>
      <c r="J28" s="11">
        <v>20469263</v>
      </c>
      <c r="K28" s="11">
        <v>59530737</v>
      </c>
      <c r="L28" s="11">
        <v>0</v>
      </c>
      <c r="M28" s="11">
        <v>20469263</v>
      </c>
      <c r="N28" s="11">
        <v>0</v>
      </c>
      <c r="O28" s="11">
        <v>20207452.859999999</v>
      </c>
      <c r="P28" s="11">
        <v>261810.14</v>
      </c>
      <c r="Q28" s="11">
        <v>20207452.859999999</v>
      </c>
      <c r="R28" s="11">
        <v>0</v>
      </c>
      <c r="S28" s="11">
        <v>20207452.859999999</v>
      </c>
      <c r="T28" s="11">
        <v>0</v>
      </c>
      <c r="U28" s="11">
        <v>0</v>
      </c>
    </row>
    <row r="29" spans="1:21" s="12" customFormat="1" ht="12" x14ac:dyDescent="0.2">
      <c r="A29" s="8" t="s">
        <v>71</v>
      </c>
      <c r="B29" s="8" t="s">
        <v>72</v>
      </c>
      <c r="C29" s="9" t="s">
        <v>25</v>
      </c>
      <c r="D29" s="9" t="s">
        <v>26</v>
      </c>
      <c r="E29" s="9">
        <v>20</v>
      </c>
      <c r="F29" s="10" t="s">
        <v>31</v>
      </c>
      <c r="G29" s="11">
        <v>367000000</v>
      </c>
      <c r="H29" s="11">
        <f t="shared" si="6"/>
        <v>0</v>
      </c>
      <c r="I29" s="11">
        <v>367000000</v>
      </c>
      <c r="J29" s="11">
        <v>148049522</v>
      </c>
      <c r="K29" s="11">
        <v>218950478</v>
      </c>
      <c r="L29" s="11">
        <v>0</v>
      </c>
      <c r="M29" s="11">
        <v>148049522</v>
      </c>
      <c r="N29" s="11">
        <v>0</v>
      </c>
      <c r="O29" s="11">
        <v>147012997.36000001</v>
      </c>
      <c r="P29" s="11">
        <v>1036524.64</v>
      </c>
      <c r="Q29" s="11">
        <v>147012997.36000001</v>
      </c>
      <c r="R29" s="11">
        <v>0</v>
      </c>
      <c r="S29" s="11">
        <v>147012997.36000001</v>
      </c>
      <c r="T29" s="11">
        <v>0</v>
      </c>
      <c r="U29" s="11">
        <v>0</v>
      </c>
    </row>
    <row r="30" spans="1:21" s="12" customFormat="1" ht="12" x14ac:dyDescent="0.2">
      <c r="A30" s="8" t="s">
        <v>73</v>
      </c>
      <c r="B30" s="8" t="s">
        <v>74</v>
      </c>
      <c r="C30" s="9" t="s">
        <v>25</v>
      </c>
      <c r="D30" s="9" t="s">
        <v>26</v>
      </c>
      <c r="E30" s="9">
        <v>20</v>
      </c>
      <c r="F30" s="10" t="s">
        <v>31</v>
      </c>
      <c r="G30" s="11">
        <v>350000000</v>
      </c>
      <c r="H30" s="11">
        <f t="shared" si="6"/>
        <v>0</v>
      </c>
      <c r="I30" s="11">
        <v>350000000</v>
      </c>
      <c r="J30" s="11">
        <v>71825290</v>
      </c>
      <c r="K30" s="11">
        <v>278174710</v>
      </c>
      <c r="L30" s="11">
        <v>0</v>
      </c>
      <c r="M30" s="11">
        <v>71825290</v>
      </c>
      <c r="N30" s="11">
        <v>0</v>
      </c>
      <c r="O30" s="11">
        <v>70677586.569999993</v>
      </c>
      <c r="P30" s="11">
        <v>1147703.43</v>
      </c>
      <c r="Q30" s="11">
        <v>70677586.569999993</v>
      </c>
      <c r="R30" s="11">
        <v>0</v>
      </c>
      <c r="S30" s="11">
        <v>70677586.569999993</v>
      </c>
      <c r="T30" s="11">
        <v>0</v>
      </c>
      <c r="U30" s="11">
        <v>0</v>
      </c>
    </row>
    <row r="31" spans="1:21" s="12" customFormat="1" ht="24" x14ac:dyDescent="0.2">
      <c r="A31" s="8" t="s">
        <v>75</v>
      </c>
      <c r="B31" s="8" t="s">
        <v>76</v>
      </c>
      <c r="C31" s="9" t="s">
        <v>25</v>
      </c>
      <c r="D31" s="9" t="s">
        <v>26</v>
      </c>
      <c r="E31" s="9">
        <v>20</v>
      </c>
      <c r="F31" s="10" t="s">
        <v>31</v>
      </c>
      <c r="G31" s="11">
        <v>20107500000</v>
      </c>
      <c r="H31" s="11">
        <f t="shared" si="6"/>
        <v>0</v>
      </c>
      <c r="I31" s="11">
        <f>+G31</f>
        <v>20107500000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  <c r="P31" s="11">
        <v>0</v>
      </c>
      <c r="Q31" s="11">
        <v>0</v>
      </c>
      <c r="R31" s="11">
        <v>0</v>
      </c>
      <c r="S31" s="11">
        <v>0</v>
      </c>
      <c r="T31" s="11">
        <v>0</v>
      </c>
      <c r="U31" s="11">
        <v>0</v>
      </c>
    </row>
    <row r="32" spans="1:21" s="12" customFormat="1" ht="12" x14ac:dyDescent="0.2">
      <c r="A32" s="8" t="s">
        <v>77</v>
      </c>
      <c r="B32" s="8" t="s">
        <v>78</v>
      </c>
      <c r="C32" s="9" t="s">
        <v>25</v>
      </c>
      <c r="D32" s="9" t="s">
        <v>26</v>
      </c>
      <c r="E32" s="9">
        <v>20</v>
      </c>
      <c r="F32" s="10" t="s">
        <v>31</v>
      </c>
      <c r="G32" s="11">
        <v>7655400000</v>
      </c>
      <c r="H32" s="11">
        <f t="shared" si="6"/>
        <v>0</v>
      </c>
      <c r="I32" s="11">
        <v>7655400000</v>
      </c>
      <c r="J32" s="11">
        <v>4472241703</v>
      </c>
      <c r="K32" s="11">
        <v>3183158297</v>
      </c>
      <c r="L32" s="11">
        <v>0</v>
      </c>
      <c r="M32" s="11">
        <v>3759862203</v>
      </c>
      <c r="N32" s="11">
        <v>712379500</v>
      </c>
      <c r="O32" s="11">
        <v>1104878267</v>
      </c>
      <c r="P32" s="11">
        <v>2654983936</v>
      </c>
      <c r="Q32" s="11">
        <v>1104878267</v>
      </c>
      <c r="R32" s="11">
        <v>0</v>
      </c>
      <c r="S32" s="11">
        <v>1104878267</v>
      </c>
      <c r="T32" s="11">
        <v>0</v>
      </c>
      <c r="U32" s="11">
        <v>0</v>
      </c>
    </row>
    <row r="33" spans="1:21" s="12" customFormat="1" ht="12" x14ac:dyDescent="0.2">
      <c r="A33" s="8" t="s">
        <v>79</v>
      </c>
      <c r="B33" s="8" t="s">
        <v>80</v>
      </c>
      <c r="C33" s="9" t="s">
        <v>25</v>
      </c>
      <c r="D33" s="9" t="s">
        <v>26</v>
      </c>
      <c r="E33" s="9">
        <v>20</v>
      </c>
      <c r="F33" s="10" t="s">
        <v>31</v>
      </c>
      <c r="G33" s="11">
        <v>6800000000</v>
      </c>
      <c r="H33" s="11">
        <f t="shared" si="6"/>
        <v>0</v>
      </c>
      <c r="I33" s="11">
        <v>6800000000</v>
      </c>
      <c r="J33" s="11">
        <v>4251168403</v>
      </c>
      <c r="K33" s="11">
        <v>2548831597</v>
      </c>
      <c r="L33" s="11">
        <v>0</v>
      </c>
      <c r="M33" s="11">
        <v>3538788903</v>
      </c>
      <c r="N33" s="11">
        <v>712379500</v>
      </c>
      <c r="O33" s="11">
        <v>1023198267</v>
      </c>
      <c r="P33" s="11">
        <v>2515590636</v>
      </c>
      <c r="Q33" s="11">
        <v>1023198267</v>
      </c>
      <c r="R33" s="11">
        <v>0</v>
      </c>
      <c r="S33" s="11">
        <v>1023198267</v>
      </c>
      <c r="T33" s="11">
        <v>0</v>
      </c>
      <c r="U33" s="11">
        <v>0</v>
      </c>
    </row>
    <row r="34" spans="1:21" s="12" customFormat="1" ht="12" x14ac:dyDescent="0.2">
      <c r="A34" s="8" t="s">
        <v>81</v>
      </c>
      <c r="B34" s="8" t="s">
        <v>82</v>
      </c>
      <c r="C34" s="9" t="s">
        <v>25</v>
      </c>
      <c r="D34" s="9" t="s">
        <v>26</v>
      </c>
      <c r="E34" s="9">
        <v>20</v>
      </c>
      <c r="F34" s="10" t="s">
        <v>31</v>
      </c>
      <c r="G34" s="11">
        <v>855400000</v>
      </c>
      <c r="H34" s="11">
        <f t="shared" si="6"/>
        <v>0</v>
      </c>
      <c r="I34" s="11">
        <v>855400000</v>
      </c>
      <c r="J34" s="11">
        <v>221073300</v>
      </c>
      <c r="K34" s="11">
        <v>634326700</v>
      </c>
      <c r="L34" s="11">
        <v>0</v>
      </c>
      <c r="M34" s="11">
        <v>221073300</v>
      </c>
      <c r="N34" s="11">
        <v>0</v>
      </c>
      <c r="O34" s="11">
        <v>81680000</v>
      </c>
      <c r="P34" s="11">
        <v>139393300</v>
      </c>
      <c r="Q34" s="11">
        <v>81680000</v>
      </c>
      <c r="R34" s="11">
        <v>0</v>
      </c>
      <c r="S34" s="11">
        <v>81680000</v>
      </c>
      <c r="T34" s="11">
        <v>0</v>
      </c>
      <c r="U34" s="11">
        <v>0</v>
      </c>
    </row>
    <row r="35" spans="1:21" s="12" customFormat="1" ht="24" x14ac:dyDescent="0.2">
      <c r="A35" s="8" t="s">
        <v>83</v>
      </c>
      <c r="B35" s="8" t="s">
        <v>84</v>
      </c>
      <c r="C35" s="9" t="s">
        <v>25</v>
      </c>
      <c r="D35" s="9" t="s">
        <v>26</v>
      </c>
      <c r="E35" s="9">
        <v>20</v>
      </c>
      <c r="F35" s="10" t="s">
        <v>31</v>
      </c>
      <c r="G35" s="11">
        <v>15819000000</v>
      </c>
      <c r="H35" s="11">
        <f t="shared" si="6"/>
        <v>0</v>
      </c>
      <c r="I35" s="11">
        <v>15819000000</v>
      </c>
      <c r="J35" s="11">
        <v>5623782470</v>
      </c>
      <c r="K35" s="11">
        <v>10195217530</v>
      </c>
      <c r="L35" s="11">
        <v>0</v>
      </c>
      <c r="M35" s="11">
        <v>5623782470</v>
      </c>
      <c r="N35" s="11">
        <v>0</v>
      </c>
      <c r="O35" s="11">
        <v>5571841566.3900003</v>
      </c>
      <c r="P35" s="11">
        <v>51940903.609999999</v>
      </c>
      <c r="Q35" s="11">
        <v>4859760480.3900003</v>
      </c>
      <c r="R35" s="11">
        <v>712081086</v>
      </c>
      <c r="S35" s="11">
        <v>4859760480.3900003</v>
      </c>
      <c r="T35" s="11">
        <v>0</v>
      </c>
      <c r="U35" s="11">
        <v>0</v>
      </c>
    </row>
    <row r="36" spans="1:21" s="12" customFormat="1" ht="12" x14ac:dyDescent="0.2">
      <c r="A36" s="8" t="s">
        <v>85</v>
      </c>
      <c r="B36" s="8" t="s">
        <v>86</v>
      </c>
      <c r="C36" s="9" t="s">
        <v>25</v>
      </c>
      <c r="D36" s="9" t="s">
        <v>26</v>
      </c>
      <c r="E36" s="9">
        <v>20</v>
      </c>
      <c r="F36" s="10" t="s">
        <v>31</v>
      </c>
      <c r="G36" s="11">
        <v>7424000000</v>
      </c>
      <c r="H36" s="11">
        <f t="shared" si="6"/>
        <v>0</v>
      </c>
      <c r="I36" s="11">
        <v>7424000000</v>
      </c>
      <c r="J36" s="11">
        <v>2696759298</v>
      </c>
      <c r="K36" s="11">
        <v>4727240702</v>
      </c>
      <c r="L36" s="11">
        <v>0</v>
      </c>
      <c r="M36" s="11">
        <v>2696759298</v>
      </c>
      <c r="N36" s="11">
        <v>0</v>
      </c>
      <c r="O36" s="11">
        <v>2672518595.6399999</v>
      </c>
      <c r="P36" s="11">
        <v>24240702.359999999</v>
      </c>
      <c r="Q36" s="11">
        <v>2536903795.6399999</v>
      </c>
      <c r="R36" s="11">
        <v>135614800</v>
      </c>
      <c r="S36" s="11">
        <v>2536903795.6399999</v>
      </c>
      <c r="T36" s="11">
        <v>0</v>
      </c>
      <c r="U36" s="11">
        <v>0</v>
      </c>
    </row>
    <row r="37" spans="1:21" s="12" customFormat="1" ht="12" x14ac:dyDescent="0.2">
      <c r="A37" s="8" t="s">
        <v>87</v>
      </c>
      <c r="B37" s="8" t="s">
        <v>88</v>
      </c>
      <c r="C37" s="9" t="s">
        <v>25</v>
      </c>
      <c r="D37" s="9" t="s">
        <v>26</v>
      </c>
      <c r="E37" s="9">
        <v>20</v>
      </c>
      <c r="F37" s="10" t="s">
        <v>31</v>
      </c>
      <c r="G37" s="11">
        <v>1556000000</v>
      </c>
      <c r="H37" s="11">
        <f t="shared" si="6"/>
        <v>0</v>
      </c>
      <c r="I37" s="11">
        <v>1556000000</v>
      </c>
      <c r="J37" s="11">
        <v>547893113</v>
      </c>
      <c r="K37" s="11">
        <v>1008106887</v>
      </c>
      <c r="L37" s="11">
        <v>0</v>
      </c>
      <c r="M37" s="11">
        <v>547893113</v>
      </c>
      <c r="N37" s="11">
        <v>0</v>
      </c>
      <c r="O37" s="11">
        <v>542774739.24000001</v>
      </c>
      <c r="P37" s="11">
        <v>5118373.76</v>
      </c>
      <c r="Q37" s="11">
        <v>407159939.24000001</v>
      </c>
      <c r="R37" s="11">
        <v>135614800</v>
      </c>
      <c r="S37" s="11">
        <v>407159939.24000001</v>
      </c>
      <c r="T37" s="11">
        <v>0</v>
      </c>
      <c r="U37" s="11">
        <v>0</v>
      </c>
    </row>
    <row r="38" spans="1:21" s="12" customFormat="1" ht="24" x14ac:dyDescent="0.2">
      <c r="A38" s="8" t="s">
        <v>89</v>
      </c>
      <c r="B38" s="8" t="s">
        <v>90</v>
      </c>
      <c r="C38" s="9" t="s">
        <v>25</v>
      </c>
      <c r="D38" s="9" t="s">
        <v>26</v>
      </c>
      <c r="E38" s="9">
        <v>20</v>
      </c>
      <c r="F38" s="10" t="s">
        <v>31</v>
      </c>
      <c r="G38" s="11">
        <v>2747000000</v>
      </c>
      <c r="H38" s="11">
        <f t="shared" si="6"/>
        <v>0</v>
      </c>
      <c r="I38" s="11">
        <v>2747000000</v>
      </c>
      <c r="J38" s="11">
        <v>1005212033</v>
      </c>
      <c r="K38" s="11">
        <v>1741787967</v>
      </c>
      <c r="L38" s="11">
        <v>0</v>
      </c>
      <c r="M38" s="11">
        <v>1005212033</v>
      </c>
      <c r="N38" s="11">
        <v>0</v>
      </c>
      <c r="O38" s="11">
        <v>996260530.03999996</v>
      </c>
      <c r="P38" s="11">
        <v>8951502.9600000009</v>
      </c>
      <c r="Q38" s="11">
        <v>996260530.03999996</v>
      </c>
      <c r="R38" s="11">
        <v>0</v>
      </c>
      <c r="S38" s="11">
        <v>996260530.03999996</v>
      </c>
      <c r="T38" s="11">
        <v>0</v>
      </c>
      <c r="U38" s="11">
        <v>0</v>
      </c>
    </row>
    <row r="39" spans="1:21" s="12" customFormat="1" ht="24" x14ac:dyDescent="0.2">
      <c r="A39" s="8" t="s">
        <v>91</v>
      </c>
      <c r="B39" s="8" t="s">
        <v>92</v>
      </c>
      <c r="C39" s="9" t="s">
        <v>25</v>
      </c>
      <c r="D39" s="9" t="s">
        <v>26</v>
      </c>
      <c r="E39" s="9">
        <v>20</v>
      </c>
      <c r="F39" s="10" t="s">
        <v>31</v>
      </c>
      <c r="G39" s="11">
        <v>3121000000</v>
      </c>
      <c r="H39" s="11">
        <f t="shared" si="6"/>
        <v>0</v>
      </c>
      <c r="I39" s="11">
        <v>3121000000</v>
      </c>
      <c r="J39" s="11">
        <v>1143654152</v>
      </c>
      <c r="K39" s="11">
        <v>1977345848</v>
      </c>
      <c r="L39" s="11">
        <v>0</v>
      </c>
      <c r="M39" s="11">
        <v>1143654152</v>
      </c>
      <c r="N39" s="11">
        <v>0</v>
      </c>
      <c r="O39" s="11">
        <v>1133483326.3599999</v>
      </c>
      <c r="P39" s="11">
        <v>10170825.640000001</v>
      </c>
      <c r="Q39" s="11">
        <v>1133483326.3599999</v>
      </c>
      <c r="R39" s="11">
        <v>0</v>
      </c>
      <c r="S39" s="11">
        <v>1133483326.3599999</v>
      </c>
      <c r="T39" s="11">
        <v>0</v>
      </c>
      <c r="U39" s="11">
        <v>0</v>
      </c>
    </row>
    <row r="40" spans="1:21" s="12" customFormat="1" ht="24" x14ac:dyDescent="0.2">
      <c r="A40" s="8" t="s">
        <v>93</v>
      </c>
      <c r="B40" s="8" t="s">
        <v>94</v>
      </c>
      <c r="C40" s="9" t="s">
        <v>25</v>
      </c>
      <c r="D40" s="9" t="s">
        <v>26</v>
      </c>
      <c r="E40" s="9">
        <v>20</v>
      </c>
      <c r="F40" s="10" t="s">
        <v>31</v>
      </c>
      <c r="G40" s="11">
        <v>6450000000</v>
      </c>
      <c r="H40" s="11">
        <f t="shared" si="6"/>
        <v>0</v>
      </c>
      <c r="I40" s="11">
        <v>6450000000</v>
      </c>
      <c r="J40" s="11">
        <v>2242156839</v>
      </c>
      <c r="K40" s="11">
        <v>4207843161</v>
      </c>
      <c r="L40" s="11">
        <v>0</v>
      </c>
      <c r="M40" s="11">
        <v>2242156839</v>
      </c>
      <c r="N40" s="11">
        <v>0</v>
      </c>
      <c r="O40" s="11">
        <v>2220854604.4699998</v>
      </c>
      <c r="P40" s="11">
        <v>21302234.530000001</v>
      </c>
      <c r="Q40" s="11">
        <v>1813906818.47</v>
      </c>
      <c r="R40" s="11">
        <v>406947786</v>
      </c>
      <c r="S40" s="11">
        <v>1813906818.47</v>
      </c>
      <c r="T40" s="11">
        <v>0</v>
      </c>
      <c r="U40" s="11">
        <v>0</v>
      </c>
    </row>
    <row r="41" spans="1:21" s="12" customFormat="1" ht="12" x14ac:dyDescent="0.2">
      <c r="A41" s="8" t="s">
        <v>95</v>
      </c>
      <c r="B41" s="8" t="s">
        <v>96</v>
      </c>
      <c r="C41" s="9" t="s">
        <v>25</v>
      </c>
      <c r="D41" s="9" t="s">
        <v>26</v>
      </c>
      <c r="E41" s="9">
        <v>20</v>
      </c>
      <c r="F41" s="10" t="s">
        <v>31</v>
      </c>
      <c r="G41" s="11">
        <v>3500000000</v>
      </c>
      <c r="H41" s="11">
        <f t="shared" si="6"/>
        <v>0</v>
      </c>
      <c r="I41" s="11">
        <v>3500000000</v>
      </c>
      <c r="J41" s="11">
        <v>1144592422</v>
      </c>
      <c r="K41" s="11">
        <v>2355407578</v>
      </c>
      <c r="L41" s="11">
        <v>0</v>
      </c>
      <c r="M41" s="11">
        <v>1144592422</v>
      </c>
      <c r="N41" s="11">
        <v>0</v>
      </c>
      <c r="O41" s="11">
        <v>1132905305.1500001</v>
      </c>
      <c r="P41" s="11">
        <v>11687116.85</v>
      </c>
      <c r="Q41" s="11">
        <v>849593919.14999998</v>
      </c>
      <c r="R41" s="11">
        <v>283311386</v>
      </c>
      <c r="S41" s="11">
        <v>849593919.14999998</v>
      </c>
      <c r="T41" s="11">
        <v>0</v>
      </c>
      <c r="U41" s="11">
        <v>0</v>
      </c>
    </row>
    <row r="42" spans="1:21" s="12" customFormat="1" ht="24" x14ac:dyDescent="0.2">
      <c r="A42" s="8" t="s">
        <v>97</v>
      </c>
      <c r="B42" s="8" t="s">
        <v>98</v>
      </c>
      <c r="C42" s="9" t="s">
        <v>25</v>
      </c>
      <c r="D42" s="9" t="s">
        <v>26</v>
      </c>
      <c r="E42" s="9">
        <v>20</v>
      </c>
      <c r="F42" s="10" t="s">
        <v>31</v>
      </c>
      <c r="G42" s="11">
        <v>1638000000</v>
      </c>
      <c r="H42" s="11">
        <f t="shared" si="6"/>
        <v>0</v>
      </c>
      <c r="I42" s="11">
        <v>1638000000</v>
      </c>
      <c r="J42" s="11">
        <v>607698496</v>
      </c>
      <c r="K42" s="11">
        <v>1030301504</v>
      </c>
      <c r="L42" s="11">
        <v>0</v>
      </c>
      <c r="M42" s="11">
        <v>607698496</v>
      </c>
      <c r="N42" s="11">
        <v>0</v>
      </c>
      <c r="O42" s="11">
        <v>602367738.39999998</v>
      </c>
      <c r="P42" s="11">
        <v>5330757.5999999996</v>
      </c>
      <c r="Q42" s="11">
        <v>602367738.39999998</v>
      </c>
      <c r="R42" s="11">
        <v>0</v>
      </c>
      <c r="S42" s="11">
        <v>602367738.39999998</v>
      </c>
      <c r="T42" s="11">
        <v>0</v>
      </c>
      <c r="U42" s="11">
        <v>0</v>
      </c>
    </row>
    <row r="43" spans="1:21" s="12" customFormat="1" ht="36" x14ac:dyDescent="0.2">
      <c r="A43" s="8" t="s">
        <v>99</v>
      </c>
      <c r="B43" s="8" t="s">
        <v>100</v>
      </c>
      <c r="C43" s="9" t="s">
        <v>25</v>
      </c>
      <c r="D43" s="9" t="s">
        <v>26</v>
      </c>
      <c r="E43" s="9">
        <v>20</v>
      </c>
      <c r="F43" s="10" t="s">
        <v>31</v>
      </c>
      <c r="G43" s="11">
        <v>1312000000</v>
      </c>
      <c r="H43" s="11">
        <f t="shared" si="6"/>
        <v>0</v>
      </c>
      <c r="I43" s="11">
        <v>1312000000</v>
      </c>
      <c r="J43" s="11">
        <v>489865921</v>
      </c>
      <c r="K43" s="11">
        <v>822134079</v>
      </c>
      <c r="L43" s="11">
        <v>0</v>
      </c>
      <c r="M43" s="11">
        <v>489865921</v>
      </c>
      <c r="N43" s="11">
        <v>0</v>
      </c>
      <c r="O43" s="11">
        <v>485581560.92000002</v>
      </c>
      <c r="P43" s="11">
        <v>4284360.08</v>
      </c>
      <c r="Q43" s="11">
        <v>361945160.92000002</v>
      </c>
      <c r="R43" s="11">
        <v>123636400</v>
      </c>
      <c r="S43" s="11">
        <v>361945160.92000002</v>
      </c>
      <c r="T43" s="11">
        <v>0</v>
      </c>
      <c r="U43" s="11">
        <v>0</v>
      </c>
    </row>
    <row r="44" spans="1:21" s="12" customFormat="1" ht="12" x14ac:dyDescent="0.2">
      <c r="A44" s="8" t="s">
        <v>101</v>
      </c>
      <c r="B44" s="8" t="s">
        <v>102</v>
      </c>
      <c r="C44" s="9" t="s">
        <v>25</v>
      </c>
      <c r="D44" s="9" t="s">
        <v>26</v>
      </c>
      <c r="E44" s="9">
        <v>20</v>
      </c>
      <c r="F44" s="10" t="s">
        <v>31</v>
      </c>
      <c r="G44" s="11">
        <v>1167000000</v>
      </c>
      <c r="H44" s="11">
        <f t="shared" si="6"/>
        <v>0</v>
      </c>
      <c r="I44" s="11">
        <v>1167000000</v>
      </c>
      <c r="J44" s="11">
        <v>410919822</v>
      </c>
      <c r="K44" s="11">
        <v>756080178</v>
      </c>
      <c r="L44" s="11">
        <v>0</v>
      </c>
      <c r="M44" s="11">
        <v>410919822</v>
      </c>
      <c r="N44" s="11">
        <v>0</v>
      </c>
      <c r="O44" s="11">
        <v>407081041.83999997</v>
      </c>
      <c r="P44" s="11">
        <v>3838780.16</v>
      </c>
      <c r="Q44" s="11">
        <v>305369941.83999997</v>
      </c>
      <c r="R44" s="11">
        <v>101711100</v>
      </c>
      <c r="S44" s="11">
        <v>305369941.83999997</v>
      </c>
      <c r="T44" s="11">
        <v>0</v>
      </c>
      <c r="U44" s="11">
        <v>0</v>
      </c>
    </row>
    <row r="45" spans="1:21" s="12" customFormat="1" ht="12" x14ac:dyDescent="0.2">
      <c r="A45" s="8" t="s">
        <v>103</v>
      </c>
      <c r="B45" s="8" t="s">
        <v>104</v>
      </c>
      <c r="C45" s="9" t="s">
        <v>25</v>
      </c>
      <c r="D45" s="9" t="s">
        <v>26</v>
      </c>
      <c r="E45" s="9">
        <v>20</v>
      </c>
      <c r="F45" s="10" t="s">
        <v>31</v>
      </c>
      <c r="G45" s="11">
        <v>778000000</v>
      </c>
      <c r="H45" s="11">
        <f t="shared" si="6"/>
        <v>0</v>
      </c>
      <c r="I45" s="11">
        <v>778000000</v>
      </c>
      <c r="J45" s="11">
        <v>273946511</v>
      </c>
      <c r="K45" s="11">
        <v>504053489</v>
      </c>
      <c r="L45" s="11">
        <v>0</v>
      </c>
      <c r="M45" s="11">
        <v>273946511</v>
      </c>
      <c r="N45" s="11">
        <v>0</v>
      </c>
      <c r="O45" s="11">
        <v>271387324.44</v>
      </c>
      <c r="P45" s="11">
        <v>2559186.56</v>
      </c>
      <c r="Q45" s="11">
        <v>203579924.44</v>
      </c>
      <c r="R45" s="11">
        <v>67807400</v>
      </c>
      <c r="S45" s="11">
        <v>203579924.44</v>
      </c>
      <c r="T45" s="11">
        <v>0</v>
      </c>
      <c r="U45" s="11">
        <v>0</v>
      </c>
    </row>
    <row r="46" spans="1:21" s="7" customFormat="1" ht="16.5" customHeight="1" x14ac:dyDescent="0.2">
      <c r="A46" s="3" t="s">
        <v>105</v>
      </c>
      <c r="B46" s="3" t="s">
        <v>106</v>
      </c>
      <c r="C46" s="4" t="s">
        <v>25</v>
      </c>
      <c r="D46" s="4" t="s">
        <v>26</v>
      </c>
      <c r="E46" s="4">
        <v>20</v>
      </c>
      <c r="F46" s="5" t="s">
        <v>31</v>
      </c>
      <c r="G46" s="6">
        <v>12438550000</v>
      </c>
      <c r="H46" s="6">
        <f t="shared" si="6"/>
        <v>0</v>
      </c>
      <c r="I46" s="6">
        <v>12438550000</v>
      </c>
      <c r="J46" s="6">
        <v>8420598550.8999996</v>
      </c>
      <c r="K46" s="6">
        <v>4017951449.0999999</v>
      </c>
      <c r="L46" s="6">
        <v>0</v>
      </c>
      <c r="M46" s="6">
        <v>7246383560.0200005</v>
      </c>
      <c r="N46" s="6">
        <v>1174214990.8800001</v>
      </c>
      <c r="O46" s="6">
        <v>2902076573.0300002</v>
      </c>
      <c r="P46" s="6">
        <v>4344306986.9899998</v>
      </c>
      <c r="Q46" s="6">
        <v>2687735176.6399999</v>
      </c>
      <c r="R46" s="6">
        <v>214341396.38999999</v>
      </c>
      <c r="S46" s="6">
        <v>2687735176.6399999</v>
      </c>
      <c r="T46" s="6">
        <v>0</v>
      </c>
      <c r="U46" s="6">
        <v>9259251</v>
      </c>
    </row>
    <row r="47" spans="1:21" s="7" customFormat="1" ht="21.75" customHeight="1" x14ac:dyDescent="0.2">
      <c r="A47" s="3" t="s">
        <v>105</v>
      </c>
      <c r="B47" s="3" t="s">
        <v>106</v>
      </c>
      <c r="C47" s="4" t="s">
        <v>25</v>
      </c>
      <c r="D47" s="4" t="s">
        <v>26</v>
      </c>
      <c r="E47" s="4">
        <v>21</v>
      </c>
      <c r="F47" s="5" t="s">
        <v>28</v>
      </c>
      <c r="G47" s="6">
        <v>1998800000</v>
      </c>
      <c r="H47" s="6">
        <f t="shared" si="6"/>
        <v>0</v>
      </c>
      <c r="I47" s="6">
        <v>1998800000</v>
      </c>
      <c r="J47" s="6">
        <v>9941093</v>
      </c>
      <c r="K47" s="6">
        <v>1988858907</v>
      </c>
      <c r="L47" s="6">
        <v>0</v>
      </c>
      <c r="M47" s="6">
        <v>9941093</v>
      </c>
      <c r="N47" s="6">
        <v>0</v>
      </c>
      <c r="O47" s="6">
        <v>2101348</v>
      </c>
      <c r="P47" s="6">
        <v>7839745</v>
      </c>
      <c r="Q47" s="6">
        <v>2101348</v>
      </c>
      <c r="R47" s="6">
        <v>0</v>
      </c>
      <c r="S47" s="6">
        <v>2101348</v>
      </c>
      <c r="T47" s="6">
        <v>0</v>
      </c>
      <c r="U47" s="6">
        <v>0</v>
      </c>
    </row>
    <row r="48" spans="1:21" s="12" customFormat="1" ht="12" x14ac:dyDescent="0.2">
      <c r="A48" s="8" t="s">
        <v>107</v>
      </c>
      <c r="B48" s="8" t="s">
        <v>106</v>
      </c>
      <c r="C48" s="9" t="s">
        <v>25</v>
      </c>
      <c r="D48" s="9" t="s">
        <v>26</v>
      </c>
      <c r="E48" s="9">
        <v>20</v>
      </c>
      <c r="F48" s="10" t="s">
        <v>31</v>
      </c>
      <c r="G48" s="11">
        <v>12438550000</v>
      </c>
      <c r="H48" s="11">
        <f t="shared" si="6"/>
        <v>0</v>
      </c>
      <c r="I48" s="11">
        <v>12438550000</v>
      </c>
      <c r="J48" s="11">
        <v>8420598550.8999996</v>
      </c>
      <c r="K48" s="11">
        <v>4017951449.0999999</v>
      </c>
      <c r="L48" s="11">
        <v>0</v>
      </c>
      <c r="M48" s="11">
        <v>7246383560.0200005</v>
      </c>
      <c r="N48" s="11">
        <v>1174214990.8800001</v>
      </c>
      <c r="O48" s="11">
        <v>2902076573.0300002</v>
      </c>
      <c r="P48" s="11">
        <v>4344306986.9899998</v>
      </c>
      <c r="Q48" s="11">
        <v>2687735176.6399999</v>
      </c>
      <c r="R48" s="11">
        <v>214341396.38999999</v>
      </c>
      <c r="S48" s="11">
        <v>2687735176.6399999</v>
      </c>
      <c r="T48" s="11">
        <v>0</v>
      </c>
      <c r="U48" s="11">
        <v>9259251</v>
      </c>
    </row>
    <row r="49" spans="1:21" s="12" customFormat="1" ht="24" x14ac:dyDescent="0.2">
      <c r="A49" s="8" t="s">
        <v>107</v>
      </c>
      <c r="B49" s="8" t="s">
        <v>106</v>
      </c>
      <c r="C49" s="9" t="s">
        <v>25</v>
      </c>
      <c r="D49" s="9" t="s">
        <v>26</v>
      </c>
      <c r="E49" s="9">
        <v>21</v>
      </c>
      <c r="F49" s="10" t="s">
        <v>28</v>
      </c>
      <c r="G49" s="11">
        <v>1998800000</v>
      </c>
      <c r="H49" s="11">
        <f t="shared" si="6"/>
        <v>0</v>
      </c>
      <c r="I49" s="11">
        <v>1998800000</v>
      </c>
      <c r="J49" s="11">
        <v>9941093</v>
      </c>
      <c r="K49" s="11">
        <v>1988858907</v>
      </c>
      <c r="L49" s="11">
        <v>0</v>
      </c>
      <c r="M49" s="11">
        <v>9941093</v>
      </c>
      <c r="N49" s="11">
        <v>0</v>
      </c>
      <c r="O49" s="11">
        <v>2101348</v>
      </c>
      <c r="P49" s="11">
        <v>7839745</v>
      </c>
      <c r="Q49" s="11">
        <v>2101348</v>
      </c>
      <c r="R49" s="11">
        <v>0</v>
      </c>
      <c r="S49" s="11">
        <v>2101348</v>
      </c>
      <c r="T49" s="11">
        <v>0</v>
      </c>
      <c r="U49" s="11">
        <v>0</v>
      </c>
    </row>
    <row r="50" spans="1:21" s="12" customFormat="1" ht="12" x14ac:dyDescent="0.2">
      <c r="A50" s="8" t="s">
        <v>108</v>
      </c>
      <c r="B50" s="8" t="s">
        <v>109</v>
      </c>
      <c r="C50" s="9" t="s">
        <v>25</v>
      </c>
      <c r="D50" s="9" t="s">
        <v>26</v>
      </c>
      <c r="E50" s="9">
        <v>20</v>
      </c>
      <c r="F50" s="10" t="s">
        <v>31</v>
      </c>
      <c r="G50" s="11">
        <v>196000000</v>
      </c>
      <c r="H50" s="11">
        <f t="shared" si="6"/>
        <v>0</v>
      </c>
      <c r="I50" s="11">
        <v>196000000</v>
      </c>
      <c r="J50" s="11">
        <v>147135474.22999999</v>
      </c>
      <c r="K50" s="11">
        <v>48864525.770000003</v>
      </c>
      <c r="L50" s="11">
        <v>0</v>
      </c>
      <c r="M50" s="11">
        <v>147135474.22999999</v>
      </c>
      <c r="N50" s="11">
        <v>0</v>
      </c>
      <c r="O50" s="11">
        <v>146939656.62</v>
      </c>
      <c r="P50" s="11">
        <v>195817.61</v>
      </c>
      <c r="Q50" s="11">
        <v>146939656.62</v>
      </c>
      <c r="R50" s="11">
        <v>0</v>
      </c>
      <c r="S50" s="11">
        <v>146939656.62</v>
      </c>
      <c r="T50" s="11">
        <v>0</v>
      </c>
      <c r="U50" s="11">
        <v>0</v>
      </c>
    </row>
    <row r="51" spans="1:21" s="12" customFormat="1" ht="12" x14ac:dyDescent="0.2">
      <c r="A51" s="8" t="s">
        <v>110</v>
      </c>
      <c r="B51" s="8" t="s">
        <v>111</v>
      </c>
      <c r="C51" s="9" t="s">
        <v>25</v>
      </c>
      <c r="D51" s="9" t="s">
        <v>26</v>
      </c>
      <c r="E51" s="9">
        <v>20</v>
      </c>
      <c r="F51" s="10" t="s">
        <v>31</v>
      </c>
      <c r="G51" s="11">
        <v>196000000</v>
      </c>
      <c r="H51" s="11">
        <f t="shared" si="6"/>
        <v>0</v>
      </c>
      <c r="I51" s="11">
        <v>196000000</v>
      </c>
      <c r="J51" s="11">
        <v>147135474.22999999</v>
      </c>
      <c r="K51" s="11">
        <v>48864525.770000003</v>
      </c>
      <c r="L51" s="11">
        <v>0</v>
      </c>
      <c r="M51" s="11">
        <v>147135474.22999999</v>
      </c>
      <c r="N51" s="11">
        <v>0</v>
      </c>
      <c r="O51" s="11">
        <v>146939656.62</v>
      </c>
      <c r="P51" s="11">
        <v>195817.61</v>
      </c>
      <c r="Q51" s="11">
        <v>146939656.62</v>
      </c>
      <c r="R51" s="11">
        <v>0</v>
      </c>
      <c r="S51" s="11">
        <v>146939656.62</v>
      </c>
      <c r="T51" s="11">
        <v>0</v>
      </c>
      <c r="U51" s="11">
        <v>0</v>
      </c>
    </row>
    <row r="52" spans="1:21" s="12" customFormat="1" ht="12" x14ac:dyDescent="0.2">
      <c r="A52" s="8" t="s">
        <v>112</v>
      </c>
      <c r="B52" s="8" t="s">
        <v>113</v>
      </c>
      <c r="C52" s="9" t="s">
        <v>25</v>
      </c>
      <c r="D52" s="9" t="s">
        <v>26</v>
      </c>
      <c r="E52" s="9">
        <v>20</v>
      </c>
      <c r="F52" s="10" t="s">
        <v>31</v>
      </c>
      <c r="G52" s="11">
        <v>1500000</v>
      </c>
      <c r="H52" s="11">
        <f t="shared" si="6"/>
        <v>0</v>
      </c>
      <c r="I52" s="11">
        <v>1500000</v>
      </c>
      <c r="J52" s="11">
        <v>1494236</v>
      </c>
      <c r="K52" s="11">
        <v>5764</v>
      </c>
      <c r="L52" s="11">
        <v>0</v>
      </c>
      <c r="M52" s="11">
        <v>1494236</v>
      </c>
      <c r="N52" s="11">
        <v>0</v>
      </c>
      <c r="O52" s="11">
        <v>1494213.04</v>
      </c>
      <c r="P52" s="11">
        <v>22.96</v>
      </c>
      <c r="Q52" s="11">
        <v>1494213.04</v>
      </c>
      <c r="R52" s="11">
        <v>0</v>
      </c>
      <c r="S52" s="11">
        <v>1494213.04</v>
      </c>
      <c r="T52" s="11">
        <v>0</v>
      </c>
      <c r="U52" s="11">
        <v>0</v>
      </c>
    </row>
    <row r="53" spans="1:21" s="12" customFormat="1" ht="12" x14ac:dyDescent="0.2">
      <c r="A53" s="8" t="s">
        <v>114</v>
      </c>
      <c r="B53" s="8" t="s">
        <v>115</v>
      </c>
      <c r="C53" s="9" t="s">
        <v>25</v>
      </c>
      <c r="D53" s="9" t="s">
        <v>26</v>
      </c>
      <c r="E53" s="9">
        <v>20</v>
      </c>
      <c r="F53" s="10" t="s">
        <v>31</v>
      </c>
      <c r="G53" s="11">
        <v>174500000</v>
      </c>
      <c r="H53" s="11">
        <f t="shared" si="6"/>
        <v>0</v>
      </c>
      <c r="I53" s="11">
        <v>174500000</v>
      </c>
      <c r="J53" s="11">
        <v>144182857.22999999</v>
      </c>
      <c r="K53" s="11">
        <v>30317142.77</v>
      </c>
      <c r="L53" s="11">
        <v>0</v>
      </c>
      <c r="M53" s="11">
        <v>144182857.22999999</v>
      </c>
      <c r="N53" s="11">
        <v>0</v>
      </c>
      <c r="O53" s="11">
        <v>144061588.78</v>
      </c>
      <c r="P53" s="11">
        <v>121268.45</v>
      </c>
      <c r="Q53" s="11">
        <v>144061588.78</v>
      </c>
      <c r="R53" s="11">
        <v>0</v>
      </c>
      <c r="S53" s="11">
        <v>144061588.78</v>
      </c>
      <c r="T53" s="11">
        <v>0</v>
      </c>
      <c r="U53" s="11">
        <v>0</v>
      </c>
    </row>
    <row r="54" spans="1:21" s="12" customFormat="1" ht="24" x14ac:dyDescent="0.2">
      <c r="A54" s="8" t="s">
        <v>116</v>
      </c>
      <c r="B54" s="8" t="s">
        <v>117</v>
      </c>
      <c r="C54" s="9" t="s">
        <v>25</v>
      </c>
      <c r="D54" s="9" t="s">
        <v>26</v>
      </c>
      <c r="E54" s="9">
        <v>20</v>
      </c>
      <c r="F54" s="10" t="s">
        <v>31</v>
      </c>
      <c r="G54" s="11">
        <v>20000000</v>
      </c>
      <c r="H54" s="11">
        <f t="shared" si="6"/>
        <v>0</v>
      </c>
      <c r="I54" s="11">
        <v>20000000</v>
      </c>
      <c r="J54" s="11">
        <v>1458381</v>
      </c>
      <c r="K54" s="11">
        <v>18541619</v>
      </c>
      <c r="L54" s="11">
        <v>0</v>
      </c>
      <c r="M54" s="11">
        <v>1458381</v>
      </c>
      <c r="N54" s="11">
        <v>0</v>
      </c>
      <c r="O54" s="11">
        <v>1383854.8</v>
      </c>
      <c r="P54" s="11">
        <v>74526.2</v>
      </c>
      <c r="Q54" s="11">
        <v>1383854.8</v>
      </c>
      <c r="R54" s="11">
        <v>0</v>
      </c>
      <c r="S54" s="11">
        <v>1383854.8</v>
      </c>
      <c r="T54" s="11">
        <v>0</v>
      </c>
      <c r="U54" s="11">
        <v>0</v>
      </c>
    </row>
    <row r="55" spans="1:21" s="12" customFormat="1" ht="12" x14ac:dyDescent="0.2">
      <c r="A55" s="8" t="s">
        <v>118</v>
      </c>
      <c r="B55" s="8" t="s">
        <v>119</v>
      </c>
      <c r="C55" s="9" t="s">
        <v>25</v>
      </c>
      <c r="D55" s="9" t="s">
        <v>26</v>
      </c>
      <c r="E55" s="9">
        <v>20</v>
      </c>
      <c r="F55" s="10" t="s">
        <v>31</v>
      </c>
      <c r="G55" s="11">
        <v>12242550000</v>
      </c>
      <c r="H55" s="11">
        <f t="shared" si="6"/>
        <v>0</v>
      </c>
      <c r="I55" s="11">
        <v>12242550000</v>
      </c>
      <c r="J55" s="11">
        <v>8273463076.6700001</v>
      </c>
      <c r="K55" s="11">
        <v>3969086923.3299999</v>
      </c>
      <c r="L55" s="11">
        <v>0</v>
      </c>
      <c r="M55" s="11">
        <v>7099248085.79</v>
      </c>
      <c r="N55" s="11">
        <v>1174214990.8800001</v>
      </c>
      <c r="O55" s="11">
        <v>2755136916.4099998</v>
      </c>
      <c r="P55" s="11">
        <v>4344111169.3800001</v>
      </c>
      <c r="Q55" s="11">
        <v>2540795520.02</v>
      </c>
      <c r="R55" s="11">
        <v>214341396.38999999</v>
      </c>
      <c r="S55" s="11">
        <v>2540795520.02</v>
      </c>
      <c r="T55" s="11">
        <v>0</v>
      </c>
      <c r="U55" s="11">
        <v>9259251</v>
      </c>
    </row>
    <row r="56" spans="1:21" s="12" customFormat="1" ht="24" x14ac:dyDescent="0.2">
      <c r="A56" s="8" t="s">
        <v>118</v>
      </c>
      <c r="B56" s="8" t="s">
        <v>119</v>
      </c>
      <c r="C56" s="9" t="s">
        <v>25</v>
      </c>
      <c r="D56" s="9" t="s">
        <v>26</v>
      </c>
      <c r="E56" s="9">
        <v>21</v>
      </c>
      <c r="F56" s="10" t="s">
        <v>28</v>
      </c>
      <c r="G56" s="11">
        <v>1998800000</v>
      </c>
      <c r="H56" s="11">
        <f t="shared" si="6"/>
        <v>0</v>
      </c>
      <c r="I56" s="11">
        <v>1998800000</v>
      </c>
      <c r="J56" s="11">
        <v>9941093</v>
      </c>
      <c r="K56" s="11">
        <v>1988858907</v>
      </c>
      <c r="L56" s="11">
        <v>0</v>
      </c>
      <c r="M56" s="11">
        <v>9941093</v>
      </c>
      <c r="N56" s="11">
        <v>0</v>
      </c>
      <c r="O56" s="11">
        <v>2101348</v>
      </c>
      <c r="P56" s="11">
        <v>7839745</v>
      </c>
      <c r="Q56" s="11">
        <v>2101348</v>
      </c>
      <c r="R56" s="11">
        <v>0</v>
      </c>
      <c r="S56" s="11">
        <v>2101348</v>
      </c>
      <c r="T56" s="11">
        <v>0</v>
      </c>
      <c r="U56" s="11">
        <v>0</v>
      </c>
    </row>
    <row r="57" spans="1:21" s="12" customFormat="1" ht="12" x14ac:dyDescent="0.2">
      <c r="A57" s="8" t="s">
        <v>120</v>
      </c>
      <c r="B57" s="8" t="s">
        <v>121</v>
      </c>
      <c r="C57" s="9" t="s">
        <v>25</v>
      </c>
      <c r="D57" s="9" t="s">
        <v>26</v>
      </c>
      <c r="E57" s="9">
        <v>20</v>
      </c>
      <c r="F57" s="10" t="s">
        <v>31</v>
      </c>
      <c r="G57" s="11">
        <v>112000000</v>
      </c>
      <c r="H57" s="11">
        <f t="shared" si="6"/>
        <v>0</v>
      </c>
      <c r="I57" s="11">
        <v>112000000</v>
      </c>
      <c r="J57" s="11">
        <v>54526532</v>
      </c>
      <c r="K57" s="11">
        <v>57473468</v>
      </c>
      <c r="L57" s="11">
        <v>0</v>
      </c>
      <c r="M57" s="11">
        <v>21435032</v>
      </c>
      <c r="N57" s="11">
        <v>33091500</v>
      </c>
      <c r="O57" s="11">
        <v>20908500</v>
      </c>
      <c r="P57" s="11">
        <v>526532</v>
      </c>
      <c r="Q57" s="11">
        <v>20908500</v>
      </c>
      <c r="R57" s="11">
        <v>0</v>
      </c>
      <c r="S57" s="11">
        <v>20908500</v>
      </c>
      <c r="T57" s="11">
        <v>0</v>
      </c>
      <c r="U57" s="11">
        <v>0</v>
      </c>
    </row>
    <row r="58" spans="1:21" s="12" customFormat="1" ht="12" x14ac:dyDescent="0.2">
      <c r="A58" s="8" t="s">
        <v>122</v>
      </c>
      <c r="B58" s="8" t="s">
        <v>123</v>
      </c>
      <c r="C58" s="9" t="s">
        <v>25</v>
      </c>
      <c r="D58" s="9" t="s">
        <v>26</v>
      </c>
      <c r="E58" s="9">
        <v>20</v>
      </c>
      <c r="F58" s="10" t="s">
        <v>31</v>
      </c>
      <c r="G58" s="11">
        <v>5000000</v>
      </c>
      <c r="H58" s="11">
        <f t="shared" si="6"/>
        <v>0</v>
      </c>
      <c r="I58" s="11">
        <v>5000000</v>
      </c>
      <c r="J58" s="11">
        <v>19920</v>
      </c>
      <c r="K58" s="11">
        <v>4980080</v>
      </c>
      <c r="L58" s="11">
        <v>0</v>
      </c>
      <c r="M58" s="11">
        <v>19920</v>
      </c>
      <c r="N58" s="11">
        <v>0</v>
      </c>
      <c r="O58" s="11">
        <v>0</v>
      </c>
      <c r="P58" s="11">
        <v>19920</v>
      </c>
      <c r="Q58" s="11">
        <v>0</v>
      </c>
      <c r="R58" s="11">
        <v>0</v>
      </c>
      <c r="S58" s="11">
        <v>0</v>
      </c>
      <c r="T58" s="11">
        <v>0</v>
      </c>
      <c r="U58" s="11">
        <v>0</v>
      </c>
    </row>
    <row r="59" spans="1:21" s="12" customFormat="1" ht="12" x14ac:dyDescent="0.2">
      <c r="A59" s="8" t="s">
        <v>124</v>
      </c>
      <c r="B59" s="8" t="s">
        <v>125</v>
      </c>
      <c r="C59" s="9" t="s">
        <v>25</v>
      </c>
      <c r="D59" s="9" t="s">
        <v>26</v>
      </c>
      <c r="E59" s="9">
        <v>20</v>
      </c>
      <c r="F59" s="10" t="s">
        <v>31</v>
      </c>
      <c r="G59" s="11">
        <v>15000000</v>
      </c>
      <c r="H59" s="11">
        <f t="shared" si="6"/>
        <v>0</v>
      </c>
      <c r="I59" s="11">
        <v>15000000</v>
      </c>
      <c r="J59" s="11">
        <v>59760</v>
      </c>
      <c r="K59" s="11">
        <v>14940240</v>
      </c>
      <c r="L59" s="11">
        <v>0</v>
      </c>
      <c r="M59" s="11">
        <v>59760</v>
      </c>
      <c r="N59" s="11">
        <v>0</v>
      </c>
      <c r="O59" s="11">
        <v>0</v>
      </c>
      <c r="P59" s="11">
        <v>59760</v>
      </c>
      <c r="Q59" s="11">
        <v>0</v>
      </c>
      <c r="R59" s="11">
        <v>0</v>
      </c>
      <c r="S59" s="11">
        <v>0</v>
      </c>
      <c r="T59" s="11">
        <v>0</v>
      </c>
      <c r="U59" s="11">
        <v>0</v>
      </c>
    </row>
    <row r="60" spans="1:21" s="12" customFormat="1" ht="12" x14ac:dyDescent="0.2">
      <c r="A60" s="8" t="s">
        <v>126</v>
      </c>
      <c r="B60" s="8" t="s">
        <v>127</v>
      </c>
      <c r="C60" s="9" t="s">
        <v>25</v>
      </c>
      <c r="D60" s="9" t="s">
        <v>26</v>
      </c>
      <c r="E60" s="9">
        <v>20</v>
      </c>
      <c r="F60" s="10" t="s">
        <v>31</v>
      </c>
      <c r="G60" s="11">
        <v>5000000</v>
      </c>
      <c r="H60" s="11">
        <f t="shared" si="6"/>
        <v>20080000</v>
      </c>
      <c r="I60" s="11">
        <v>25080000</v>
      </c>
      <c r="J60" s="11">
        <v>24100240</v>
      </c>
      <c r="K60" s="11">
        <v>979760</v>
      </c>
      <c r="L60" s="11">
        <v>0</v>
      </c>
      <c r="M60" s="11">
        <v>21008740</v>
      </c>
      <c r="N60" s="11">
        <v>3091500</v>
      </c>
      <c r="O60" s="11">
        <v>20908500</v>
      </c>
      <c r="P60" s="11">
        <v>100240</v>
      </c>
      <c r="Q60" s="11">
        <v>20908500</v>
      </c>
      <c r="R60" s="11">
        <v>0</v>
      </c>
      <c r="S60" s="11">
        <v>20908500</v>
      </c>
      <c r="T60" s="11">
        <v>0</v>
      </c>
      <c r="U60" s="11">
        <v>0</v>
      </c>
    </row>
    <row r="61" spans="1:21" s="12" customFormat="1" ht="12" x14ac:dyDescent="0.2">
      <c r="A61" s="8" t="s">
        <v>128</v>
      </c>
      <c r="B61" s="8" t="s">
        <v>129</v>
      </c>
      <c r="C61" s="9" t="s">
        <v>25</v>
      </c>
      <c r="D61" s="9" t="s">
        <v>26</v>
      </c>
      <c r="E61" s="9">
        <v>20</v>
      </c>
      <c r="F61" s="10" t="s">
        <v>31</v>
      </c>
      <c r="G61" s="11">
        <v>2000000</v>
      </c>
      <c r="H61" s="11">
        <f t="shared" si="6"/>
        <v>0</v>
      </c>
      <c r="I61" s="11">
        <v>2000000</v>
      </c>
      <c r="J61" s="11">
        <v>7968</v>
      </c>
      <c r="K61" s="11">
        <v>1992032</v>
      </c>
      <c r="L61" s="11">
        <v>0</v>
      </c>
      <c r="M61" s="11">
        <v>7968</v>
      </c>
      <c r="N61" s="11">
        <v>0</v>
      </c>
      <c r="O61" s="11">
        <v>0</v>
      </c>
      <c r="P61" s="11">
        <v>7968</v>
      </c>
      <c r="Q61" s="11">
        <v>0</v>
      </c>
      <c r="R61" s="11">
        <v>0</v>
      </c>
      <c r="S61" s="11">
        <v>0</v>
      </c>
      <c r="T61" s="11">
        <v>0</v>
      </c>
      <c r="U61" s="11">
        <v>0</v>
      </c>
    </row>
    <row r="62" spans="1:21" s="12" customFormat="1" ht="12" x14ac:dyDescent="0.2">
      <c r="A62" s="8" t="s">
        <v>130</v>
      </c>
      <c r="B62" s="8" t="s">
        <v>131</v>
      </c>
      <c r="C62" s="9" t="s">
        <v>25</v>
      </c>
      <c r="D62" s="9" t="s">
        <v>26</v>
      </c>
      <c r="E62" s="9">
        <v>20</v>
      </c>
      <c r="F62" s="10" t="s">
        <v>31</v>
      </c>
      <c r="G62" s="11">
        <v>5000000</v>
      </c>
      <c r="H62" s="11">
        <f t="shared" si="6"/>
        <v>0</v>
      </c>
      <c r="I62" s="11">
        <v>5000000</v>
      </c>
      <c r="J62" s="11">
        <v>19920</v>
      </c>
      <c r="K62" s="11">
        <v>4980080</v>
      </c>
      <c r="L62" s="11">
        <v>0</v>
      </c>
      <c r="M62" s="11">
        <v>19920</v>
      </c>
      <c r="N62" s="11">
        <v>0</v>
      </c>
      <c r="O62" s="11">
        <v>0</v>
      </c>
      <c r="P62" s="11">
        <v>19920</v>
      </c>
      <c r="Q62" s="11">
        <v>0</v>
      </c>
      <c r="R62" s="11">
        <v>0</v>
      </c>
      <c r="S62" s="11">
        <v>0</v>
      </c>
      <c r="T62" s="11">
        <v>0</v>
      </c>
      <c r="U62" s="11">
        <v>0</v>
      </c>
    </row>
    <row r="63" spans="1:21" s="12" customFormat="1" ht="12" x14ac:dyDescent="0.2">
      <c r="A63" s="8" t="s">
        <v>132</v>
      </c>
      <c r="B63" s="8" t="s">
        <v>133</v>
      </c>
      <c r="C63" s="9" t="s">
        <v>25</v>
      </c>
      <c r="D63" s="9" t="s">
        <v>26</v>
      </c>
      <c r="E63" s="9">
        <v>20</v>
      </c>
      <c r="F63" s="10" t="s">
        <v>31</v>
      </c>
      <c r="G63" s="11">
        <v>20000000</v>
      </c>
      <c r="H63" s="11">
        <f t="shared" si="6"/>
        <v>0</v>
      </c>
      <c r="I63" s="11">
        <v>20000000</v>
      </c>
      <c r="J63" s="11">
        <v>10079681</v>
      </c>
      <c r="K63" s="11">
        <v>9920319</v>
      </c>
      <c r="L63" s="11">
        <v>0</v>
      </c>
      <c r="M63" s="11">
        <v>79681</v>
      </c>
      <c r="N63" s="11">
        <v>10000000</v>
      </c>
      <c r="O63" s="11">
        <v>0</v>
      </c>
      <c r="P63" s="11">
        <v>79681</v>
      </c>
      <c r="Q63" s="11">
        <v>0</v>
      </c>
      <c r="R63" s="11">
        <v>0</v>
      </c>
      <c r="S63" s="11">
        <v>0</v>
      </c>
      <c r="T63" s="11">
        <v>0</v>
      </c>
      <c r="U63" s="11">
        <v>0</v>
      </c>
    </row>
    <row r="64" spans="1:21" s="12" customFormat="1" ht="12" x14ac:dyDescent="0.2">
      <c r="A64" s="8" t="s">
        <v>134</v>
      </c>
      <c r="B64" s="8" t="s">
        <v>135</v>
      </c>
      <c r="C64" s="9" t="s">
        <v>25</v>
      </c>
      <c r="D64" s="9" t="s">
        <v>26</v>
      </c>
      <c r="E64" s="9">
        <v>20</v>
      </c>
      <c r="F64" s="10" t="s">
        <v>31</v>
      </c>
      <c r="G64" s="11">
        <v>50000000</v>
      </c>
      <c r="H64" s="11">
        <f t="shared" si="6"/>
        <v>-20080000</v>
      </c>
      <c r="I64" s="11">
        <v>29920000</v>
      </c>
      <c r="J64" s="11">
        <v>20199203</v>
      </c>
      <c r="K64" s="11">
        <v>9720797</v>
      </c>
      <c r="L64" s="11">
        <v>0</v>
      </c>
      <c r="M64" s="11">
        <v>199203</v>
      </c>
      <c r="N64" s="11">
        <v>20000000</v>
      </c>
      <c r="O64" s="11">
        <v>0</v>
      </c>
      <c r="P64" s="11">
        <v>199203</v>
      </c>
      <c r="Q64" s="11">
        <v>0</v>
      </c>
      <c r="R64" s="11">
        <v>0</v>
      </c>
      <c r="S64" s="11">
        <v>0</v>
      </c>
      <c r="T64" s="11">
        <v>0</v>
      </c>
      <c r="U64" s="11">
        <v>0</v>
      </c>
    </row>
    <row r="65" spans="1:21" s="12" customFormat="1" ht="12" x14ac:dyDescent="0.2">
      <c r="A65" s="8" t="s">
        <v>136</v>
      </c>
      <c r="B65" s="8" t="s">
        <v>137</v>
      </c>
      <c r="C65" s="9" t="s">
        <v>25</v>
      </c>
      <c r="D65" s="9" t="s">
        <v>26</v>
      </c>
      <c r="E65" s="9">
        <v>20</v>
      </c>
      <c r="F65" s="10" t="s">
        <v>31</v>
      </c>
      <c r="G65" s="11">
        <v>10000000</v>
      </c>
      <c r="H65" s="11">
        <f t="shared" si="6"/>
        <v>0</v>
      </c>
      <c r="I65" s="11">
        <v>10000000</v>
      </c>
      <c r="J65" s="11">
        <v>39840</v>
      </c>
      <c r="K65" s="11">
        <v>9960160</v>
      </c>
      <c r="L65" s="11">
        <v>0</v>
      </c>
      <c r="M65" s="11">
        <v>39840</v>
      </c>
      <c r="N65" s="11">
        <v>0</v>
      </c>
      <c r="O65" s="11">
        <v>0</v>
      </c>
      <c r="P65" s="11">
        <v>39840</v>
      </c>
      <c r="Q65" s="11">
        <v>0</v>
      </c>
      <c r="R65" s="11">
        <v>0</v>
      </c>
      <c r="S65" s="11">
        <v>0</v>
      </c>
      <c r="T65" s="11">
        <v>0</v>
      </c>
      <c r="U65" s="11">
        <v>0</v>
      </c>
    </row>
    <row r="66" spans="1:21" s="12" customFormat="1" ht="12" x14ac:dyDescent="0.2">
      <c r="A66" s="8" t="s">
        <v>138</v>
      </c>
      <c r="B66" s="8" t="s">
        <v>139</v>
      </c>
      <c r="C66" s="9" t="s">
        <v>25</v>
      </c>
      <c r="D66" s="9" t="s">
        <v>26</v>
      </c>
      <c r="E66" s="9">
        <v>20</v>
      </c>
      <c r="F66" s="10" t="s">
        <v>31</v>
      </c>
      <c r="G66" s="11">
        <v>60000000</v>
      </c>
      <c r="H66" s="11">
        <f t="shared" si="6"/>
        <v>-40160000</v>
      </c>
      <c r="I66" s="11">
        <v>19840000</v>
      </c>
      <c r="J66" s="11">
        <v>239043</v>
      </c>
      <c r="K66" s="11">
        <v>19600957</v>
      </c>
      <c r="L66" s="11">
        <v>0</v>
      </c>
      <c r="M66" s="11">
        <v>239043</v>
      </c>
      <c r="N66" s="11">
        <v>0</v>
      </c>
      <c r="O66" s="11">
        <v>0</v>
      </c>
      <c r="P66" s="11">
        <v>239043</v>
      </c>
      <c r="Q66" s="11">
        <v>0</v>
      </c>
      <c r="R66" s="11">
        <v>0</v>
      </c>
      <c r="S66" s="11">
        <v>0</v>
      </c>
      <c r="T66" s="11">
        <v>0</v>
      </c>
      <c r="U66" s="11">
        <v>0</v>
      </c>
    </row>
    <row r="67" spans="1:21" s="12" customFormat="1" ht="12" x14ac:dyDescent="0.2">
      <c r="A67" s="8" t="s">
        <v>140</v>
      </c>
      <c r="B67" s="8" t="s">
        <v>141</v>
      </c>
      <c r="C67" s="9" t="s">
        <v>25</v>
      </c>
      <c r="D67" s="9" t="s">
        <v>26</v>
      </c>
      <c r="E67" s="9">
        <v>20</v>
      </c>
      <c r="F67" s="10" t="s">
        <v>31</v>
      </c>
      <c r="G67" s="11">
        <v>10000000</v>
      </c>
      <c r="H67" s="11">
        <f t="shared" si="6"/>
        <v>0</v>
      </c>
      <c r="I67" s="11">
        <v>10000000</v>
      </c>
      <c r="J67" s="11">
        <v>39840</v>
      </c>
      <c r="K67" s="11">
        <v>9960160</v>
      </c>
      <c r="L67" s="11">
        <v>0</v>
      </c>
      <c r="M67" s="11">
        <v>39840</v>
      </c>
      <c r="N67" s="11">
        <v>0</v>
      </c>
      <c r="O67" s="11">
        <v>0</v>
      </c>
      <c r="P67" s="11">
        <v>39840</v>
      </c>
      <c r="Q67" s="11">
        <v>0</v>
      </c>
      <c r="R67" s="11">
        <v>0</v>
      </c>
      <c r="S67" s="11">
        <v>0</v>
      </c>
      <c r="T67" s="11">
        <v>0</v>
      </c>
      <c r="U67" s="11">
        <v>0</v>
      </c>
    </row>
    <row r="68" spans="1:21" s="12" customFormat="1" ht="12" x14ac:dyDescent="0.2">
      <c r="A68" s="8" t="s">
        <v>142</v>
      </c>
      <c r="B68" s="8" t="s">
        <v>143</v>
      </c>
      <c r="C68" s="9" t="s">
        <v>25</v>
      </c>
      <c r="D68" s="9" t="s">
        <v>26</v>
      </c>
      <c r="E68" s="9">
        <v>20</v>
      </c>
      <c r="F68" s="10" t="s">
        <v>31</v>
      </c>
      <c r="G68" s="11">
        <v>50000000</v>
      </c>
      <c r="H68" s="11">
        <f t="shared" si="6"/>
        <v>-40160000</v>
      </c>
      <c r="I68" s="11">
        <v>9840000</v>
      </c>
      <c r="J68" s="11">
        <v>199203</v>
      </c>
      <c r="K68" s="11">
        <v>9640797</v>
      </c>
      <c r="L68" s="11">
        <v>0</v>
      </c>
      <c r="M68" s="11">
        <v>199203</v>
      </c>
      <c r="N68" s="11">
        <v>0</v>
      </c>
      <c r="O68" s="11">
        <v>0</v>
      </c>
      <c r="P68" s="11">
        <v>199203</v>
      </c>
      <c r="Q68" s="11">
        <v>0</v>
      </c>
      <c r="R68" s="11">
        <v>0</v>
      </c>
      <c r="S68" s="11">
        <v>0</v>
      </c>
      <c r="T68" s="11">
        <v>0</v>
      </c>
      <c r="U68" s="11">
        <v>0</v>
      </c>
    </row>
    <row r="69" spans="1:21" s="12" customFormat="1" ht="12" x14ac:dyDescent="0.2">
      <c r="A69" s="8" t="s">
        <v>144</v>
      </c>
      <c r="B69" s="8" t="s">
        <v>145</v>
      </c>
      <c r="C69" s="9" t="s">
        <v>25</v>
      </c>
      <c r="D69" s="9" t="s">
        <v>26</v>
      </c>
      <c r="E69" s="9">
        <v>20</v>
      </c>
      <c r="F69" s="10" t="s">
        <v>31</v>
      </c>
      <c r="G69" s="11">
        <v>752000000</v>
      </c>
      <c r="H69" s="11">
        <f t="shared" si="6"/>
        <v>-69276000</v>
      </c>
      <c r="I69" s="11">
        <v>682724000</v>
      </c>
      <c r="J69" s="11">
        <v>561718482.89999998</v>
      </c>
      <c r="K69" s="11">
        <v>121005517.09999999</v>
      </c>
      <c r="L69" s="11">
        <v>0</v>
      </c>
      <c r="M69" s="11">
        <v>84370939.230000004</v>
      </c>
      <c r="N69" s="11">
        <v>477347543.67000002</v>
      </c>
      <c r="O69" s="11">
        <v>15965872.23</v>
      </c>
      <c r="P69" s="11">
        <v>68405067</v>
      </c>
      <c r="Q69" s="11">
        <v>15965872.23</v>
      </c>
      <c r="R69" s="11">
        <v>0</v>
      </c>
      <c r="S69" s="11">
        <v>15965872.23</v>
      </c>
      <c r="T69" s="11">
        <v>0</v>
      </c>
      <c r="U69" s="11">
        <v>0</v>
      </c>
    </row>
    <row r="70" spans="1:21" s="12" customFormat="1" ht="12" x14ac:dyDescent="0.2">
      <c r="A70" s="8" t="s">
        <v>146</v>
      </c>
      <c r="B70" s="8" t="s">
        <v>147</v>
      </c>
      <c r="C70" s="9" t="s">
        <v>25</v>
      </c>
      <c r="D70" s="9" t="s">
        <v>26</v>
      </c>
      <c r="E70" s="9">
        <v>20</v>
      </c>
      <c r="F70" s="10" t="s">
        <v>31</v>
      </c>
      <c r="G70" s="11">
        <v>60000000</v>
      </c>
      <c r="H70" s="11">
        <f t="shared" si="6"/>
        <v>0</v>
      </c>
      <c r="I70" s="11">
        <v>60000000</v>
      </c>
      <c r="J70" s="11">
        <v>50389043</v>
      </c>
      <c r="K70" s="11">
        <v>9610957</v>
      </c>
      <c r="L70" s="11">
        <v>0</v>
      </c>
      <c r="M70" s="11">
        <v>50389043</v>
      </c>
      <c r="N70" s="11">
        <v>0</v>
      </c>
      <c r="O70" s="11">
        <v>5629383</v>
      </c>
      <c r="P70" s="11">
        <v>44759660</v>
      </c>
      <c r="Q70" s="11">
        <v>5629383</v>
      </c>
      <c r="R70" s="11">
        <v>0</v>
      </c>
      <c r="S70" s="11">
        <v>5629383</v>
      </c>
      <c r="T70" s="11">
        <v>0</v>
      </c>
      <c r="U70" s="11">
        <v>0</v>
      </c>
    </row>
    <row r="71" spans="1:21" s="12" customFormat="1" ht="12" x14ac:dyDescent="0.2">
      <c r="A71" s="8" t="s">
        <v>148</v>
      </c>
      <c r="B71" s="8" t="s">
        <v>149</v>
      </c>
      <c r="C71" s="9" t="s">
        <v>25</v>
      </c>
      <c r="D71" s="9" t="s">
        <v>26</v>
      </c>
      <c r="E71" s="9">
        <v>20</v>
      </c>
      <c r="F71" s="10" t="s">
        <v>31</v>
      </c>
      <c r="G71" s="11">
        <v>200000000</v>
      </c>
      <c r="H71" s="11">
        <f t="shared" si="6"/>
        <v>0</v>
      </c>
      <c r="I71" s="11">
        <v>200000000</v>
      </c>
      <c r="J71" s="11">
        <v>145182652</v>
      </c>
      <c r="K71" s="11">
        <v>54817348</v>
      </c>
      <c r="L71" s="11">
        <v>0</v>
      </c>
      <c r="M71" s="11">
        <v>796812</v>
      </c>
      <c r="N71" s="11">
        <v>144385840</v>
      </c>
      <c r="O71" s="11">
        <v>0</v>
      </c>
      <c r="P71" s="11">
        <v>796812</v>
      </c>
      <c r="Q71" s="11">
        <v>0</v>
      </c>
      <c r="R71" s="11">
        <v>0</v>
      </c>
      <c r="S71" s="11">
        <v>0</v>
      </c>
      <c r="T71" s="11">
        <v>0</v>
      </c>
      <c r="U71" s="11">
        <v>0</v>
      </c>
    </row>
    <row r="72" spans="1:21" s="12" customFormat="1" ht="12" x14ac:dyDescent="0.2">
      <c r="A72" s="8" t="s">
        <v>150</v>
      </c>
      <c r="B72" s="8" t="s">
        <v>151</v>
      </c>
      <c r="C72" s="9" t="s">
        <v>25</v>
      </c>
      <c r="D72" s="9" t="s">
        <v>26</v>
      </c>
      <c r="E72" s="9">
        <v>20</v>
      </c>
      <c r="F72" s="10" t="s">
        <v>31</v>
      </c>
      <c r="G72" s="11">
        <v>5000000</v>
      </c>
      <c r="H72" s="11">
        <f t="shared" si="6"/>
        <v>0</v>
      </c>
      <c r="I72" s="11">
        <v>5000000</v>
      </c>
      <c r="J72" s="11">
        <v>19920</v>
      </c>
      <c r="K72" s="11">
        <v>4980080</v>
      </c>
      <c r="L72" s="11">
        <v>0</v>
      </c>
      <c r="M72" s="11">
        <v>19920</v>
      </c>
      <c r="N72" s="11">
        <v>0</v>
      </c>
      <c r="O72" s="11">
        <v>0</v>
      </c>
      <c r="P72" s="11">
        <v>19920</v>
      </c>
      <c r="Q72" s="11">
        <v>0</v>
      </c>
      <c r="R72" s="11">
        <v>0</v>
      </c>
      <c r="S72" s="11">
        <v>0</v>
      </c>
      <c r="T72" s="11">
        <v>0</v>
      </c>
      <c r="U72" s="11">
        <v>0</v>
      </c>
    </row>
    <row r="73" spans="1:21" s="12" customFormat="1" ht="24" x14ac:dyDescent="0.2">
      <c r="A73" s="8" t="s">
        <v>152</v>
      </c>
      <c r="B73" s="8" t="s">
        <v>153</v>
      </c>
      <c r="C73" s="9" t="s">
        <v>25</v>
      </c>
      <c r="D73" s="9" t="s">
        <v>26</v>
      </c>
      <c r="E73" s="9">
        <v>20</v>
      </c>
      <c r="F73" s="10" t="s">
        <v>31</v>
      </c>
      <c r="G73" s="11">
        <v>350000000</v>
      </c>
      <c r="H73" s="11">
        <f t="shared" si="6"/>
        <v>0</v>
      </c>
      <c r="I73" s="11">
        <v>350000000</v>
      </c>
      <c r="J73" s="11">
        <v>336095241.5</v>
      </c>
      <c r="K73" s="11">
        <v>13904758.5</v>
      </c>
      <c r="L73" s="11">
        <v>0</v>
      </c>
      <c r="M73" s="11">
        <v>11293470.83</v>
      </c>
      <c r="N73" s="11">
        <v>324801770.67000002</v>
      </c>
      <c r="O73" s="11">
        <v>2690928.83</v>
      </c>
      <c r="P73" s="11">
        <v>8602542</v>
      </c>
      <c r="Q73" s="11">
        <v>2690928.83</v>
      </c>
      <c r="R73" s="11">
        <v>0</v>
      </c>
      <c r="S73" s="11">
        <v>2690928.83</v>
      </c>
      <c r="T73" s="11">
        <v>0</v>
      </c>
      <c r="U73" s="11">
        <v>0</v>
      </c>
    </row>
    <row r="74" spans="1:21" s="12" customFormat="1" ht="12" x14ac:dyDescent="0.2">
      <c r="A74" s="8" t="s">
        <v>154</v>
      </c>
      <c r="B74" s="8" t="s">
        <v>155</v>
      </c>
      <c r="C74" s="9" t="s">
        <v>25</v>
      </c>
      <c r="D74" s="9" t="s">
        <v>26</v>
      </c>
      <c r="E74" s="9">
        <v>20</v>
      </c>
      <c r="F74" s="10" t="s">
        <v>31</v>
      </c>
      <c r="G74" s="11">
        <v>25000000</v>
      </c>
      <c r="H74" s="11">
        <f t="shared" si="6"/>
        <v>-14056000</v>
      </c>
      <c r="I74" s="11">
        <v>10944000</v>
      </c>
      <c r="J74" s="11">
        <v>1078816.6000000001</v>
      </c>
      <c r="K74" s="11">
        <v>9865183.4000000004</v>
      </c>
      <c r="L74" s="11">
        <v>0</v>
      </c>
      <c r="M74" s="11">
        <v>1078816.6000000001</v>
      </c>
      <c r="N74" s="11">
        <v>0</v>
      </c>
      <c r="O74" s="11">
        <v>982815.6</v>
      </c>
      <c r="P74" s="11">
        <v>96001</v>
      </c>
      <c r="Q74" s="11">
        <v>982815.6</v>
      </c>
      <c r="R74" s="11">
        <v>0</v>
      </c>
      <c r="S74" s="11">
        <v>982815.6</v>
      </c>
      <c r="T74" s="11">
        <v>0</v>
      </c>
      <c r="U74" s="11">
        <v>0</v>
      </c>
    </row>
    <row r="75" spans="1:21" s="12" customFormat="1" ht="24" x14ac:dyDescent="0.2">
      <c r="A75" s="8" t="s">
        <v>156</v>
      </c>
      <c r="B75" s="8" t="s">
        <v>157</v>
      </c>
      <c r="C75" s="9" t="s">
        <v>25</v>
      </c>
      <c r="D75" s="9" t="s">
        <v>26</v>
      </c>
      <c r="E75" s="9">
        <v>20</v>
      </c>
      <c r="F75" s="10" t="s">
        <v>31</v>
      </c>
      <c r="G75" s="11">
        <v>20000000</v>
      </c>
      <c r="H75" s="11">
        <f t="shared" ref="H75:H138" si="7">+I75-G75</f>
        <v>0</v>
      </c>
      <c r="I75" s="11">
        <v>20000000</v>
      </c>
      <c r="J75" s="11">
        <v>2531725.7999999998</v>
      </c>
      <c r="K75" s="11">
        <v>17468274.199999999</v>
      </c>
      <c r="L75" s="11">
        <v>0</v>
      </c>
      <c r="M75" s="11">
        <v>2531725.7999999998</v>
      </c>
      <c r="N75" s="11">
        <v>0</v>
      </c>
      <c r="O75" s="11">
        <v>2461004.7999999998</v>
      </c>
      <c r="P75" s="11">
        <v>70721</v>
      </c>
      <c r="Q75" s="11">
        <v>2461004.7999999998</v>
      </c>
      <c r="R75" s="11">
        <v>0</v>
      </c>
      <c r="S75" s="11">
        <v>2461004.7999999998</v>
      </c>
      <c r="T75" s="11">
        <v>0</v>
      </c>
      <c r="U75" s="11">
        <v>0</v>
      </c>
    </row>
    <row r="76" spans="1:21" s="12" customFormat="1" ht="12" x14ac:dyDescent="0.2">
      <c r="A76" s="8" t="s">
        <v>158</v>
      </c>
      <c r="B76" s="8" t="s">
        <v>159</v>
      </c>
      <c r="C76" s="9" t="s">
        <v>25</v>
      </c>
      <c r="D76" s="9" t="s">
        <v>26</v>
      </c>
      <c r="E76" s="9">
        <v>20</v>
      </c>
      <c r="F76" s="10" t="s">
        <v>31</v>
      </c>
      <c r="G76" s="11">
        <v>50000000</v>
      </c>
      <c r="H76" s="11">
        <f t="shared" si="7"/>
        <v>-25100000</v>
      </c>
      <c r="I76" s="11">
        <v>24900000</v>
      </c>
      <c r="J76" s="11">
        <v>22364134</v>
      </c>
      <c r="K76" s="11">
        <v>2535866</v>
      </c>
      <c r="L76" s="11">
        <v>0</v>
      </c>
      <c r="M76" s="11">
        <v>14204201</v>
      </c>
      <c r="N76" s="11">
        <v>8159933</v>
      </c>
      <c r="O76" s="11">
        <v>301200</v>
      </c>
      <c r="P76" s="11">
        <v>13903001</v>
      </c>
      <c r="Q76" s="11">
        <v>301200</v>
      </c>
      <c r="R76" s="11">
        <v>0</v>
      </c>
      <c r="S76" s="11">
        <v>301200</v>
      </c>
      <c r="T76" s="11">
        <v>0</v>
      </c>
      <c r="U76" s="11">
        <v>0</v>
      </c>
    </row>
    <row r="77" spans="1:21" s="12" customFormat="1" ht="12" x14ac:dyDescent="0.2">
      <c r="A77" s="8" t="s">
        <v>160</v>
      </c>
      <c r="B77" s="8" t="s">
        <v>161</v>
      </c>
      <c r="C77" s="9" t="s">
        <v>25</v>
      </c>
      <c r="D77" s="9" t="s">
        <v>26</v>
      </c>
      <c r="E77" s="9">
        <v>20</v>
      </c>
      <c r="F77" s="10" t="s">
        <v>31</v>
      </c>
      <c r="G77" s="11">
        <v>2000000</v>
      </c>
      <c r="H77" s="11">
        <f t="shared" si="7"/>
        <v>0</v>
      </c>
      <c r="I77" s="11">
        <v>2000000</v>
      </c>
      <c r="J77" s="11">
        <v>7968</v>
      </c>
      <c r="K77" s="11">
        <v>1992032</v>
      </c>
      <c r="L77" s="11">
        <v>0</v>
      </c>
      <c r="M77" s="11">
        <v>7968</v>
      </c>
      <c r="N77" s="11">
        <v>0</v>
      </c>
      <c r="O77" s="11">
        <v>0</v>
      </c>
      <c r="P77" s="11">
        <v>7968</v>
      </c>
      <c r="Q77" s="11">
        <v>0</v>
      </c>
      <c r="R77" s="11">
        <v>0</v>
      </c>
      <c r="S77" s="11">
        <v>0</v>
      </c>
      <c r="T77" s="11">
        <v>0</v>
      </c>
      <c r="U77" s="11">
        <v>0</v>
      </c>
    </row>
    <row r="78" spans="1:21" s="12" customFormat="1" ht="12" x14ac:dyDescent="0.2">
      <c r="A78" s="8" t="s">
        <v>162</v>
      </c>
      <c r="B78" s="8" t="s">
        <v>163</v>
      </c>
      <c r="C78" s="9" t="s">
        <v>25</v>
      </c>
      <c r="D78" s="9" t="s">
        <v>26</v>
      </c>
      <c r="E78" s="9">
        <v>20</v>
      </c>
      <c r="F78" s="10" t="s">
        <v>31</v>
      </c>
      <c r="G78" s="11">
        <v>40000000</v>
      </c>
      <c r="H78" s="11">
        <f t="shared" si="7"/>
        <v>-30120000</v>
      </c>
      <c r="I78" s="11">
        <v>9880000</v>
      </c>
      <c r="J78" s="11">
        <v>4048982</v>
      </c>
      <c r="K78" s="11">
        <v>5831018</v>
      </c>
      <c r="L78" s="11">
        <v>0</v>
      </c>
      <c r="M78" s="11">
        <v>4048982</v>
      </c>
      <c r="N78" s="11">
        <v>0</v>
      </c>
      <c r="O78" s="11">
        <v>3900540</v>
      </c>
      <c r="P78" s="11">
        <v>148442</v>
      </c>
      <c r="Q78" s="11">
        <v>3900540</v>
      </c>
      <c r="R78" s="11">
        <v>0</v>
      </c>
      <c r="S78" s="11">
        <v>3900540</v>
      </c>
      <c r="T78" s="11">
        <v>0</v>
      </c>
      <c r="U78" s="11">
        <v>0</v>
      </c>
    </row>
    <row r="79" spans="1:21" s="12" customFormat="1" ht="12" x14ac:dyDescent="0.2">
      <c r="A79" s="8" t="s">
        <v>164</v>
      </c>
      <c r="B79" s="8" t="s">
        <v>165</v>
      </c>
      <c r="C79" s="9" t="s">
        <v>25</v>
      </c>
      <c r="D79" s="9" t="s">
        <v>26</v>
      </c>
      <c r="E79" s="9">
        <v>20</v>
      </c>
      <c r="F79" s="10" t="s">
        <v>31</v>
      </c>
      <c r="G79" s="11">
        <v>4075000000</v>
      </c>
      <c r="H79" s="11">
        <f t="shared" si="7"/>
        <v>-6024000</v>
      </c>
      <c r="I79" s="11">
        <v>4068976000</v>
      </c>
      <c r="J79" s="11">
        <v>3185939505.29</v>
      </c>
      <c r="K79" s="11">
        <v>883036494.71000004</v>
      </c>
      <c r="L79" s="11">
        <v>0</v>
      </c>
      <c r="M79" s="11">
        <v>2830369055.0799999</v>
      </c>
      <c r="N79" s="11">
        <v>355570450.20999998</v>
      </c>
      <c r="O79" s="11">
        <v>678692179.28999996</v>
      </c>
      <c r="P79" s="11">
        <v>2151676875.79</v>
      </c>
      <c r="Q79" s="11">
        <v>664240751.28999996</v>
      </c>
      <c r="R79" s="11">
        <v>14451428</v>
      </c>
      <c r="S79" s="11">
        <v>664240751.28999996</v>
      </c>
      <c r="T79" s="11">
        <v>0</v>
      </c>
      <c r="U79" s="11">
        <v>0</v>
      </c>
    </row>
    <row r="80" spans="1:21" s="12" customFormat="1" ht="12" x14ac:dyDescent="0.2">
      <c r="A80" s="8" t="s">
        <v>166</v>
      </c>
      <c r="B80" s="8" t="s">
        <v>167</v>
      </c>
      <c r="C80" s="9" t="s">
        <v>25</v>
      </c>
      <c r="D80" s="9" t="s">
        <v>26</v>
      </c>
      <c r="E80" s="9">
        <v>20</v>
      </c>
      <c r="F80" s="10" t="s">
        <v>31</v>
      </c>
      <c r="G80" s="11">
        <v>120000000</v>
      </c>
      <c r="H80" s="11">
        <f t="shared" si="7"/>
        <v>385536000</v>
      </c>
      <c r="I80" s="11">
        <v>505536000</v>
      </c>
      <c r="J80" s="11">
        <v>64474764.380000003</v>
      </c>
      <c r="K80" s="11">
        <v>441061235.62</v>
      </c>
      <c r="L80" s="11">
        <v>0</v>
      </c>
      <c r="M80" s="11">
        <v>52219837.380000003</v>
      </c>
      <c r="N80" s="11">
        <v>12254927</v>
      </c>
      <c r="O80" s="11">
        <v>25892667.780000001</v>
      </c>
      <c r="P80" s="11">
        <v>26327169.600000001</v>
      </c>
      <c r="Q80" s="11">
        <v>25892667.780000001</v>
      </c>
      <c r="R80" s="11">
        <v>0</v>
      </c>
      <c r="S80" s="11">
        <v>25892667.780000001</v>
      </c>
      <c r="T80" s="11">
        <v>0</v>
      </c>
      <c r="U80" s="11">
        <v>0</v>
      </c>
    </row>
    <row r="81" spans="1:21" s="12" customFormat="1" ht="24" x14ac:dyDescent="0.2">
      <c r="A81" s="8" t="s">
        <v>168</v>
      </c>
      <c r="B81" s="8" t="s">
        <v>169</v>
      </c>
      <c r="C81" s="9" t="s">
        <v>25</v>
      </c>
      <c r="D81" s="9" t="s">
        <v>26</v>
      </c>
      <c r="E81" s="9">
        <v>20</v>
      </c>
      <c r="F81" s="10" t="s">
        <v>31</v>
      </c>
      <c r="G81" s="11">
        <v>35000000</v>
      </c>
      <c r="H81" s="11">
        <f t="shared" si="7"/>
        <v>20080000</v>
      </c>
      <c r="I81" s="11">
        <v>55080000</v>
      </c>
      <c r="J81" s="11">
        <v>6631050.0499999998</v>
      </c>
      <c r="K81" s="11">
        <v>48448949.950000003</v>
      </c>
      <c r="L81" s="11">
        <v>0</v>
      </c>
      <c r="M81" s="11">
        <v>6631050.0499999998</v>
      </c>
      <c r="N81" s="11">
        <v>0</v>
      </c>
      <c r="O81" s="11">
        <v>5457293.0499999998</v>
      </c>
      <c r="P81" s="11">
        <v>1173757</v>
      </c>
      <c r="Q81" s="11">
        <v>5457293.0499999998</v>
      </c>
      <c r="R81" s="11">
        <v>0</v>
      </c>
      <c r="S81" s="11">
        <v>5457293.0499999998</v>
      </c>
      <c r="T81" s="11">
        <v>0</v>
      </c>
      <c r="U81" s="11">
        <v>0</v>
      </c>
    </row>
    <row r="82" spans="1:21" s="12" customFormat="1" ht="24" x14ac:dyDescent="0.2">
      <c r="A82" s="8" t="s">
        <v>170</v>
      </c>
      <c r="B82" s="8" t="s">
        <v>171</v>
      </c>
      <c r="C82" s="9" t="s">
        <v>25</v>
      </c>
      <c r="D82" s="9" t="s">
        <v>26</v>
      </c>
      <c r="E82" s="9">
        <v>20</v>
      </c>
      <c r="F82" s="10" t="s">
        <v>31</v>
      </c>
      <c r="G82" s="11">
        <v>250000000</v>
      </c>
      <c r="H82" s="11">
        <f t="shared" si="7"/>
        <v>100400000</v>
      </c>
      <c r="I82" s="11">
        <v>350400000</v>
      </c>
      <c r="J82" s="11">
        <v>250397615</v>
      </c>
      <c r="K82" s="11">
        <v>100002385</v>
      </c>
      <c r="L82" s="11">
        <v>0</v>
      </c>
      <c r="M82" s="11">
        <v>1397615</v>
      </c>
      <c r="N82" s="11">
        <v>249000000</v>
      </c>
      <c r="O82" s="11">
        <v>0</v>
      </c>
      <c r="P82" s="11">
        <v>1397615</v>
      </c>
      <c r="Q82" s="11">
        <v>0</v>
      </c>
      <c r="R82" s="11">
        <v>0</v>
      </c>
      <c r="S82" s="11">
        <v>0</v>
      </c>
      <c r="T82" s="11">
        <v>0</v>
      </c>
      <c r="U82" s="11">
        <v>0</v>
      </c>
    </row>
    <row r="83" spans="1:21" s="12" customFormat="1" ht="24" x14ac:dyDescent="0.2">
      <c r="A83" s="8" t="s">
        <v>172</v>
      </c>
      <c r="B83" s="8" t="s">
        <v>173</v>
      </c>
      <c r="C83" s="9" t="s">
        <v>25</v>
      </c>
      <c r="D83" s="9" t="s">
        <v>26</v>
      </c>
      <c r="E83" s="9">
        <v>20</v>
      </c>
      <c r="F83" s="10" t="s">
        <v>31</v>
      </c>
      <c r="G83" s="11">
        <v>70000000</v>
      </c>
      <c r="H83" s="11">
        <f t="shared" si="7"/>
        <v>-10040000</v>
      </c>
      <c r="I83" s="11">
        <v>59960000</v>
      </c>
      <c r="J83" s="11">
        <v>41613176.600000001</v>
      </c>
      <c r="K83" s="11">
        <v>18346823.399999999</v>
      </c>
      <c r="L83" s="11">
        <v>0</v>
      </c>
      <c r="M83" s="11">
        <v>6306876.5999999996</v>
      </c>
      <c r="N83" s="11">
        <v>35306300</v>
      </c>
      <c r="O83" s="11">
        <v>487592.6</v>
      </c>
      <c r="P83" s="11">
        <v>5819284</v>
      </c>
      <c r="Q83" s="11">
        <v>487592.6</v>
      </c>
      <c r="R83" s="11">
        <v>0</v>
      </c>
      <c r="S83" s="11">
        <v>487592.6</v>
      </c>
      <c r="T83" s="11">
        <v>0</v>
      </c>
      <c r="U83" s="11">
        <v>0</v>
      </c>
    </row>
    <row r="84" spans="1:21" s="12" customFormat="1" ht="12" x14ac:dyDescent="0.2">
      <c r="A84" s="8" t="s">
        <v>174</v>
      </c>
      <c r="B84" s="8" t="s">
        <v>175</v>
      </c>
      <c r="C84" s="9" t="s">
        <v>25</v>
      </c>
      <c r="D84" s="9" t="s">
        <v>26</v>
      </c>
      <c r="E84" s="9">
        <v>20</v>
      </c>
      <c r="F84" s="10" t="s">
        <v>31</v>
      </c>
      <c r="G84" s="11">
        <v>1800000000</v>
      </c>
      <c r="H84" s="11">
        <f t="shared" si="7"/>
        <v>-502000000</v>
      </c>
      <c r="I84" s="11">
        <v>1298000000</v>
      </c>
      <c r="J84" s="11">
        <v>1212626826.4000001</v>
      </c>
      <c r="K84" s="11">
        <v>85373173.599999994</v>
      </c>
      <c r="L84" s="11">
        <v>0</v>
      </c>
      <c r="M84" s="11">
        <v>1209609564.72</v>
      </c>
      <c r="N84" s="11">
        <v>3017261.68</v>
      </c>
      <c r="O84" s="11">
        <v>272859497.97000003</v>
      </c>
      <c r="P84" s="11">
        <v>936750066.75</v>
      </c>
      <c r="Q84" s="11">
        <v>261893107.97</v>
      </c>
      <c r="R84" s="11">
        <v>10966390</v>
      </c>
      <c r="S84" s="11">
        <v>261893107.97</v>
      </c>
      <c r="T84" s="11">
        <v>0</v>
      </c>
      <c r="U84" s="11">
        <v>0</v>
      </c>
    </row>
    <row r="85" spans="1:21" s="12" customFormat="1" ht="12" x14ac:dyDescent="0.2">
      <c r="A85" s="8" t="s">
        <v>176</v>
      </c>
      <c r="B85" s="8" t="s">
        <v>177</v>
      </c>
      <c r="C85" s="9" t="s">
        <v>25</v>
      </c>
      <c r="D85" s="9" t="s">
        <v>26</v>
      </c>
      <c r="E85" s="9">
        <v>20</v>
      </c>
      <c r="F85" s="10" t="s">
        <v>31</v>
      </c>
      <c r="G85" s="11">
        <v>1800000000</v>
      </c>
      <c r="H85" s="11">
        <f t="shared" si="7"/>
        <v>0</v>
      </c>
      <c r="I85" s="11">
        <v>1800000000</v>
      </c>
      <c r="J85" s="11">
        <v>1610196072.8599999</v>
      </c>
      <c r="K85" s="11">
        <v>189803927.13999999</v>
      </c>
      <c r="L85" s="11">
        <v>0</v>
      </c>
      <c r="M85" s="11">
        <v>1554204111.3299999</v>
      </c>
      <c r="N85" s="11">
        <v>55991961.530000001</v>
      </c>
      <c r="O85" s="11">
        <v>373995127.88999999</v>
      </c>
      <c r="P85" s="11">
        <v>1180208983.4400001</v>
      </c>
      <c r="Q85" s="11">
        <v>370510089.88999999</v>
      </c>
      <c r="R85" s="11">
        <v>3485038</v>
      </c>
      <c r="S85" s="11">
        <v>370510089.88999999</v>
      </c>
      <c r="T85" s="11">
        <v>0</v>
      </c>
      <c r="U85" s="11">
        <v>0</v>
      </c>
    </row>
    <row r="86" spans="1:21" s="12" customFormat="1" ht="12" x14ac:dyDescent="0.2">
      <c r="A86" s="8" t="s">
        <v>178</v>
      </c>
      <c r="B86" s="8" t="s">
        <v>179</v>
      </c>
      <c r="C86" s="9" t="s">
        <v>25</v>
      </c>
      <c r="D86" s="9" t="s">
        <v>26</v>
      </c>
      <c r="E86" s="9">
        <v>20</v>
      </c>
      <c r="F86" s="10" t="s">
        <v>31</v>
      </c>
      <c r="G86" s="11">
        <v>1266200000</v>
      </c>
      <c r="H86" s="11">
        <f t="shared" si="7"/>
        <v>-15060000</v>
      </c>
      <c r="I86" s="11">
        <v>1251140000</v>
      </c>
      <c r="J86" s="11">
        <v>1172904946.5999999</v>
      </c>
      <c r="K86" s="11">
        <v>78235053.400000006</v>
      </c>
      <c r="L86" s="11">
        <v>0</v>
      </c>
      <c r="M86" s="11">
        <v>1172904946.5999999</v>
      </c>
      <c r="N86" s="11">
        <v>0</v>
      </c>
      <c r="O86" s="11">
        <v>373883315.95999998</v>
      </c>
      <c r="P86" s="11">
        <v>799021630.63999999</v>
      </c>
      <c r="Q86" s="11">
        <v>236554799.56999999</v>
      </c>
      <c r="R86" s="11">
        <v>137328516.38999999</v>
      </c>
      <c r="S86" s="11">
        <v>236554799.56999999</v>
      </c>
      <c r="T86" s="11">
        <v>0</v>
      </c>
      <c r="U86" s="11">
        <v>0</v>
      </c>
    </row>
    <row r="87" spans="1:21" s="12" customFormat="1" ht="24" x14ac:dyDescent="0.2">
      <c r="A87" s="8" t="s">
        <v>178</v>
      </c>
      <c r="B87" s="8" t="s">
        <v>179</v>
      </c>
      <c r="C87" s="9" t="s">
        <v>25</v>
      </c>
      <c r="D87" s="9" t="s">
        <v>26</v>
      </c>
      <c r="E87" s="9">
        <v>21</v>
      </c>
      <c r="F87" s="10" t="s">
        <v>28</v>
      </c>
      <c r="G87" s="11">
        <v>998800000</v>
      </c>
      <c r="H87" s="11">
        <f t="shared" si="7"/>
        <v>0</v>
      </c>
      <c r="I87" s="11">
        <v>998800000</v>
      </c>
      <c r="J87" s="11">
        <v>3979282</v>
      </c>
      <c r="K87" s="11">
        <v>994820718</v>
      </c>
      <c r="L87" s="11">
        <v>0</v>
      </c>
      <c r="M87" s="11">
        <v>3979282</v>
      </c>
      <c r="N87" s="11">
        <v>0</v>
      </c>
      <c r="O87" s="11">
        <v>0</v>
      </c>
      <c r="P87" s="11">
        <v>3979282</v>
      </c>
      <c r="Q87" s="11">
        <v>0</v>
      </c>
      <c r="R87" s="11">
        <v>0</v>
      </c>
      <c r="S87" s="11">
        <v>0</v>
      </c>
      <c r="T87" s="11">
        <v>0</v>
      </c>
      <c r="U87" s="11">
        <v>0</v>
      </c>
    </row>
    <row r="88" spans="1:21" s="12" customFormat="1" ht="12" x14ac:dyDescent="0.2">
      <c r="A88" s="8" t="s">
        <v>180</v>
      </c>
      <c r="B88" s="8" t="s">
        <v>181</v>
      </c>
      <c r="C88" s="9" t="s">
        <v>25</v>
      </c>
      <c r="D88" s="9" t="s">
        <v>26</v>
      </c>
      <c r="E88" s="9">
        <v>20</v>
      </c>
      <c r="F88" s="10" t="s">
        <v>31</v>
      </c>
      <c r="G88" s="11">
        <v>400000000</v>
      </c>
      <c r="H88" s="11">
        <f t="shared" si="7"/>
        <v>0</v>
      </c>
      <c r="I88" s="11">
        <v>400000000</v>
      </c>
      <c r="J88" s="11">
        <v>396427758.60000002</v>
      </c>
      <c r="K88" s="11">
        <v>3572241.4</v>
      </c>
      <c r="L88" s="11">
        <v>0</v>
      </c>
      <c r="M88" s="11">
        <v>396427758.60000002</v>
      </c>
      <c r="N88" s="11">
        <v>0</v>
      </c>
      <c r="O88" s="11">
        <v>91642767.599999994</v>
      </c>
      <c r="P88" s="11">
        <v>304784991</v>
      </c>
      <c r="Q88" s="11">
        <v>91642767.599999994</v>
      </c>
      <c r="R88" s="11">
        <v>0</v>
      </c>
      <c r="S88" s="11">
        <v>91642767.599999994</v>
      </c>
      <c r="T88" s="11">
        <v>0</v>
      </c>
      <c r="U88" s="11">
        <v>0</v>
      </c>
    </row>
    <row r="89" spans="1:21" s="12" customFormat="1" ht="12" x14ac:dyDescent="0.2">
      <c r="A89" s="8" t="s">
        <v>182</v>
      </c>
      <c r="B89" s="8" t="s">
        <v>183</v>
      </c>
      <c r="C89" s="9" t="s">
        <v>25</v>
      </c>
      <c r="D89" s="9" t="s">
        <v>26</v>
      </c>
      <c r="E89" s="9">
        <v>20</v>
      </c>
      <c r="F89" s="10" t="s">
        <v>31</v>
      </c>
      <c r="G89" s="11">
        <v>50000000</v>
      </c>
      <c r="H89" s="11">
        <f t="shared" si="7"/>
        <v>-15060000</v>
      </c>
      <c r="I89" s="11">
        <v>34940000</v>
      </c>
      <c r="J89" s="11">
        <v>21546078</v>
      </c>
      <c r="K89" s="11">
        <v>13393922</v>
      </c>
      <c r="L89" s="11">
        <v>0</v>
      </c>
      <c r="M89" s="11">
        <v>21546078</v>
      </c>
      <c r="N89" s="11">
        <v>0</v>
      </c>
      <c r="O89" s="11">
        <v>21303750</v>
      </c>
      <c r="P89" s="11">
        <v>242328</v>
      </c>
      <c r="Q89" s="11">
        <v>21303750</v>
      </c>
      <c r="R89" s="11">
        <v>0</v>
      </c>
      <c r="S89" s="11">
        <v>21303750</v>
      </c>
      <c r="T89" s="11">
        <v>0</v>
      </c>
      <c r="U89" s="11">
        <v>0</v>
      </c>
    </row>
    <row r="90" spans="1:21" s="12" customFormat="1" ht="24" x14ac:dyDescent="0.2">
      <c r="A90" s="8" t="s">
        <v>184</v>
      </c>
      <c r="B90" s="8" t="s">
        <v>185</v>
      </c>
      <c r="C90" s="9" t="s">
        <v>25</v>
      </c>
      <c r="D90" s="9" t="s">
        <v>26</v>
      </c>
      <c r="E90" s="9">
        <v>20</v>
      </c>
      <c r="F90" s="10" t="s">
        <v>31</v>
      </c>
      <c r="G90" s="11">
        <v>801200000</v>
      </c>
      <c r="H90" s="11">
        <f t="shared" si="7"/>
        <v>0</v>
      </c>
      <c r="I90" s="11">
        <v>801200000</v>
      </c>
      <c r="J90" s="11">
        <v>748979642</v>
      </c>
      <c r="K90" s="11">
        <v>52220358</v>
      </c>
      <c r="L90" s="11">
        <v>0</v>
      </c>
      <c r="M90" s="11">
        <v>748979642</v>
      </c>
      <c r="N90" s="11">
        <v>0</v>
      </c>
      <c r="O90" s="11">
        <v>255026250.36000001</v>
      </c>
      <c r="P90" s="11">
        <v>493953391.63999999</v>
      </c>
      <c r="Q90" s="11">
        <v>117697733.97</v>
      </c>
      <c r="R90" s="11">
        <v>137328516.38999999</v>
      </c>
      <c r="S90" s="11">
        <v>117697733.97</v>
      </c>
      <c r="T90" s="11">
        <v>0</v>
      </c>
      <c r="U90" s="11">
        <v>0</v>
      </c>
    </row>
    <row r="91" spans="1:21" s="12" customFormat="1" ht="24" x14ac:dyDescent="0.2">
      <c r="A91" s="8" t="s">
        <v>184</v>
      </c>
      <c r="B91" s="8" t="s">
        <v>185</v>
      </c>
      <c r="C91" s="9" t="s">
        <v>25</v>
      </c>
      <c r="D91" s="9" t="s">
        <v>26</v>
      </c>
      <c r="E91" s="9">
        <v>21</v>
      </c>
      <c r="F91" s="10" t="s">
        <v>28</v>
      </c>
      <c r="G91" s="11">
        <v>998800000</v>
      </c>
      <c r="H91" s="11">
        <f t="shared" si="7"/>
        <v>0</v>
      </c>
      <c r="I91" s="11">
        <v>998800000</v>
      </c>
      <c r="J91" s="11">
        <v>3979282</v>
      </c>
      <c r="K91" s="11">
        <v>994820718</v>
      </c>
      <c r="L91" s="11">
        <v>0</v>
      </c>
      <c r="M91" s="11">
        <v>3979282</v>
      </c>
      <c r="N91" s="11">
        <v>0</v>
      </c>
      <c r="O91" s="11">
        <v>0</v>
      </c>
      <c r="P91" s="11">
        <v>3979282</v>
      </c>
      <c r="Q91" s="11">
        <v>0</v>
      </c>
      <c r="R91" s="11">
        <v>0</v>
      </c>
      <c r="S91" s="11">
        <v>0</v>
      </c>
      <c r="T91" s="11">
        <v>0</v>
      </c>
      <c r="U91" s="11">
        <v>0</v>
      </c>
    </row>
    <row r="92" spans="1:21" s="12" customFormat="1" ht="12" x14ac:dyDescent="0.2">
      <c r="A92" s="8" t="s">
        <v>186</v>
      </c>
      <c r="B92" s="8" t="s">
        <v>187</v>
      </c>
      <c r="C92" s="9" t="s">
        <v>25</v>
      </c>
      <c r="D92" s="9" t="s">
        <v>26</v>
      </c>
      <c r="E92" s="9">
        <v>20</v>
      </c>
      <c r="F92" s="10" t="s">
        <v>31</v>
      </c>
      <c r="G92" s="11">
        <v>15000000</v>
      </c>
      <c r="H92" s="11">
        <f t="shared" si="7"/>
        <v>0</v>
      </c>
      <c r="I92" s="11">
        <v>15000000</v>
      </c>
      <c r="J92" s="11">
        <v>5951468</v>
      </c>
      <c r="K92" s="11">
        <v>9048532</v>
      </c>
      <c r="L92" s="11">
        <v>0</v>
      </c>
      <c r="M92" s="11">
        <v>5951468</v>
      </c>
      <c r="N92" s="11">
        <v>0</v>
      </c>
      <c r="O92" s="11">
        <v>5910548</v>
      </c>
      <c r="P92" s="11">
        <v>40920</v>
      </c>
      <c r="Q92" s="11">
        <v>5910548</v>
      </c>
      <c r="R92" s="11">
        <v>0</v>
      </c>
      <c r="S92" s="11">
        <v>5910548</v>
      </c>
      <c r="T92" s="11">
        <v>0</v>
      </c>
      <c r="U92" s="11">
        <v>0</v>
      </c>
    </row>
    <row r="93" spans="1:21" s="12" customFormat="1" ht="12" x14ac:dyDescent="0.2">
      <c r="A93" s="8" t="s">
        <v>188</v>
      </c>
      <c r="B93" s="8" t="s">
        <v>189</v>
      </c>
      <c r="C93" s="9" t="s">
        <v>25</v>
      </c>
      <c r="D93" s="9" t="s">
        <v>26</v>
      </c>
      <c r="E93" s="9">
        <v>20</v>
      </c>
      <c r="F93" s="10" t="s">
        <v>31</v>
      </c>
      <c r="G93" s="11">
        <v>85000000</v>
      </c>
      <c r="H93" s="11">
        <f t="shared" si="7"/>
        <v>0</v>
      </c>
      <c r="I93" s="11">
        <v>85000000</v>
      </c>
      <c r="J93" s="11">
        <v>71551572.760000005</v>
      </c>
      <c r="K93" s="11">
        <v>13448427.24</v>
      </c>
      <c r="L93" s="11">
        <v>0</v>
      </c>
      <c r="M93" s="11">
        <v>32551572.760000002</v>
      </c>
      <c r="N93" s="11">
        <v>39000000</v>
      </c>
      <c r="O93" s="11">
        <v>2397728.7599999998</v>
      </c>
      <c r="P93" s="11">
        <v>30153844</v>
      </c>
      <c r="Q93" s="11">
        <v>2397728.7599999998</v>
      </c>
      <c r="R93" s="11">
        <v>0</v>
      </c>
      <c r="S93" s="11">
        <v>2397728.7599999998</v>
      </c>
      <c r="T93" s="11">
        <v>0</v>
      </c>
      <c r="U93" s="11">
        <v>0</v>
      </c>
    </row>
    <row r="94" spans="1:21" s="12" customFormat="1" ht="12" x14ac:dyDescent="0.2">
      <c r="A94" s="8" t="s">
        <v>190</v>
      </c>
      <c r="B94" s="8" t="s">
        <v>191</v>
      </c>
      <c r="C94" s="9" t="s">
        <v>25</v>
      </c>
      <c r="D94" s="9" t="s">
        <v>26</v>
      </c>
      <c r="E94" s="9">
        <v>20</v>
      </c>
      <c r="F94" s="10" t="s">
        <v>31</v>
      </c>
      <c r="G94" s="11">
        <v>5000000</v>
      </c>
      <c r="H94" s="11">
        <f t="shared" si="7"/>
        <v>0</v>
      </c>
      <c r="I94" s="11">
        <v>5000000</v>
      </c>
      <c r="J94" s="11">
        <v>19920</v>
      </c>
      <c r="K94" s="11">
        <v>4980080</v>
      </c>
      <c r="L94" s="11">
        <v>0</v>
      </c>
      <c r="M94" s="11">
        <v>19920</v>
      </c>
      <c r="N94" s="11">
        <v>0</v>
      </c>
      <c r="O94" s="11">
        <v>0</v>
      </c>
      <c r="P94" s="11">
        <v>19920</v>
      </c>
      <c r="Q94" s="11">
        <v>0</v>
      </c>
      <c r="R94" s="11">
        <v>0</v>
      </c>
      <c r="S94" s="11">
        <v>0</v>
      </c>
      <c r="T94" s="11">
        <v>0</v>
      </c>
      <c r="U94" s="11">
        <v>0</v>
      </c>
    </row>
    <row r="95" spans="1:21" s="12" customFormat="1" ht="24" x14ac:dyDescent="0.2">
      <c r="A95" s="8" t="s">
        <v>192</v>
      </c>
      <c r="B95" s="8" t="s">
        <v>193</v>
      </c>
      <c r="C95" s="9" t="s">
        <v>25</v>
      </c>
      <c r="D95" s="9" t="s">
        <v>26</v>
      </c>
      <c r="E95" s="9">
        <v>20</v>
      </c>
      <c r="F95" s="10" t="s">
        <v>31</v>
      </c>
      <c r="G95" s="11">
        <v>5000000</v>
      </c>
      <c r="H95" s="11">
        <f t="shared" si="7"/>
        <v>0</v>
      </c>
      <c r="I95" s="11">
        <v>5000000</v>
      </c>
      <c r="J95" s="11">
        <v>19920</v>
      </c>
      <c r="K95" s="11">
        <v>4980080</v>
      </c>
      <c r="L95" s="11">
        <v>0</v>
      </c>
      <c r="M95" s="11">
        <v>19920</v>
      </c>
      <c r="N95" s="11">
        <v>0</v>
      </c>
      <c r="O95" s="11">
        <v>0</v>
      </c>
      <c r="P95" s="11">
        <v>19920</v>
      </c>
      <c r="Q95" s="11">
        <v>0</v>
      </c>
      <c r="R95" s="11">
        <v>0</v>
      </c>
      <c r="S95" s="11">
        <v>0</v>
      </c>
      <c r="T95" s="11">
        <v>0</v>
      </c>
      <c r="U95" s="11">
        <v>0</v>
      </c>
    </row>
    <row r="96" spans="1:21" s="12" customFormat="1" ht="12" x14ac:dyDescent="0.2">
      <c r="A96" s="8" t="s">
        <v>194</v>
      </c>
      <c r="B96" s="8" t="s">
        <v>195</v>
      </c>
      <c r="C96" s="9" t="s">
        <v>25</v>
      </c>
      <c r="D96" s="9" t="s">
        <v>26</v>
      </c>
      <c r="E96" s="9">
        <v>20</v>
      </c>
      <c r="F96" s="10" t="s">
        <v>31</v>
      </c>
      <c r="G96" s="11">
        <v>40000000</v>
      </c>
      <c r="H96" s="11">
        <f t="shared" si="7"/>
        <v>0</v>
      </c>
      <c r="I96" s="11">
        <v>40000000</v>
      </c>
      <c r="J96" s="11">
        <v>39159362</v>
      </c>
      <c r="K96" s="11">
        <v>840638</v>
      </c>
      <c r="L96" s="11">
        <v>0</v>
      </c>
      <c r="M96" s="11">
        <v>159362</v>
      </c>
      <c r="N96" s="11">
        <v>39000000</v>
      </c>
      <c r="O96" s="11">
        <v>0</v>
      </c>
      <c r="P96" s="11">
        <v>159362</v>
      </c>
      <c r="Q96" s="11">
        <v>0</v>
      </c>
      <c r="R96" s="11">
        <v>0</v>
      </c>
      <c r="S96" s="11">
        <v>0</v>
      </c>
      <c r="T96" s="11">
        <v>0</v>
      </c>
      <c r="U96" s="11">
        <v>0</v>
      </c>
    </row>
    <row r="97" spans="1:21" s="12" customFormat="1" ht="24" x14ac:dyDescent="0.2">
      <c r="A97" s="8" t="s">
        <v>196</v>
      </c>
      <c r="B97" s="8" t="s">
        <v>197</v>
      </c>
      <c r="C97" s="9" t="s">
        <v>25</v>
      </c>
      <c r="D97" s="9" t="s">
        <v>26</v>
      </c>
      <c r="E97" s="9">
        <v>20</v>
      </c>
      <c r="F97" s="10" t="s">
        <v>31</v>
      </c>
      <c r="G97" s="11">
        <v>35000000</v>
      </c>
      <c r="H97" s="11">
        <f t="shared" si="7"/>
        <v>0</v>
      </c>
      <c r="I97" s="11">
        <v>35000000</v>
      </c>
      <c r="J97" s="11">
        <v>32352370.760000002</v>
      </c>
      <c r="K97" s="11">
        <v>2647629.2400000002</v>
      </c>
      <c r="L97" s="11">
        <v>0</v>
      </c>
      <c r="M97" s="11">
        <v>32352370.760000002</v>
      </c>
      <c r="N97" s="11">
        <v>0</v>
      </c>
      <c r="O97" s="11">
        <v>2397728.7599999998</v>
      </c>
      <c r="P97" s="11">
        <v>29954642</v>
      </c>
      <c r="Q97" s="11">
        <v>2397728.7599999998</v>
      </c>
      <c r="R97" s="11">
        <v>0</v>
      </c>
      <c r="S97" s="11">
        <v>2397728.7599999998</v>
      </c>
      <c r="T97" s="11">
        <v>0</v>
      </c>
      <c r="U97" s="11">
        <v>0</v>
      </c>
    </row>
    <row r="98" spans="1:21" s="12" customFormat="1" ht="12" x14ac:dyDescent="0.2">
      <c r="A98" s="8" t="s">
        <v>198</v>
      </c>
      <c r="B98" s="8" t="s">
        <v>199</v>
      </c>
      <c r="C98" s="9" t="s">
        <v>25</v>
      </c>
      <c r="D98" s="9" t="s">
        <v>26</v>
      </c>
      <c r="E98" s="9">
        <v>20</v>
      </c>
      <c r="F98" s="10" t="s">
        <v>31</v>
      </c>
      <c r="G98" s="11">
        <v>1089000000</v>
      </c>
      <c r="H98" s="11"/>
      <c r="I98" s="11">
        <v>1089000000</v>
      </c>
      <c r="J98" s="11">
        <v>294383534.48000002</v>
      </c>
      <c r="K98" s="11">
        <v>794616465.51999998</v>
      </c>
      <c r="L98" s="11">
        <v>0</v>
      </c>
      <c r="M98" s="11">
        <v>294383534.48000002</v>
      </c>
      <c r="N98" s="11">
        <v>0</v>
      </c>
      <c r="O98" s="11">
        <v>289461612.79000002</v>
      </c>
      <c r="P98" s="11">
        <v>4921921.6900000004</v>
      </c>
      <c r="Q98" s="11">
        <v>279688830.79000002</v>
      </c>
      <c r="R98" s="11">
        <v>9772782</v>
      </c>
      <c r="S98" s="11">
        <v>279688830.79000002</v>
      </c>
      <c r="T98" s="11">
        <v>0</v>
      </c>
      <c r="U98" s="11">
        <v>0</v>
      </c>
    </row>
    <row r="99" spans="1:21" s="12" customFormat="1" ht="12" x14ac:dyDescent="0.2">
      <c r="A99" s="8" t="s">
        <v>200</v>
      </c>
      <c r="B99" s="8" t="s">
        <v>201</v>
      </c>
      <c r="C99" s="9" t="s">
        <v>25</v>
      </c>
      <c r="D99" s="9" t="s">
        <v>26</v>
      </c>
      <c r="E99" s="9">
        <v>20</v>
      </c>
      <c r="F99" s="10" t="s">
        <v>31</v>
      </c>
      <c r="G99" s="11">
        <v>350000000</v>
      </c>
      <c r="H99" s="11">
        <f t="shared" si="7"/>
        <v>0</v>
      </c>
      <c r="I99" s="11">
        <v>350000000</v>
      </c>
      <c r="J99" s="11">
        <v>31380708</v>
      </c>
      <c r="K99" s="11">
        <v>318619292</v>
      </c>
      <c r="L99" s="11">
        <v>0</v>
      </c>
      <c r="M99" s="11">
        <v>31380708</v>
      </c>
      <c r="N99" s="11">
        <v>0</v>
      </c>
      <c r="O99" s="11">
        <v>29731880.059999999</v>
      </c>
      <c r="P99" s="11">
        <v>1648827.94</v>
      </c>
      <c r="Q99" s="11">
        <v>29731880.059999999</v>
      </c>
      <c r="R99" s="11">
        <v>0</v>
      </c>
      <c r="S99" s="11">
        <v>29731880.059999999</v>
      </c>
      <c r="T99" s="11">
        <v>0</v>
      </c>
      <c r="U99" s="11">
        <v>0</v>
      </c>
    </row>
    <row r="100" spans="1:21" s="12" customFormat="1" ht="12" x14ac:dyDescent="0.2">
      <c r="A100" s="8" t="s">
        <v>202</v>
      </c>
      <c r="B100" s="8" t="s">
        <v>203</v>
      </c>
      <c r="C100" s="9" t="s">
        <v>25</v>
      </c>
      <c r="D100" s="9" t="s">
        <v>26</v>
      </c>
      <c r="E100" s="9">
        <v>20</v>
      </c>
      <c r="F100" s="10" t="s">
        <v>31</v>
      </c>
      <c r="G100" s="11">
        <v>350000000</v>
      </c>
      <c r="H100" s="11">
        <f t="shared" si="7"/>
        <v>0</v>
      </c>
      <c r="I100" s="11">
        <v>350000000</v>
      </c>
      <c r="J100" s="11">
        <v>163221221.80000001</v>
      </c>
      <c r="K100" s="11">
        <v>186778778.19999999</v>
      </c>
      <c r="L100" s="11">
        <v>0</v>
      </c>
      <c r="M100" s="11">
        <v>163221221.80000001</v>
      </c>
      <c r="N100" s="11">
        <v>0</v>
      </c>
      <c r="O100" s="11">
        <v>161443023.66</v>
      </c>
      <c r="P100" s="11">
        <v>1778198.14</v>
      </c>
      <c r="Q100" s="11">
        <v>153384805.66</v>
      </c>
      <c r="R100" s="11">
        <v>8058218</v>
      </c>
      <c r="S100" s="11">
        <v>153384805.66</v>
      </c>
      <c r="T100" s="11">
        <v>0</v>
      </c>
      <c r="U100" s="11">
        <v>0</v>
      </c>
    </row>
    <row r="101" spans="1:21" s="12" customFormat="1" ht="12" x14ac:dyDescent="0.2">
      <c r="A101" s="8" t="s">
        <v>204</v>
      </c>
      <c r="B101" s="8" t="s">
        <v>205</v>
      </c>
      <c r="C101" s="9" t="s">
        <v>25</v>
      </c>
      <c r="D101" s="9" t="s">
        <v>26</v>
      </c>
      <c r="E101" s="9">
        <v>20</v>
      </c>
      <c r="F101" s="10" t="s">
        <v>31</v>
      </c>
      <c r="G101" s="11">
        <v>15000000</v>
      </c>
      <c r="H101" s="11">
        <f t="shared" si="7"/>
        <v>0</v>
      </c>
      <c r="I101" s="11">
        <v>15000000</v>
      </c>
      <c r="J101" s="11">
        <v>293730</v>
      </c>
      <c r="K101" s="11">
        <v>14706270</v>
      </c>
      <c r="L101" s="11">
        <v>0</v>
      </c>
      <c r="M101" s="11">
        <v>293730</v>
      </c>
      <c r="N101" s="11">
        <v>0</v>
      </c>
      <c r="O101" s="11">
        <v>234470.16</v>
      </c>
      <c r="P101" s="11">
        <v>59259.839999999997</v>
      </c>
      <c r="Q101" s="11">
        <v>225570.16</v>
      </c>
      <c r="R101" s="11">
        <v>8900</v>
      </c>
      <c r="S101" s="11">
        <v>225570.16</v>
      </c>
      <c r="T101" s="11">
        <v>0</v>
      </c>
      <c r="U101" s="11">
        <v>0</v>
      </c>
    </row>
    <row r="102" spans="1:21" s="12" customFormat="1" ht="12" x14ac:dyDescent="0.2">
      <c r="A102" s="8" t="s">
        <v>206</v>
      </c>
      <c r="B102" s="8" t="s">
        <v>207</v>
      </c>
      <c r="C102" s="9" t="s">
        <v>25</v>
      </c>
      <c r="D102" s="9" t="s">
        <v>26</v>
      </c>
      <c r="E102" s="9">
        <v>20</v>
      </c>
      <c r="F102" s="10" t="s">
        <v>31</v>
      </c>
      <c r="G102" s="11">
        <v>18000000</v>
      </c>
      <c r="H102" s="11">
        <f t="shared" si="7"/>
        <v>0</v>
      </c>
      <c r="I102" s="11">
        <v>18000000</v>
      </c>
      <c r="J102" s="11">
        <v>5831671.8899999997</v>
      </c>
      <c r="K102" s="11">
        <v>12168328.109999999</v>
      </c>
      <c r="L102" s="11">
        <v>0</v>
      </c>
      <c r="M102" s="11">
        <v>5831671.8899999997</v>
      </c>
      <c r="N102" s="11">
        <v>0</v>
      </c>
      <c r="O102" s="11">
        <v>5759958.8899999997</v>
      </c>
      <c r="P102" s="11">
        <v>71713</v>
      </c>
      <c r="Q102" s="11">
        <v>5759958.8899999997</v>
      </c>
      <c r="R102" s="11">
        <v>0</v>
      </c>
      <c r="S102" s="11">
        <v>5759958.8899999997</v>
      </c>
      <c r="T102" s="11">
        <v>0</v>
      </c>
      <c r="U102" s="11">
        <v>0</v>
      </c>
    </row>
    <row r="103" spans="1:21" s="12" customFormat="1" ht="12" x14ac:dyDescent="0.2">
      <c r="A103" s="8" t="s">
        <v>208</v>
      </c>
      <c r="B103" s="8" t="s">
        <v>209</v>
      </c>
      <c r="C103" s="9" t="s">
        <v>25</v>
      </c>
      <c r="D103" s="9" t="s">
        <v>26</v>
      </c>
      <c r="E103" s="9">
        <v>20</v>
      </c>
      <c r="F103" s="10" t="s">
        <v>31</v>
      </c>
      <c r="G103" s="11">
        <v>350000000</v>
      </c>
      <c r="H103" s="11">
        <f t="shared" si="7"/>
        <v>0</v>
      </c>
      <c r="I103" s="11">
        <v>350000000</v>
      </c>
      <c r="J103" s="11">
        <v>92564072.790000007</v>
      </c>
      <c r="K103" s="11">
        <v>257435927.21000001</v>
      </c>
      <c r="L103" s="11">
        <v>0</v>
      </c>
      <c r="M103" s="11">
        <v>92564072.790000007</v>
      </c>
      <c r="N103" s="11">
        <v>0</v>
      </c>
      <c r="O103" s="11">
        <v>91220885.519999996</v>
      </c>
      <c r="P103" s="11">
        <v>1343187.27</v>
      </c>
      <c r="Q103" s="11">
        <v>89515221.519999996</v>
      </c>
      <c r="R103" s="11">
        <v>1705664</v>
      </c>
      <c r="S103" s="11">
        <v>89515221.519999996</v>
      </c>
      <c r="T103" s="11">
        <v>0</v>
      </c>
      <c r="U103" s="11">
        <v>0</v>
      </c>
    </row>
    <row r="104" spans="1:21" s="12" customFormat="1" ht="12" x14ac:dyDescent="0.2">
      <c r="A104" s="8" t="s">
        <v>210</v>
      </c>
      <c r="B104" s="8" t="s">
        <v>211</v>
      </c>
      <c r="C104" s="9" t="s">
        <v>25</v>
      </c>
      <c r="D104" s="9" t="s">
        <v>26</v>
      </c>
      <c r="E104" s="9">
        <v>20</v>
      </c>
      <c r="F104" s="10" t="s">
        <v>31</v>
      </c>
      <c r="G104" s="11">
        <v>6000000</v>
      </c>
      <c r="H104" s="11">
        <f t="shared" si="7"/>
        <v>0</v>
      </c>
      <c r="I104" s="11">
        <v>6000000</v>
      </c>
      <c r="J104" s="11">
        <v>1092130</v>
      </c>
      <c r="K104" s="11">
        <v>4907870</v>
      </c>
      <c r="L104" s="11">
        <v>0</v>
      </c>
      <c r="M104" s="11">
        <v>1092130</v>
      </c>
      <c r="N104" s="11">
        <v>0</v>
      </c>
      <c r="O104" s="11">
        <v>1071394.5</v>
      </c>
      <c r="P104" s="11">
        <v>20735.5</v>
      </c>
      <c r="Q104" s="11">
        <v>1071394.5</v>
      </c>
      <c r="R104" s="11">
        <v>0</v>
      </c>
      <c r="S104" s="11">
        <v>1071394.5</v>
      </c>
      <c r="T104" s="11">
        <v>0</v>
      </c>
      <c r="U104" s="11">
        <v>0</v>
      </c>
    </row>
    <row r="105" spans="1:21" s="12" customFormat="1" ht="12" x14ac:dyDescent="0.2">
      <c r="A105" s="8" t="s">
        <v>212</v>
      </c>
      <c r="B105" s="8" t="s">
        <v>213</v>
      </c>
      <c r="C105" s="9" t="s">
        <v>25</v>
      </c>
      <c r="D105" s="9" t="s">
        <v>26</v>
      </c>
      <c r="E105" s="9">
        <v>20</v>
      </c>
      <c r="F105" s="10" t="s">
        <v>31</v>
      </c>
      <c r="G105" s="11">
        <v>700000000</v>
      </c>
      <c r="H105" s="11">
        <f t="shared" si="7"/>
        <v>130520000</v>
      </c>
      <c r="I105" s="11">
        <v>830520000</v>
      </c>
      <c r="J105" s="11">
        <v>28551756</v>
      </c>
      <c r="K105" s="11">
        <v>801968244</v>
      </c>
      <c r="L105" s="11">
        <v>0</v>
      </c>
      <c r="M105" s="11">
        <v>12567356</v>
      </c>
      <c r="N105" s="11">
        <v>15984400</v>
      </c>
      <c r="O105" s="11">
        <v>9256432</v>
      </c>
      <c r="P105" s="11">
        <v>3310924</v>
      </c>
      <c r="Q105" s="11">
        <v>9256432</v>
      </c>
      <c r="R105" s="11">
        <v>0</v>
      </c>
      <c r="S105" s="11">
        <v>9256432</v>
      </c>
      <c r="T105" s="11">
        <v>0</v>
      </c>
      <c r="U105" s="11">
        <v>0</v>
      </c>
    </row>
    <row r="106" spans="1:21" s="12" customFormat="1" ht="12" x14ac:dyDescent="0.2">
      <c r="A106" s="8" t="s">
        <v>214</v>
      </c>
      <c r="B106" s="8" t="s">
        <v>215</v>
      </c>
      <c r="C106" s="9" t="s">
        <v>25</v>
      </c>
      <c r="D106" s="9" t="s">
        <v>26</v>
      </c>
      <c r="E106" s="9">
        <v>20</v>
      </c>
      <c r="F106" s="10" t="s">
        <v>31</v>
      </c>
      <c r="G106" s="11">
        <v>700000000</v>
      </c>
      <c r="H106" s="11">
        <f t="shared" si="7"/>
        <v>130520000</v>
      </c>
      <c r="I106" s="11">
        <v>830520000</v>
      </c>
      <c r="J106" s="11">
        <v>28551756</v>
      </c>
      <c r="K106" s="11">
        <v>801968244</v>
      </c>
      <c r="L106" s="11">
        <v>0</v>
      </c>
      <c r="M106" s="11">
        <v>12567356</v>
      </c>
      <c r="N106" s="11">
        <v>15984400</v>
      </c>
      <c r="O106" s="11">
        <v>9256432</v>
      </c>
      <c r="P106" s="11">
        <v>3310924</v>
      </c>
      <c r="Q106" s="11">
        <v>9256432</v>
      </c>
      <c r="R106" s="11">
        <v>0</v>
      </c>
      <c r="S106" s="11">
        <v>9256432</v>
      </c>
      <c r="T106" s="11">
        <v>0</v>
      </c>
      <c r="U106" s="11">
        <v>0</v>
      </c>
    </row>
    <row r="107" spans="1:21" s="12" customFormat="1" ht="12" x14ac:dyDescent="0.2">
      <c r="A107" s="8" t="s">
        <v>216</v>
      </c>
      <c r="B107" s="8" t="s">
        <v>217</v>
      </c>
      <c r="C107" s="9" t="s">
        <v>25</v>
      </c>
      <c r="D107" s="9" t="s">
        <v>26</v>
      </c>
      <c r="E107" s="9">
        <v>20</v>
      </c>
      <c r="F107" s="10" t="s">
        <v>31</v>
      </c>
      <c r="G107" s="11">
        <v>526000000</v>
      </c>
      <c r="H107" s="11">
        <f t="shared" si="7"/>
        <v>0</v>
      </c>
      <c r="I107" s="11">
        <v>526000000</v>
      </c>
      <c r="J107" s="11">
        <v>412349177</v>
      </c>
      <c r="K107" s="11">
        <v>113650823</v>
      </c>
      <c r="L107" s="11">
        <v>0</v>
      </c>
      <c r="M107" s="11">
        <v>412349177</v>
      </c>
      <c r="N107" s="11">
        <v>0</v>
      </c>
      <c r="O107" s="11">
        <v>189494568</v>
      </c>
      <c r="P107" s="11">
        <v>222854609</v>
      </c>
      <c r="Q107" s="11">
        <v>189494568</v>
      </c>
      <c r="R107" s="11">
        <v>0</v>
      </c>
      <c r="S107" s="11">
        <v>189494568</v>
      </c>
      <c r="T107" s="11">
        <v>0</v>
      </c>
      <c r="U107" s="11">
        <v>0</v>
      </c>
    </row>
    <row r="108" spans="1:21" s="12" customFormat="1" ht="12" x14ac:dyDescent="0.2">
      <c r="A108" s="8" t="s">
        <v>218</v>
      </c>
      <c r="B108" s="8" t="s">
        <v>219</v>
      </c>
      <c r="C108" s="9" t="s">
        <v>25</v>
      </c>
      <c r="D108" s="9" t="s">
        <v>26</v>
      </c>
      <c r="E108" s="9">
        <v>20</v>
      </c>
      <c r="F108" s="10" t="s">
        <v>31</v>
      </c>
      <c r="G108" s="11">
        <v>5000000</v>
      </c>
      <c r="H108" s="11">
        <f t="shared" si="7"/>
        <v>0</v>
      </c>
      <c r="I108" s="11">
        <v>5000000</v>
      </c>
      <c r="J108" s="11">
        <v>19920</v>
      </c>
      <c r="K108" s="11">
        <v>4980080</v>
      </c>
      <c r="L108" s="11">
        <v>0</v>
      </c>
      <c r="M108" s="11">
        <v>19920</v>
      </c>
      <c r="N108" s="11">
        <v>0</v>
      </c>
      <c r="O108" s="11">
        <v>0</v>
      </c>
      <c r="P108" s="11">
        <v>19920</v>
      </c>
      <c r="Q108" s="11">
        <v>0</v>
      </c>
      <c r="R108" s="11">
        <v>0</v>
      </c>
      <c r="S108" s="11">
        <v>0</v>
      </c>
      <c r="T108" s="11">
        <v>0</v>
      </c>
      <c r="U108" s="11">
        <v>0</v>
      </c>
    </row>
    <row r="109" spans="1:21" s="12" customFormat="1" ht="12" x14ac:dyDescent="0.2">
      <c r="A109" s="8" t="s">
        <v>220</v>
      </c>
      <c r="B109" s="8" t="s">
        <v>221</v>
      </c>
      <c r="C109" s="9" t="s">
        <v>25</v>
      </c>
      <c r="D109" s="9" t="s">
        <v>26</v>
      </c>
      <c r="E109" s="9">
        <v>20</v>
      </c>
      <c r="F109" s="10" t="s">
        <v>31</v>
      </c>
      <c r="G109" s="11">
        <v>521000000</v>
      </c>
      <c r="H109" s="11">
        <f t="shared" si="7"/>
        <v>0</v>
      </c>
      <c r="I109" s="11">
        <v>521000000</v>
      </c>
      <c r="J109" s="11">
        <v>412329257</v>
      </c>
      <c r="K109" s="11">
        <v>108670743</v>
      </c>
      <c r="L109" s="11">
        <v>0</v>
      </c>
      <c r="M109" s="11">
        <v>412329257</v>
      </c>
      <c r="N109" s="11">
        <v>0</v>
      </c>
      <c r="O109" s="11">
        <v>189494568</v>
      </c>
      <c r="P109" s="11">
        <v>222834689</v>
      </c>
      <c r="Q109" s="11">
        <v>189494568</v>
      </c>
      <c r="R109" s="11">
        <v>0</v>
      </c>
      <c r="S109" s="11">
        <v>189494568</v>
      </c>
      <c r="T109" s="11">
        <v>0</v>
      </c>
      <c r="U109" s="11">
        <v>0</v>
      </c>
    </row>
    <row r="110" spans="1:21" s="12" customFormat="1" ht="12" x14ac:dyDescent="0.2">
      <c r="A110" s="8" t="s">
        <v>222</v>
      </c>
      <c r="B110" s="8" t="s">
        <v>223</v>
      </c>
      <c r="C110" s="9" t="s">
        <v>25</v>
      </c>
      <c r="D110" s="9" t="s">
        <v>26</v>
      </c>
      <c r="E110" s="9">
        <v>20</v>
      </c>
      <c r="F110" s="10" t="s">
        <v>31</v>
      </c>
      <c r="G110" s="11">
        <v>3260000000</v>
      </c>
      <c r="H110" s="11">
        <f t="shared" si="7"/>
        <v>0</v>
      </c>
      <c r="I110" s="11">
        <v>3260000000</v>
      </c>
      <c r="J110" s="11">
        <v>2235858303.4400001</v>
      </c>
      <c r="K110" s="11">
        <v>1024141696.5599999</v>
      </c>
      <c r="L110" s="11">
        <v>0</v>
      </c>
      <c r="M110" s="11">
        <v>2214090416.4400001</v>
      </c>
      <c r="N110" s="11">
        <v>21767887</v>
      </c>
      <c r="O110" s="11">
        <v>1170581168.6199999</v>
      </c>
      <c r="P110" s="11">
        <v>1043509247.8200001</v>
      </c>
      <c r="Q110" s="11">
        <v>1118395698.6199999</v>
      </c>
      <c r="R110" s="11">
        <v>52185470</v>
      </c>
      <c r="S110" s="11">
        <v>1118395698.6199999</v>
      </c>
      <c r="T110" s="11">
        <v>0</v>
      </c>
      <c r="U110" s="11">
        <v>9259251</v>
      </c>
    </row>
    <row r="111" spans="1:21" s="12" customFormat="1" ht="24" x14ac:dyDescent="0.2">
      <c r="A111" s="8" t="s">
        <v>222</v>
      </c>
      <c r="B111" s="8" t="s">
        <v>223</v>
      </c>
      <c r="C111" s="9" t="s">
        <v>25</v>
      </c>
      <c r="D111" s="9" t="s">
        <v>26</v>
      </c>
      <c r="E111" s="9">
        <v>21</v>
      </c>
      <c r="F111" s="10" t="s">
        <v>28</v>
      </c>
      <c r="G111" s="11">
        <v>1000000000</v>
      </c>
      <c r="H111" s="11">
        <f t="shared" si="7"/>
        <v>0</v>
      </c>
      <c r="I111" s="11">
        <v>1000000000</v>
      </c>
      <c r="J111" s="11">
        <v>5961811</v>
      </c>
      <c r="K111" s="11">
        <v>994038189</v>
      </c>
      <c r="L111" s="11">
        <v>0</v>
      </c>
      <c r="M111" s="11">
        <v>5961811</v>
      </c>
      <c r="N111" s="11">
        <v>0</v>
      </c>
      <c r="O111" s="11">
        <v>2101348</v>
      </c>
      <c r="P111" s="11">
        <v>3860463</v>
      </c>
      <c r="Q111" s="11">
        <v>2101348</v>
      </c>
      <c r="R111" s="11">
        <v>0</v>
      </c>
      <c r="S111" s="11">
        <v>2101348</v>
      </c>
      <c r="T111" s="11">
        <v>0</v>
      </c>
      <c r="U111" s="11">
        <v>0</v>
      </c>
    </row>
    <row r="112" spans="1:21" s="12" customFormat="1" ht="12" x14ac:dyDescent="0.2">
      <c r="A112" s="8" t="s">
        <v>224</v>
      </c>
      <c r="B112" s="8" t="s">
        <v>225</v>
      </c>
      <c r="C112" s="9" t="s">
        <v>25</v>
      </c>
      <c r="D112" s="9" t="s">
        <v>26</v>
      </c>
      <c r="E112" s="9">
        <v>20</v>
      </c>
      <c r="F112" s="10" t="s">
        <v>31</v>
      </c>
      <c r="G112" s="11">
        <v>60000000</v>
      </c>
      <c r="H112" s="11">
        <f t="shared" si="7"/>
        <v>0</v>
      </c>
      <c r="I112" s="11">
        <v>60000000</v>
      </c>
      <c r="J112" s="11">
        <v>37157893</v>
      </c>
      <c r="K112" s="11">
        <v>22842107</v>
      </c>
      <c r="L112" s="11">
        <v>0</v>
      </c>
      <c r="M112" s="11">
        <v>21252204</v>
      </c>
      <c r="N112" s="11">
        <v>15905689</v>
      </c>
      <c r="O112" s="11">
        <v>0</v>
      </c>
      <c r="P112" s="11">
        <v>21252204</v>
      </c>
      <c r="Q112" s="11">
        <v>0</v>
      </c>
      <c r="R112" s="11">
        <v>0</v>
      </c>
      <c r="S112" s="11">
        <v>0</v>
      </c>
      <c r="T112" s="11">
        <v>0</v>
      </c>
      <c r="U112" s="11">
        <v>0</v>
      </c>
    </row>
    <row r="113" spans="1:21" s="12" customFormat="1" ht="12" x14ac:dyDescent="0.2">
      <c r="A113" s="8" t="s">
        <v>226</v>
      </c>
      <c r="B113" s="8" t="s">
        <v>227</v>
      </c>
      <c r="C113" s="9" t="s">
        <v>25</v>
      </c>
      <c r="D113" s="9" t="s">
        <v>26</v>
      </c>
      <c r="E113" s="9">
        <v>20</v>
      </c>
      <c r="F113" s="10" t="s">
        <v>31</v>
      </c>
      <c r="G113" s="11">
        <v>3200000000</v>
      </c>
      <c r="H113" s="11">
        <f t="shared" si="7"/>
        <v>0</v>
      </c>
      <c r="I113" s="11">
        <v>3200000000</v>
      </c>
      <c r="J113" s="11">
        <v>2198700410.4400001</v>
      </c>
      <c r="K113" s="11">
        <v>1001299589.5599999</v>
      </c>
      <c r="L113" s="11">
        <v>0</v>
      </c>
      <c r="M113" s="11">
        <v>2192838212.4400001</v>
      </c>
      <c r="N113" s="11">
        <v>5862198</v>
      </c>
      <c r="O113" s="11">
        <v>1170581168.6199999</v>
      </c>
      <c r="P113" s="11">
        <v>1022257043.8200001</v>
      </c>
      <c r="Q113" s="11">
        <v>1118395698.6199999</v>
      </c>
      <c r="R113" s="11">
        <v>52185470</v>
      </c>
      <c r="S113" s="11">
        <v>1118395698.6199999</v>
      </c>
      <c r="T113" s="11">
        <v>0</v>
      </c>
      <c r="U113" s="11">
        <v>9259251</v>
      </c>
    </row>
    <row r="114" spans="1:21" s="12" customFormat="1" ht="24" x14ac:dyDescent="0.2">
      <c r="A114" s="8" t="s">
        <v>226</v>
      </c>
      <c r="B114" s="8" t="s">
        <v>227</v>
      </c>
      <c r="C114" s="9" t="s">
        <v>25</v>
      </c>
      <c r="D114" s="9" t="s">
        <v>26</v>
      </c>
      <c r="E114" s="9">
        <v>21</v>
      </c>
      <c r="F114" s="10" t="s">
        <v>28</v>
      </c>
      <c r="G114" s="11">
        <v>1000000000</v>
      </c>
      <c r="H114" s="11">
        <f t="shared" si="7"/>
        <v>0</v>
      </c>
      <c r="I114" s="11">
        <v>1000000000</v>
      </c>
      <c r="J114" s="11">
        <v>5961811</v>
      </c>
      <c r="K114" s="11">
        <v>994038189</v>
      </c>
      <c r="L114" s="11">
        <v>0</v>
      </c>
      <c r="M114" s="11">
        <v>5961811</v>
      </c>
      <c r="N114" s="11">
        <v>0</v>
      </c>
      <c r="O114" s="11">
        <v>2101348</v>
      </c>
      <c r="P114" s="11">
        <v>3860463</v>
      </c>
      <c r="Q114" s="11">
        <v>2101348</v>
      </c>
      <c r="R114" s="11">
        <v>0</v>
      </c>
      <c r="S114" s="11">
        <v>2101348</v>
      </c>
      <c r="T114" s="11">
        <v>0</v>
      </c>
      <c r="U114" s="11">
        <v>0</v>
      </c>
    </row>
    <row r="115" spans="1:21" s="12" customFormat="1" ht="12" x14ac:dyDescent="0.2">
      <c r="A115" s="8" t="s">
        <v>228</v>
      </c>
      <c r="B115" s="8" t="s">
        <v>229</v>
      </c>
      <c r="C115" s="9" t="s">
        <v>25</v>
      </c>
      <c r="D115" s="9" t="s">
        <v>26</v>
      </c>
      <c r="E115" s="9">
        <v>20</v>
      </c>
      <c r="F115" s="10" t="s">
        <v>31</v>
      </c>
      <c r="G115" s="11">
        <v>1000000</v>
      </c>
      <c r="H115" s="11">
        <f t="shared" si="7"/>
        <v>0</v>
      </c>
      <c r="I115" s="11">
        <v>1000000</v>
      </c>
      <c r="J115" s="11">
        <v>3984</v>
      </c>
      <c r="K115" s="11">
        <v>996016</v>
      </c>
      <c r="L115" s="11">
        <v>0</v>
      </c>
      <c r="M115" s="11">
        <v>3984</v>
      </c>
      <c r="N115" s="11">
        <v>0</v>
      </c>
      <c r="O115" s="11">
        <v>0</v>
      </c>
      <c r="P115" s="11">
        <v>3984</v>
      </c>
      <c r="Q115" s="11">
        <v>0</v>
      </c>
      <c r="R115" s="11">
        <v>0</v>
      </c>
      <c r="S115" s="11">
        <v>0</v>
      </c>
      <c r="T115" s="11">
        <v>0</v>
      </c>
      <c r="U115" s="11">
        <v>0</v>
      </c>
    </row>
    <row r="116" spans="1:21" s="12" customFormat="1" ht="12" x14ac:dyDescent="0.2">
      <c r="A116" s="8" t="s">
        <v>230</v>
      </c>
      <c r="B116" s="8" t="s">
        <v>231</v>
      </c>
      <c r="C116" s="9" t="s">
        <v>25</v>
      </c>
      <c r="D116" s="9" t="s">
        <v>26</v>
      </c>
      <c r="E116" s="9">
        <v>20</v>
      </c>
      <c r="F116" s="10" t="s">
        <v>31</v>
      </c>
      <c r="G116" s="11">
        <v>1000000</v>
      </c>
      <c r="H116" s="11">
        <f t="shared" si="7"/>
        <v>0</v>
      </c>
      <c r="I116" s="11">
        <v>1000000</v>
      </c>
      <c r="J116" s="11">
        <v>3984</v>
      </c>
      <c r="K116" s="11">
        <v>996016</v>
      </c>
      <c r="L116" s="11">
        <v>0</v>
      </c>
      <c r="M116" s="11">
        <v>3984</v>
      </c>
      <c r="N116" s="11">
        <v>0</v>
      </c>
      <c r="O116" s="11">
        <v>0</v>
      </c>
      <c r="P116" s="11">
        <v>3984</v>
      </c>
      <c r="Q116" s="11">
        <v>0</v>
      </c>
      <c r="R116" s="11">
        <v>0</v>
      </c>
      <c r="S116" s="11">
        <v>0</v>
      </c>
      <c r="T116" s="11">
        <v>0</v>
      </c>
      <c r="U116" s="11">
        <v>0</v>
      </c>
    </row>
    <row r="117" spans="1:21" s="12" customFormat="1" ht="24" x14ac:dyDescent="0.2">
      <c r="A117" s="8" t="s">
        <v>232</v>
      </c>
      <c r="B117" s="8" t="s">
        <v>233</v>
      </c>
      <c r="C117" s="9" t="s">
        <v>25</v>
      </c>
      <c r="D117" s="9" t="s">
        <v>26</v>
      </c>
      <c r="E117" s="9">
        <v>20</v>
      </c>
      <c r="F117" s="10" t="s">
        <v>31</v>
      </c>
      <c r="G117" s="11">
        <v>304850000</v>
      </c>
      <c r="H117" s="11">
        <f t="shared" si="7"/>
        <v>0</v>
      </c>
      <c r="I117" s="11">
        <v>304850000</v>
      </c>
      <c r="J117" s="11">
        <v>248242900</v>
      </c>
      <c r="K117" s="11">
        <v>56607100</v>
      </c>
      <c r="L117" s="11">
        <v>0</v>
      </c>
      <c r="M117" s="11">
        <v>16789690</v>
      </c>
      <c r="N117" s="11">
        <v>231453210</v>
      </c>
      <c r="O117" s="11">
        <v>4197550</v>
      </c>
      <c r="P117" s="11">
        <v>12592140</v>
      </c>
      <c r="Q117" s="11">
        <v>3594350</v>
      </c>
      <c r="R117" s="11">
        <v>603200</v>
      </c>
      <c r="S117" s="11">
        <v>3594350</v>
      </c>
      <c r="T117" s="11">
        <v>0</v>
      </c>
      <c r="U117" s="11">
        <v>0</v>
      </c>
    </row>
    <row r="118" spans="1:21" s="12" customFormat="1" ht="12" x14ac:dyDescent="0.2">
      <c r="A118" s="8" t="s">
        <v>234</v>
      </c>
      <c r="B118" s="8" t="s">
        <v>235</v>
      </c>
      <c r="C118" s="9" t="s">
        <v>25</v>
      </c>
      <c r="D118" s="9" t="s">
        <v>26</v>
      </c>
      <c r="E118" s="9">
        <v>20</v>
      </c>
      <c r="F118" s="10" t="s">
        <v>31</v>
      </c>
      <c r="G118" s="11">
        <v>193850000</v>
      </c>
      <c r="H118" s="11">
        <f t="shared" si="7"/>
        <v>0</v>
      </c>
      <c r="I118" s="11">
        <v>193850000</v>
      </c>
      <c r="J118" s="11">
        <v>193842310</v>
      </c>
      <c r="K118" s="11">
        <v>7690</v>
      </c>
      <c r="L118" s="11">
        <v>0</v>
      </c>
      <c r="M118" s="11">
        <v>772310</v>
      </c>
      <c r="N118" s="11">
        <v>193070000</v>
      </c>
      <c r="O118" s="11">
        <v>0</v>
      </c>
      <c r="P118" s="11">
        <v>772310</v>
      </c>
      <c r="Q118" s="11">
        <v>0</v>
      </c>
      <c r="R118" s="11">
        <v>0</v>
      </c>
      <c r="S118" s="11">
        <v>0</v>
      </c>
      <c r="T118" s="11">
        <v>0</v>
      </c>
      <c r="U118" s="11">
        <v>0</v>
      </c>
    </row>
    <row r="119" spans="1:21" s="12" customFormat="1" ht="12" x14ac:dyDescent="0.2">
      <c r="A119" s="8" t="s">
        <v>236</v>
      </c>
      <c r="B119" s="8" t="s">
        <v>237</v>
      </c>
      <c r="C119" s="9" t="s">
        <v>25</v>
      </c>
      <c r="D119" s="9" t="s">
        <v>26</v>
      </c>
      <c r="E119" s="9">
        <v>20</v>
      </c>
      <c r="F119" s="10" t="s">
        <v>31</v>
      </c>
      <c r="G119" s="11">
        <v>80000000</v>
      </c>
      <c r="H119" s="11">
        <f t="shared" si="7"/>
        <v>0</v>
      </c>
      <c r="I119" s="11">
        <v>80000000</v>
      </c>
      <c r="J119" s="11">
        <v>54277085</v>
      </c>
      <c r="K119" s="11">
        <v>25722915</v>
      </c>
      <c r="L119" s="11">
        <v>0</v>
      </c>
      <c r="M119" s="11">
        <v>15893875</v>
      </c>
      <c r="N119" s="11">
        <v>38383210</v>
      </c>
      <c r="O119" s="11">
        <v>4197550</v>
      </c>
      <c r="P119" s="11">
        <v>11696325</v>
      </c>
      <c r="Q119" s="11">
        <v>3594350</v>
      </c>
      <c r="R119" s="11">
        <v>603200</v>
      </c>
      <c r="S119" s="11">
        <v>3594350</v>
      </c>
      <c r="T119" s="11">
        <v>0</v>
      </c>
      <c r="U119" s="11">
        <v>0</v>
      </c>
    </row>
    <row r="120" spans="1:21" s="12" customFormat="1" ht="12" x14ac:dyDescent="0.2">
      <c r="A120" s="8" t="s">
        <v>238</v>
      </c>
      <c r="B120" s="8" t="s">
        <v>239</v>
      </c>
      <c r="C120" s="9" t="s">
        <v>25</v>
      </c>
      <c r="D120" s="9" t="s">
        <v>26</v>
      </c>
      <c r="E120" s="9">
        <v>20</v>
      </c>
      <c r="F120" s="10" t="s">
        <v>31</v>
      </c>
      <c r="G120" s="11">
        <v>30000000</v>
      </c>
      <c r="H120" s="11">
        <f t="shared" si="7"/>
        <v>0</v>
      </c>
      <c r="I120" s="11">
        <v>30000000</v>
      </c>
      <c r="J120" s="11">
        <v>119521</v>
      </c>
      <c r="K120" s="11">
        <v>29880479</v>
      </c>
      <c r="L120" s="11">
        <v>0</v>
      </c>
      <c r="M120" s="11">
        <v>119521</v>
      </c>
      <c r="N120" s="11">
        <v>0</v>
      </c>
      <c r="O120" s="11">
        <v>0</v>
      </c>
      <c r="P120" s="11">
        <v>119521</v>
      </c>
      <c r="Q120" s="11">
        <v>0</v>
      </c>
      <c r="R120" s="11">
        <v>0</v>
      </c>
      <c r="S120" s="11">
        <v>0</v>
      </c>
      <c r="T120" s="11">
        <v>0</v>
      </c>
      <c r="U120" s="11">
        <v>0</v>
      </c>
    </row>
    <row r="121" spans="1:21" s="12" customFormat="1" ht="24" x14ac:dyDescent="0.2">
      <c r="A121" s="8" t="s">
        <v>240</v>
      </c>
      <c r="B121" s="8" t="s">
        <v>241</v>
      </c>
      <c r="C121" s="9" t="s">
        <v>25</v>
      </c>
      <c r="D121" s="9" t="s">
        <v>26</v>
      </c>
      <c r="E121" s="9">
        <v>20</v>
      </c>
      <c r="F121" s="10" t="s">
        <v>31</v>
      </c>
      <c r="G121" s="11">
        <v>1000000</v>
      </c>
      <c r="H121" s="11">
        <f t="shared" si="7"/>
        <v>0</v>
      </c>
      <c r="I121" s="11">
        <v>1000000</v>
      </c>
      <c r="J121" s="11">
        <v>3984</v>
      </c>
      <c r="K121" s="11">
        <v>996016</v>
      </c>
      <c r="L121" s="11">
        <v>0</v>
      </c>
      <c r="M121" s="11">
        <v>3984</v>
      </c>
      <c r="N121" s="11">
        <v>0</v>
      </c>
      <c r="O121" s="11">
        <v>0</v>
      </c>
      <c r="P121" s="11">
        <v>3984</v>
      </c>
      <c r="Q121" s="11">
        <v>0</v>
      </c>
      <c r="R121" s="11">
        <v>0</v>
      </c>
      <c r="S121" s="11">
        <v>0</v>
      </c>
      <c r="T121" s="11">
        <v>0</v>
      </c>
      <c r="U121" s="11">
        <v>0</v>
      </c>
    </row>
    <row r="122" spans="1:21" s="12" customFormat="1" ht="12" x14ac:dyDescent="0.2">
      <c r="A122" s="8" t="s">
        <v>242</v>
      </c>
      <c r="B122" s="8" t="s">
        <v>243</v>
      </c>
      <c r="C122" s="9" t="s">
        <v>25</v>
      </c>
      <c r="D122" s="9" t="s">
        <v>26</v>
      </c>
      <c r="E122" s="9">
        <v>20</v>
      </c>
      <c r="F122" s="10" t="s">
        <v>31</v>
      </c>
      <c r="G122" s="11">
        <v>1500000</v>
      </c>
      <c r="H122" s="11">
        <f t="shared" si="7"/>
        <v>0</v>
      </c>
      <c r="I122" s="11">
        <v>1500000</v>
      </c>
      <c r="J122" s="11">
        <v>1499999.2</v>
      </c>
      <c r="K122" s="11">
        <v>0.8</v>
      </c>
      <c r="L122" s="11">
        <v>0</v>
      </c>
      <c r="M122" s="11">
        <v>1499999.2</v>
      </c>
      <c r="N122" s="11">
        <v>0</v>
      </c>
      <c r="O122" s="11">
        <v>247788.76</v>
      </c>
      <c r="P122" s="11">
        <v>1252210.44</v>
      </c>
      <c r="Q122" s="11">
        <v>247788.76</v>
      </c>
      <c r="R122" s="11">
        <v>0</v>
      </c>
      <c r="S122" s="11">
        <v>247788.76</v>
      </c>
      <c r="T122" s="11">
        <v>0</v>
      </c>
      <c r="U122" s="11">
        <v>0</v>
      </c>
    </row>
    <row r="123" spans="1:21" s="12" customFormat="1" ht="12" x14ac:dyDescent="0.2">
      <c r="A123" s="8" t="s">
        <v>244</v>
      </c>
      <c r="B123" s="8" t="s">
        <v>245</v>
      </c>
      <c r="C123" s="9" t="s">
        <v>25</v>
      </c>
      <c r="D123" s="9" t="s">
        <v>26</v>
      </c>
      <c r="E123" s="9">
        <v>20</v>
      </c>
      <c r="F123" s="10" t="s">
        <v>31</v>
      </c>
      <c r="G123" s="11">
        <v>1500000</v>
      </c>
      <c r="H123" s="11">
        <f t="shared" si="7"/>
        <v>0</v>
      </c>
      <c r="I123" s="11">
        <v>1500000</v>
      </c>
      <c r="J123" s="11">
        <v>1499999.2</v>
      </c>
      <c r="K123" s="11">
        <v>0.8</v>
      </c>
      <c r="L123" s="11">
        <v>0</v>
      </c>
      <c r="M123" s="11">
        <v>1499999.2</v>
      </c>
      <c r="N123" s="11">
        <v>0</v>
      </c>
      <c r="O123" s="11">
        <v>247788.76</v>
      </c>
      <c r="P123" s="11">
        <v>1252210.44</v>
      </c>
      <c r="Q123" s="11">
        <v>247788.76</v>
      </c>
      <c r="R123" s="11">
        <v>0</v>
      </c>
      <c r="S123" s="11">
        <v>247788.76</v>
      </c>
      <c r="T123" s="11">
        <v>0</v>
      </c>
      <c r="U123" s="11">
        <v>0</v>
      </c>
    </row>
    <row r="124" spans="1:21" s="12" customFormat="1" ht="24" x14ac:dyDescent="0.2">
      <c r="A124" s="8" t="s">
        <v>246</v>
      </c>
      <c r="B124" s="8" t="s">
        <v>247</v>
      </c>
      <c r="C124" s="9" t="s">
        <v>25</v>
      </c>
      <c r="D124" s="9" t="s">
        <v>26</v>
      </c>
      <c r="E124" s="9">
        <v>20</v>
      </c>
      <c r="F124" s="10" t="s">
        <v>31</v>
      </c>
      <c r="G124" s="11">
        <v>10000000</v>
      </c>
      <c r="H124" s="11">
        <f t="shared" si="7"/>
        <v>0</v>
      </c>
      <c r="I124" s="11">
        <v>10000000</v>
      </c>
      <c r="J124" s="11">
        <v>5693340</v>
      </c>
      <c r="K124" s="11">
        <v>4306660</v>
      </c>
      <c r="L124" s="11">
        <v>0</v>
      </c>
      <c r="M124" s="11">
        <v>5693340</v>
      </c>
      <c r="N124" s="11">
        <v>0</v>
      </c>
      <c r="O124" s="11">
        <v>50200</v>
      </c>
      <c r="P124" s="11">
        <v>5643140</v>
      </c>
      <c r="Q124" s="11">
        <v>50200</v>
      </c>
      <c r="R124" s="11">
        <v>0</v>
      </c>
      <c r="S124" s="11">
        <v>50200</v>
      </c>
      <c r="T124" s="11">
        <v>0</v>
      </c>
      <c r="U124" s="11">
        <v>0</v>
      </c>
    </row>
    <row r="125" spans="1:21" s="12" customFormat="1" ht="24" x14ac:dyDescent="0.2">
      <c r="A125" s="8" t="s">
        <v>248</v>
      </c>
      <c r="B125" s="8" t="s">
        <v>247</v>
      </c>
      <c r="C125" s="9" t="s">
        <v>25</v>
      </c>
      <c r="D125" s="9" t="s">
        <v>26</v>
      </c>
      <c r="E125" s="9">
        <v>20</v>
      </c>
      <c r="F125" s="10" t="s">
        <v>31</v>
      </c>
      <c r="G125" s="11">
        <v>10000000</v>
      </c>
      <c r="H125" s="11">
        <f t="shared" si="7"/>
        <v>0</v>
      </c>
      <c r="I125" s="11">
        <v>10000000</v>
      </c>
      <c r="J125" s="11">
        <v>5693340</v>
      </c>
      <c r="K125" s="11">
        <v>4306660</v>
      </c>
      <c r="L125" s="11">
        <v>0</v>
      </c>
      <c r="M125" s="11">
        <v>5693340</v>
      </c>
      <c r="N125" s="11">
        <v>0</v>
      </c>
      <c r="O125" s="11">
        <v>50200</v>
      </c>
      <c r="P125" s="11">
        <v>5643140</v>
      </c>
      <c r="Q125" s="11">
        <v>50200</v>
      </c>
      <c r="R125" s="11">
        <v>0</v>
      </c>
      <c r="S125" s="11">
        <v>50200</v>
      </c>
      <c r="T125" s="11">
        <v>0</v>
      </c>
      <c r="U125" s="11">
        <v>0</v>
      </c>
    </row>
    <row r="126" spans="1:21" s="7" customFormat="1" ht="21" customHeight="1" x14ac:dyDescent="0.2">
      <c r="A126" s="3" t="s">
        <v>249</v>
      </c>
      <c r="B126" s="3" t="s">
        <v>250</v>
      </c>
      <c r="C126" s="4" t="s">
        <v>25</v>
      </c>
      <c r="D126" s="4" t="s">
        <v>26</v>
      </c>
      <c r="E126" s="4">
        <v>20</v>
      </c>
      <c r="F126" s="5" t="s">
        <v>31</v>
      </c>
      <c r="G126" s="6">
        <v>316000000</v>
      </c>
      <c r="H126" s="6">
        <f t="shared" si="7"/>
        <v>0</v>
      </c>
      <c r="I126" s="6">
        <v>316000000</v>
      </c>
      <c r="J126" s="6">
        <v>7146729</v>
      </c>
      <c r="K126" s="6">
        <v>308853271</v>
      </c>
      <c r="L126" s="6">
        <v>0</v>
      </c>
      <c r="M126" s="6">
        <v>7146729</v>
      </c>
      <c r="N126" s="6">
        <v>0</v>
      </c>
      <c r="O126" s="6">
        <v>5887766</v>
      </c>
      <c r="P126" s="6">
        <v>1258963</v>
      </c>
      <c r="Q126" s="6">
        <v>5887766</v>
      </c>
      <c r="R126" s="6">
        <v>0</v>
      </c>
      <c r="S126" s="6">
        <v>5887766</v>
      </c>
      <c r="T126" s="6">
        <v>0</v>
      </c>
      <c r="U126" s="6">
        <v>0</v>
      </c>
    </row>
    <row r="127" spans="1:21" s="12" customFormat="1" ht="12" x14ac:dyDescent="0.2">
      <c r="A127" s="8" t="s">
        <v>251</v>
      </c>
      <c r="B127" s="8" t="s">
        <v>252</v>
      </c>
      <c r="C127" s="9" t="s">
        <v>25</v>
      </c>
      <c r="D127" s="9" t="s">
        <v>26</v>
      </c>
      <c r="E127" s="9">
        <v>20</v>
      </c>
      <c r="F127" s="10" t="s">
        <v>31</v>
      </c>
      <c r="G127" s="11">
        <v>255000000</v>
      </c>
      <c r="H127" s="11">
        <f t="shared" si="7"/>
        <v>0</v>
      </c>
      <c r="I127" s="11">
        <v>255000000</v>
      </c>
      <c r="J127" s="11">
        <v>1015936</v>
      </c>
      <c r="K127" s="11">
        <v>253984064</v>
      </c>
      <c r="L127" s="11">
        <v>0</v>
      </c>
      <c r="M127" s="11">
        <v>1015936</v>
      </c>
      <c r="N127" s="11">
        <v>0</v>
      </c>
      <c r="O127" s="11">
        <v>0</v>
      </c>
      <c r="P127" s="11">
        <v>1015936</v>
      </c>
      <c r="Q127" s="11">
        <v>0</v>
      </c>
      <c r="R127" s="11">
        <v>0</v>
      </c>
      <c r="S127" s="11">
        <v>0</v>
      </c>
      <c r="T127" s="11">
        <v>0</v>
      </c>
      <c r="U127" s="11">
        <v>0</v>
      </c>
    </row>
    <row r="128" spans="1:21" s="12" customFormat="1" ht="12" x14ac:dyDescent="0.2">
      <c r="A128" s="8" t="s">
        <v>253</v>
      </c>
      <c r="B128" s="8" t="s">
        <v>254</v>
      </c>
      <c r="C128" s="9" t="s">
        <v>25</v>
      </c>
      <c r="D128" s="9" t="s">
        <v>26</v>
      </c>
      <c r="E128" s="9">
        <v>20</v>
      </c>
      <c r="F128" s="10" t="s">
        <v>31</v>
      </c>
      <c r="G128" s="11">
        <v>255000000</v>
      </c>
      <c r="H128" s="11">
        <f t="shared" si="7"/>
        <v>0</v>
      </c>
      <c r="I128" s="11">
        <v>255000000</v>
      </c>
      <c r="J128" s="11">
        <v>1015936</v>
      </c>
      <c r="K128" s="11">
        <v>253984064</v>
      </c>
      <c r="L128" s="11">
        <v>0</v>
      </c>
      <c r="M128" s="11">
        <v>1015936</v>
      </c>
      <c r="N128" s="11">
        <v>0</v>
      </c>
      <c r="O128" s="11">
        <v>0</v>
      </c>
      <c r="P128" s="11">
        <v>1015936</v>
      </c>
      <c r="Q128" s="11">
        <v>0</v>
      </c>
      <c r="R128" s="11">
        <v>0</v>
      </c>
      <c r="S128" s="11">
        <v>0</v>
      </c>
      <c r="T128" s="11">
        <v>0</v>
      </c>
      <c r="U128" s="11">
        <v>0</v>
      </c>
    </row>
    <row r="129" spans="1:21" s="12" customFormat="1" ht="12" x14ac:dyDescent="0.2">
      <c r="A129" s="8" t="s">
        <v>255</v>
      </c>
      <c r="B129" s="8" t="s">
        <v>256</v>
      </c>
      <c r="C129" s="9" t="s">
        <v>25</v>
      </c>
      <c r="D129" s="9" t="s">
        <v>26</v>
      </c>
      <c r="E129" s="9">
        <v>20</v>
      </c>
      <c r="F129" s="10" t="s">
        <v>31</v>
      </c>
      <c r="G129" s="11">
        <v>255000000</v>
      </c>
      <c r="H129" s="11">
        <f t="shared" si="7"/>
        <v>0</v>
      </c>
      <c r="I129" s="11">
        <v>255000000</v>
      </c>
      <c r="J129" s="11">
        <v>1015936</v>
      </c>
      <c r="K129" s="11">
        <v>253984064</v>
      </c>
      <c r="L129" s="11">
        <v>0</v>
      </c>
      <c r="M129" s="11">
        <v>1015936</v>
      </c>
      <c r="N129" s="11">
        <v>0</v>
      </c>
      <c r="O129" s="11">
        <v>0</v>
      </c>
      <c r="P129" s="11">
        <v>1015936</v>
      </c>
      <c r="Q129" s="11">
        <v>0</v>
      </c>
      <c r="R129" s="11">
        <v>0</v>
      </c>
      <c r="S129" s="11">
        <v>0</v>
      </c>
      <c r="T129" s="11">
        <v>0</v>
      </c>
      <c r="U129" s="11">
        <v>0</v>
      </c>
    </row>
    <row r="130" spans="1:21" s="12" customFormat="1" ht="12" x14ac:dyDescent="0.2">
      <c r="A130" s="8" t="s">
        <v>257</v>
      </c>
      <c r="B130" s="8" t="s">
        <v>258</v>
      </c>
      <c r="C130" s="9" t="s">
        <v>25</v>
      </c>
      <c r="D130" s="9" t="s">
        <v>26</v>
      </c>
      <c r="E130" s="9">
        <v>20</v>
      </c>
      <c r="F130" s="10" t="s">
        <v>31</v>
      </c>
      <c r="G130" s="11">
        <v>61000000</v>
      </c>
      <c r="H130" s="11">
        <f t="shared" si="7"/>
        <v>0</v>
      </c>
      <c r="I130" s="11">
        <v>61000000</v>
      </c>
      <c r="J130" s="11">
        <v>6130793</v>
      </c>
      <c r="K130" s="11">
        <v>54869207</v>
      </c>
      <c r="L130" s="11">
        <v>0</v>
      </c>
      <c r="M130" s="11">
        <v>6130793</v>
      </c>
      <c r="N130" s="11">
        <v>0</v>
      </c>
      <c r="O130" s="11">
        <v>5887766</v>
      </c>
      <c r="P130" s="11">
        <v>243027</v>
      </c>
      <c r="Q130" s="11">
        <v>5887766</v>
      </c>
      <c r="R130" s="11">
        <v>0</v>
      </c>
      <c r="S130" s="11">
        <v>5887766</v>
      </c>
      <c r="T130" s="11">
        <v>0</v>
      </c>
      <c r="U130" s="11">
        <v>0</v>
      </c>
    </row>
    <row r="131" spans="1:21" s="12" customFormat="1" ht="12" x14ac:dyDescent="0.2">
      <c r="A131" s="8" t="s">
        <v>259</v>
      </c>
      <c r="B131" s="8" t="s">
        <v>260</v>
      </c>
      <c r="C131" s="9" t="s">
        <v>25</v>
      </c>
      <c r="D131" s="9" t="s">
        <v>26</v>
      </c>
      <c r="E131" s="9">
        <v>20</v>
      </c>
      <c r="F131" s="10" t="s">
        <v>31</v>
      </c>
      <c r="G131" s="11">
        <v>61000000</v>
      </c>
      <c r="H131" s="11">
        <f t="shared" si="7"/>
        <v>0</v>
      </c>
      <c r="I131" s="11">
        <v>61000000</v>
      </c>
      <c r="J131" s="11">
        <v>6130793</v>
      </c>
      <c r="K131" s="11">
        <v>54869207</v>
      </c>
      <c r="L131" s="11">
        <v>0</v>
      </c>
      <c r="M131" s="11">
        <v>6130793</v>
      </c>
      <c r="N131" s="11">
        <v>0</v>
      </c>
      <c r="O131" s="11">
        <v>5887766</v>
      </c>
      <c r="P131" s="11">
        <v>243027</v>
      </c>
      <c r="Q131" s="11">
        <v>5887766</v>
      </c>
      <c r="R131" s="11">
        <v>0</v>
      </c>
      <c r="S131" s="11">
        <v>5887766</v>
      </c>
      <c r="T131" s="11">
        <v>0</v>
      </c>
      <c r="U131" s="11">
        <v>0</v>
      </c>
    </row>
    <row r="132" spans="1:21" s="12" customFormat="1" ht="12" x14ac:dyDescent="0.2">
      <c r="A132" s="8" t="s">
        <v>261</v>
      </c>
      <c r="B132" s="8" t="s">
        <v>260</v>
      </c>
      <c r="C132" s="9" t="s">
        <v>25</v>
      </c>
      <c r="D132" s="9" t="s">
        <v>26</v>
      </c>
      <c r="E132" s="9">
        <v>20</v>
      </c>
      <c r="F132" s="10" t="s">
        <v>31</v>
      </c>
      <c r="G132" s="11">
        <v>61000000</v>
      </c>
      <c r="H132" s="11">
        <f t="shared" si="7"/>
        <v>0</v>
      </c>
      <c r="I132" s="11">
        <v>61000000</v>
      </c>
      <c r="J132" s="11">
        <v>6130793</v>
      </c>
      <c r="K132" s="11">
        <v>54869207</v>
      </c>
      <c r="L132" s="11">
        <v>0</v>
      </c>
      <c r="M132" s="11">
        <v>6130793</v>
      </c>
      <c r="N132" s="11">
        <v>0</v>
      </c>
      <c r="O132" s="11">
        <v>5887766</v>
      </c>
      <c r="P132" s="11">
        <v>243027</v>
      </c>
      <c r="Q132" s="11">
        <v>5887766</v>
      </c>
      <c r="R132" s="11">
        <v>0</v>
      </c>
      <c r="S132" s="11">
        <v>5887766</v>
      </c>
      <c r="T132" s="11">
        <v>0</v>
      </c>
      <c r="U132" s="11">
        <v>0</v>
      </c>
    </row>
    <row r="133" spans="1:21" s="7" customFormat="1" ht="24" x14ac:dyDescent="0.2">
      <c r="A133" s="3" t="s">
        <v>262</v>
      </c>
      <c r="B133" s="3" t="s">
        <v>263</v>
      </c>
      <c r="C133" s="4" t="s">
        <v>25</v>
      </c>
      <c r="D133" s="4" t="s">
        <v>26</v>
      </c>
      <c r="E133" s="4">
        <v>21</v>
      </c>
      <c r="F133" s="5" t="s">
        <v>28</v>
      </c>
      <c r="G133" s="6">
        <v>45675100000</v>
      </c>
      <c r="H133" s="6">
        <f t="shared" si="7"/>
        <v>0</v>
      </c>
      <c r="I133" s="6">
        <v>45675100000</v>
      </c>
      <c r="J133" s="6">
        <v>21194625339.110001</v>
      </c>
      <c r="K133" s="6">
        <v>24480474660.889999</v>
      </c>
      <c r="L133" s="6">
        <v>0</v>
      </c>
      <c r="M133" s="6">
        <v>14704357779.91</v>
      </c>
      <c r="N133" s="6">
        <v>6490267559.1999998</v>
      </c>
      <c r="O133" s="6">
        <v>4014662578.4400001</v>
      </c>
      <c r="P133" s="6">
        <v>10689695201.469999</v>
      </c>
      <c r="Q133" s="6">
        <v>3804567688.4400001</v>
      </c>
      <c r="R133" s="6">
        <v>210094890</v>
      </c>
      <c r="S133" s="6">
        <v>3804567688.4400001</v>
      </c>
      <c r="T133" s="6">
        <v>0</v>
      </c>
      <c r="U133" s="6">
        <v>10765629</v>
      </c>
    </row>
    <row r="134" spans="1:21" s="12" customFormat="1" ht="24" x14ac:dyDescent="0.2">
      <c r="A134" s="8" t="s">
        <v>264</v>
      </c>
      <c r="B134" s="8" t="s">
        <v>265</v>
      </c>
      <c r="C134" s="9" t="s">
        <v>25</v>
      </c>
      <c r="D134" s="9" t="s">
        <v>26</v>
      </c>
      <c r="E134" s="9">
        <v>21</v>
      </c>
      <c r="F134" s="10" t="s">
        <v>28</v>
      </c>
      <c r="G134" s="11">
        <v>6643671754</v>
      </c>
      <c r="H134" s="11">
        <f t="shared" si="7"/>
        <v>0</v>
      </c>
      <c r="I134" s="11">
        <v>6643671754</v>
      </c>
      <c r="J134" s="11">
        <v>1496033750</v>
      </c>
      <c r="K134" s="11">
        <v>5147638004</v>
      </c>
      <c r="L134" s="11">
        <v>0</v>
      </c>
      <c r="M134" s="11">
        <v>306462878</v>
      </c>
      <c r="N134" s="11">
        <v>1189570872</v>
      </c>
      <c r="O134" s="11">
        <v>0</v>
      </c>
      <c r="P134" s="11">
        <v>306462878</v>
      </c>
      <c r="Q134" s="11">
        <v>0</v>
      </c>
      <c r="R134" s="11">
        <v>0</v>
      </c>
      <c r="S134" s="11">
        <v>0</v>
      </c>
      <c r="T134" s="11">
        <v>0</v>
      </c>
      <c r="U134" s="11">
        <v>0</v>
      </c>
    </row>
    <row r="135" spans="1:21" s="12" customFormat="1" ht="24" x14ac:dyDescent="0.2">
      <c r="A135" s="8" t="s">
        <v>266</v>
      </c>
      <c r="B135" s="8" t="s">
        <v>267</v>
      </c>
      <c r="C135" s="9" t="s">
        <v>25</v>
      </c>
      <c r="D135" s="9" t="s">
        <v>26</v>
      </c>
      <c r="E135" s="9">
        <v>21</v>
      </c>
      <c r="F135" s="10" t="s">
        <v>28</v>
      </c>
      <c r="G135" s="11">
        <v>6643671754</v>
      </c>
      <c r="H135" s="11">
        <f t="shared" si="7"/>
        <v>0</v>
      </c>
      <c r="I135" s="11">
        <v>6643671754</v>
      </c>
      <c r="J135" s="11">
        <v>1496033750</v>
      </c>
      <c r="K135" s="11">
        <v>5147638004</v>
      </c>
      <c r="L135" s="11">
        <v>0</v>
      </c>
      <c r="M135" s="11">
        <v>306462878</v>
      </c>
      <c r="N135" s="11">
        <v>1189570872</v>
      </c>
      <c r="O135" s="11">
        <v>0</v>
      </c>
      <c r="P135" s="11">
        <v>306462878</v>
      </c>
      <c r="Q135" s="11">
        <v>0</v>
      </c>
      <c r="R135" s="11">
        <v>0</v>
      </c>
      <c r="S135" s="11">
        <v>0</v>
      </c>
      <c r="T135" s="11">
        <v>0</v>
      </c>
      <c r="U135" s="11">
        <v>0</v>
      </c>
    </row>
    <row r="136" spans="1:21" s="7" customFormat="1" ht="36" x14ac:dyDescent="0.2">
      <c r="A136" s="3" t="s">
        <v>268</v>
      </c>
      <c r="B136" s="3" t="s">
        <v>269</v>
      </c>
      <c r="C136" s="4" t="s">
        <v>25</v>
      </c>
      <c r="D136" s="4" t="s">
        <v>26</v>
      </c>
      <c r="E136" s="4">
        <v>21</v>
      </c>
      <c r="F136" s="5" t="s">
        <v>28</v>
      </c>
      <c r="G136" s="6">
        <v>6643671754</v>
      </c>
      <c r="H136" s="6">
        <f t="shared" si="7"/>
        <v>0</v>
      </c>
      <c r="I136" s="6">
        <v>6643671754</v>
      </c>
      <c r="J136" s="6">
        <v>1496033750</v>
      </c>
      <c r="K136" s="6">
        <v>5147638004</v>
      </c>
      <c r="L136" s="6">
        <v>0</v>
      </c>
      <c r="M136" s="6">
        <v>306462878</v>
      </c>
      <c r="N136" s="6">
        <v>1189570872</v>
      </c>
      <c r="O136" s="6">
        <v>0</v>
      </c>
      <c r="P136" s="6">
        <v>306462878</v>
      </c>
      <c r="Q136" s="6">
        <v>0</v>
      </c>
      <c r="R136" s="6">
        <v>0</v>
      </c>
      <c r="S136" s="6">
        <v>0</v>
      </c>
      <c r="T136" s="6">
        <v>0</v>
      </c>
      <c r="U136" s="6">
        <v>0</v>
      </c>
    </row>
    <row r="137" spans="1:21" s="12" customFormat="1" ht="36" x14ac:dyDescent="0.2">
      <c r="A137" s="8" t="s">
        <v>270</v>
      </c>
      <c r="B137" s="8" t="s">
        <v>271</v>
      </c>
      <c r="C137" s="9" t="s">
        <v>25</v>
      </c>
      <c r="D137" s="9" t="s">
        <v>26</v>
      </c>
      <c r="E137" s="9">
        <v>21</v>
      </c>
      <c r="F137" s="10" t="s">
        <v>28</v>
      </c>
      <c r="G137" s="11">
        <v>11618200000</v>
      </c>
      <c r="H137" s="11">
        <f t="shared" si="7"/>
        <v>0</v>
      </c>
      <c r="I137" s="11">
        <v>11618200000</v>
      </c>
      <c r="J137" s="11">
        <v>3362306439.4899998</v>
      </c>
      <c r="K137" s="11">
        <v>8255893560.5100002</v>
      </c>
      <c r="L137" s="11">
        <v>0</v>
      </c>
      <c r="M137" s="11">
        <v>2215199851.29</v>
      </c>
      <c r="N137" s="11">
        <v>1147106588.2</v>
      </c>
      <c r="O137" s="11">
        <v>266097096</v>
      </c>
      <c r="P137" s="11">
        <v>1949102755.29</v>
      </c>
      <c r="Q137" s="11">
        <v>147596898</v>
      </c>
      <c r="R137" s="11">
        <v>118500198</v>
      </c>
      <c r="S137" s="11">
        <v>147596898</v>
      </c>
      <c r="T137" s="11">
        <v>0</v>
      </c>
      <c r="U137" s="11">
        <v>0</v>
      </c>
    </row>
    <row r="138" spans="1:21" s="12" customFormat="1" ht="24" x14ac:dyDescent="0.2">
      <c r="A138" s="8" t="s">
        <v>272</v>
      </c>
      <c r="B138" s="8" t="s">
        <v>273</v>
      </c>
      <c r="C138" s="9" t="s">
        <v>25</v>
      </c>
      <c r="D138" s="9" t="s">
        <v>26</v>
      </c>
      <c r="E138" s="9">
        <v>21</v>
      </c>
      <c r="F138" s="10" t="s">
        <v>28</v>
      </c>
      <c r="G138" s="11">
        <v>4202200000</v>
      </c>
      <c r="H138" s="11">
        <f t="shared" si="7"/>
        <v>0</v>
      </c>
      <c r="I138" s="11">
        <v>4202200000</v>
      </c>
      <c r="J138" s="11">
        <v>1202615737.49</v>
      </c>
      <c r="K138" s="11">
        <v>2999584262.5100002</v>
      </c>
      <c r="L138" s="11">
        <v>0</v>
      </c>
      <c r="M138" s="11">
        <v>692593628.28999996</v>
      </c>
      <c r="N138" s="11">
        <v>510022109.19999999</v>
      </c>
      <c r="O138" s="11">
        <v>133653978</v>
      </c>
      <c r="P138" s="11">
        <v>558939650.28999996</v>
      </c>
      <c r="Q138" s="11">
        <v>133653978</v>
      </c>
      <c r="R138" s="11">
        <v>0</v>
      </c>
      <c r="S138" s="11">
        <v>133653978</v>
      </c>
      <c r="T138" s="11">
        <v>0</v>
      </c>
      <c r="U138" s="11">
        <v>0</v>
      </c>
    </row>
    <row r="139" spans="1:21" s="7" customFormat="1" ht="48" x14ac:dyDescent="0.2">
      <c r="A139" s="3" t="s">
        <v>274</v>
      </c>
      <c r="B139" s="3" t="s">
        <v>275</v>
      </c>
      <c r="C139" s="4" t="s">
        <v>25</v>
      </c>
      <c r="D139" s="4" t="s">
        <v>26</v>
      </c>
      <c r="E139" s="4">
        <v>21</v>
      </c>
      <c r="F139" s="5" t="s">
        <v>28</v>
      </c>
      <c r="G139" s="6">
        <v>4202200000</v>
      </c>
      <c r="H139" s="6">
        <f t="shared" ref="H139:H155" si="8">+I139-G139</f>
        <v>0</v>
      </c>
      <c r="I139" s="6">
        <v>4202200000</v>
      </c>
      <c r="J139" s="6">
        <v>1202615737.49</v>
      </c>
      <c r="K139" s="6">
        <v>2999584262.5100002</v>
      </c>
      <c r="L139" s="6">
        <v>0</v>
      </c>
      <c r="M139" s="6">
        <v>692593628.28999996</v>
      </c>
      <c r="N139" s="6">
        <v>510022109.19999999</v>
      </c>
      <c r="O139" s="6">
        <v>133653978</v>
      </c>
      <c r="P139" s="6">
        <v>558939650.28999996</v>
      </c>
      <c r="Q139" s="6">
        <v>133653978</v>
      </c>
      <c r="R139" s="6">
        <v>0</v>
      </c>
      <c r="S139" s="6">
        <v>133653978</v>
      </c>
      <c r="T139" s="6">
        <v>0</v>
      </c>
      <c r="U139" s="6">
        <v>0</v>
      </c>
    </row>
    <row r="140" spans="1:21" s="12" customFormat="1" ht="24" x14ac:dyDescent="0.2">
      <c r="A140" s="8" t="s">
        <v>276</v>
      </c>
      <c r="B140" s="8" t="s">
        <v>267</v>
      </c>
      <c r="C140" s="9" t="s">
        <v>25</v>
      </c>
      <c r="D140" s="9" t="s">
        <v>26</v>
      </c>
      <c r="E140" s="9">
        <v>21</v>
      </c>
      <c r="F140" s="10" t="s">
        <v>28</v>
      </c>
      <c r="G140" s="11">
        <v>7416000000</v>
      </c>
      <c r="H140" s="11">
        <f t="shared" si="8"/>
        <v>0</v>
      </c>
      <c r="I140" s="11">
        <v>7416000000</v>
      </c>
      <c r="J140" s="11">
        <v>2159690702</v>
      </c>
      <c r="K140" s="11">
        <v>5256309298</v>
      </c>
      <c r="L140" s="11">
        <v>0</v>
      </c>
      <c r="M140" s="11">
        <v>1522606223</v>
      </c>
      <c r="N140" s="11">
        <v>637084479</v>
      </c>
      <c r="O140" s="11">
        <v>132443118</v>
      </c>
      <c r="P140" s="11">
        <v>1390163105</v>
      </c>
      <c r="Q140" s="11">
        <v>13942920</v>
      </c>
      <c r="R140" s="11">
        <v>118500198</v>
      </c>
      <c r="S140" s="11">
        <v>13942920</v>
      </c>
      <c r="T140" s="11">
        <v>0</v>
      </c>
      <c r="U140" s="11">
        <v>0</v>
      </c>
    </row>
    <row r="141" spans="1:21" s="7" customFormat="1" ht="36" x14ac:dyDescent="0.2">
      <c r="A141" s="3" t="s">
        <v>277</v>
      </c>
      <c r="B141" s="3" t="s">
        <v>278</v>
      </c>
      <c r="C141" s="4" t="s">
        <v>25</v>
      </c>
      <c r="D141" s="4" t="s">
        <v>26</v>
      </c>
      <c r="E141" s="4">
        <v>21</v>
      </c>
      <c r="F141" s="5" t="s">
        <v>28</v>
      </c>
      <c r="G141" s="6">
        <v>7416000000</v>
      </c>
      <c r="H141" s="6">
        <f t="shared" si="8"/>
        <v>0</v>
      </c>
      <c r="I141" s="6">
        <v>7416000000</v>
      </c>
      <c r="J141" s="6">
        <v>2159690702</v>
      </c>
      <c r="K141" s="6">
        <v>5256309298</v>
      </c>
      <c r="L141" s="6">
        <v>0</v>
      </c>
      <c r="M141" s="6">
        <v>1522606223</v>
      </c>
      <c r="N141" s="6">
        <v>637084479</v>
      </c>
      <c r="O141" s="6">
        <v>132443118</v>
      </c>
      <c r="P141" s="6">
        <v>1390163105</v>
      </c>
      <c r="Q141" s="6">
        <v>13942920</v>
      </c>
      <c r="R141" s="6">
        <v>118500198</v>
      </c>
      <c r="S141" s="6">
        <v>13942920</v>
      </c>
      <c r="T141" s="6">
        <v>0</v>
      </c>
      <c r="U141" s="6">
        <v>0</v>
      </c>
    </row>
    <row r="142" spans="1:21" s="12" customFormat="1" ht="24" x14ac:dyDescent="0.2">
      <c r="A142" s="8" t="s">
        <v>279</v>
      </c>
      <c r="B142" s="8" t="s">
        <v>280</v>
      </c>
      <c r="C142" s="9" t="s">
        <v>25</v>
      </c>
      <c r="D142" s="9" t="s">
        <v>26</v>
      </c>
      <c r="E142" s="9">
        <v>21</v>
      </c>
      <c r="F142" s="10" t="s">
        <v>28</v>
      </c>
      <c r="G142" s="11">
        <v>3347500000</v>
      </c>
      <c r="H142" s="11">
        <f t="shared" si="8"/>
        <v>0</v>
      </c>
      <c r="I142" s="11">
        <v>3347500000</v>
      </c>
      <c r="J142" s="11">
        <v>991974579</v>
      </c>
      <c r="K142" s="11">
        <v>2355525421</v>
      </c>
      <c r="L142" s="11">
        <v>0</v>
      </c>
      <c r="M142" s="11">
        <v>667277564</v>
      </c>
      <c r="N142" s="11">
        <v>324697015</v>
      </c>
      <c r="O142" s="11">
        <v>116822381.72</v>
      </c>
      <c r="P142" s="11">
        <v>550455182.27999997</v>
      </c>
      <c r="Q142" s="11">
        <v>115718425.72</v>
      </c>
      <c r="R142" s="11">
        <v>1103956</v>
      </c>
      <c r="S142" s="11">
        <v>115718425.72</v>
      </c>
      <c r="T142" s="11">
        <v>0</v>
      </c>
      <c r="U142" s="11">
        <v>3300840</v>
      </c>
    </row>
    <row r="143" spans="1:21" s="12" customFormat="1" ht="24" x14ac:dyDescent="0.2">
      <c r="A143" s="8" t="s">
        <v>281</v>
      </c>
      <c r="B143" s="8" t="s">
        <v>267</v>
      </c>
      <c r="C143" s="9" t="s">
        <v>25</v>
      </c>
      <c r="D143" s="9" t="s">
        <v>26</v>
      </c>
      <c r="E143" s="9">
        <v>21</v>
      </c>
      <c r="F143" s="10" t="s">
        <v>28</v>
      </c>
      <c r="G143" s="11">
        <v>3347500000</v>
      </c>
      <c r="H143" s="11">
        <f t="shared" si="8"/>
        <v>0</v>
      </c>
      <c r="I143" s="11">
        <v>3347500000</v>
      </c>
      <c r="J143" s="11">
        <v>991974579</v>
      </c>
      <c r="K143" s="11">
        <v>2355525421</v>
      </c>
      <c r="L143" s="11">
        <v>0</v>
      </c>
      <c r="M143" s="11">
        <v>667277564</v>
      </c>
      <c r="N143" s="11">
        <v>324697015</v>
      </c>
      <c r="O143" s="11">
        <v>116822381.72</v>
      </c>
      <c r="P143" s="11">
        <v>550455182.27999997</v>
      </c>
      <c r="Q143" s="11">
        <v>115718425.72</v>
      </c>
      <c r="R143" s="11">
        <v>1103956</v>
      </c>
      <c r="S143" s="11">
        <v>115718425.72</v>
      </c>
      <c r="T143" s="11">
        <v>0</v>
      </c>
      <c r="U143" s="11">
        <v>3300840</v>
      </c>
    </row>
    <row r="144" spans="1:21" s="7" customFormat="1" ht="36" x14ac:dyDescent="0.2">
      <c r="A144" s="3" t="s">
        <v>282</v>
      </c>
      <c r="B144" s="3" t="s">
        <v>283</v>
      </c>
      <c r="C144" s="4" t="s">
        <v>25</v>
      </c>
      <c r="D144" s="4" t="s">
        <v>26</v>
      </c>
      <c r="E144" s="4">
        <v>21</v>
      </c>
      <c r="F144" s="5" t="s">
        <v>28</v>
      </c>
      <c r="G144" s="6">
        <v>3347500000</v>
      </c>
      <c r="H144" s="6">
        <f t="shared" si="8"/>
        <v>0</v>
      </c>
      <c r="I144" s="6">
        <v>3347500000</v>
      </c>
      <c r="J144" s="6">
        <v>991974579</v>
      </c>
      <c r="K144" s="6">
        <v>2355525421</v>
      </c>
      <c r="L144" s="6">
        <v>0</v>
      </c>
      <c r="M144" s="6">
        <v>667277564</v>
      </c>
      <c r="N144" s="6">
        <v>324697015</v>
      </c>
      <c r="O144" s="6">
        <v>116822381.72</v>
      </c>
      <c r="P144" s="6">
        <v>550455182.27999997</v>
      </c>
      <c r="Q144" s="6">
        <v>115718425.72</v>
      </c>
      <c r="R144" s="6">
        <v>1103956</v>
      </c>
      <c r="S144" s="6">
        <v>115718425.72</v>
      </c>
      <c r="T144" s="6">
        <v>0</v>
      </c>
      <c r="U144" s="6">
        <v>3300840</v>
      </c>
    </row>
    <row r="145" spans="1:21" s="12" customFormat="1" ht="24" x14ac:dyDescent="0.2">
      <c r="A145" s="8" t="s">
        <v>284</v>
      </c>
      <c r="B145" s="8" t="s">
        <v>285</v>
      </c>
      <c r="C145" s="9" t="s">
        <v>25</v>
      </c>
      <c r="D145" s="9" t="s">
        <v>26</v>
      </c>
      <c r="E145" s="9">
        <v>21</v>
      </c>
      <c r="F145" s="10" t="s">
        <v>28</v>
      </c>
      <c r="G145" s="11">
        <v>501870000</v>
      </c>
      <c r="H145" s="11">
        <f t="shared" si="8"/>
        <v>0</v>
      </c>
      <c r="I145" s="11">
        <v>501870000</v>
      </c>
      <c r="J145" s="11">
        <v>308957098</v>
      </c>
      <c r="K145" s="11">
        <v>192912902</v>
      </c>
      <c r="L145" s="11">
        <v>0</v>
      </c>
      <c r="M145" s="11">
        <v>234290525</v>
      </c>
      <c r="N145" s="11">
        <v>74666573</v>
      </c>
      <c r="O145" s="11">
        <v>82455315</v>
      </c>
      <c r="P145" s="11">
        <v>151835210</v>
      </c>
      <c r="Q145" s="11">
        <v>76910085</v>
      </c>
      <c r="R145" s="11">
        <v>5545230</v>
      </c>
      <c r="S145" s="11">
        <v>76910085</v>
      </c>
      <c r="T145" s="11">
        <v>0</v>
      </c>
      <c r="U145" s="11">
        <v>259623</v>
      </c>
    </row>
    <row r="146" spans="1:21" s="12" customFormat="1" ht="24" x14ac:dyDescent="0.2">
      <c r="A146" s="8" t="s">
        <v>286</v>
      </c>
      <c r="B146" s="8" t="s">
        <v>273</v>
      </c>
      <c r="C146" s="9" t="s">
        <v>25</v>
      </c>
      <c r="D146" s="9" t="s">
        <v>26</v>
      </c>
      <c r="E146" s="9">
        <v>21</v>
      </c>
      <c r="F146" s="10" t="s">
        <v>28</v>
      </c>
      <c r="G146" s="11">
        <v>501870000</v>
      </c>
      <c r="H146" s="11">
        <f t="shared" si="8"/>
        <v>0</v>
      </c>
      <c r="I146" s="11">
        <v>501870000</v>
      </c>
      <c r="J146" s="11">
        <v>308957098</v>
      </c>
      <c r="K146" s="11">
        <v>192912902</v>
      </c>
      <c r="L146" s="11">
        <v>0</v>
      </c>
      <c r="M146" s="11">
        <v>234290525</v>
      </c>
      <c r="N146" s="11">
        <v>74666573</v>
      </c>
      <c r="O146" s="11">
        <v>82455315</v>
      </c>
      <c r="P146" s="11">
        <v>151835210</v>
      </c>
      <c r="Q146" s="11">
        <v>76910085</v>
      </c>
      <c r="R146" s="11">
        <v>5545230</v>
      </c>
      <c r="S146" s="11">
        <v>76910085</v>
      </c>
      <c r="T146" s="11">
        <v>0</v>
      </c>
      <c r="U146" s="11">
        <v>259623</v>
      </c>
    </row>
    <row r="147" spans="1:21" s="7" customFormat="1" ht="24" x14ac:dyDescent="0.2">
      <c r="A147" s="3" t="s">
        <v>287</v>
      </c>
      <c r="B147" s="3" t="s">
        <v>288</v>
      </c>
      <c r="C147" s="4" t="s">
        <v>25</v>
      </c>
      <c r="D147" s="4" t="s">
        <v>26</v>
      </c>
      <c r="E147" s="4">
        <v>21</v>
      </c>
      <c r="F147" s="5" t="s">
        <v>28</v>
      </c>
      <c r="G147" s="6">
        <v>501870000</v>
      </c>
      <c r="H147" s="6">
        <f t="shared" si="8"/>
        <v>0</v>
      </c>
      <c r="I147" s="6">
        <v>501870000</v>
      </c>
      <c r="J147" s="6">
        <v>308957098</v>
      </c>
      <c r="K147" s="6">
        <v>192912902</v>
      </c>
      <c r="L147" s="6">
        <v>0</v>
      </c>
      <c r="M147" s="6">
        <v>234290525</v>
      </c>
      <c r="N147" s="6">
        <v>74666573</v>
      </c>
      <c r="O147" s="6">
        <v>82455315</v>
      </c>
      <c r="P147" s="6">
        <v>151835210</v>
      </c>
      <c r="Q147" s="6">
        <v>76910085</v>
      </c>
      <c r="R147" s="6">
        <v>5545230</v>
      </c>
      <c r="S147" s="6">
        <v>76910085</v>
      </c>
      <c r="T147" s="6">
        <v>0</v>
      </c>
      <c r="U147" s="6">
        <v>259623</v>
      </c>
    </row>
    <row r="148" spans="1:21" s="12" customFormat="1" ht="24" x14ac:dyDescent="0.2">
      <c r="A148" s="8" t="s">
        <v>289</v>
      </c>
      <c r="B148" s="8" t="s">
        <v>290</v>
      </c>
      <c r="C148" s="9" t="s">
        <v>25</v>
      </c>
      <c r="D148" s="9" t="s">
        <v>26</v>
      </c>
      <c r="E148" s="9">
        <v>21</v>
      </c>
      <c r="F148" s="10" t="s">
        <v>28</v>
      </c>
      <c r="G148" s="11">
        <v>9365945300</v>
      </c>
      <c r="H148" s="11">
        <f t="shared" si="8"/>
        <v>0</v>
      </c>
      <c r="I148" s="11">
        <v>9365945300</v>
      </c>
      <c r="J148" s="11">
        <v>4597237377</v>
      </c>
      <c r="K148" s="11">
        <v>4768707923</v>
      </c>
      <c r="L148" s="11">
        <v>0</v>
      </c>
      <c r="M148" s="11">
        <v>1059597573</v>
      </c>
      <c r="N148" s="11">
        <v>3537639804</v>
      </c>
      <c r="O148" s="11">
        <v>317001067.60000002</v>
      </c>
      <c r="P148" s="11">
        <v>742596505.39999998</v>
      </c>
      <c r="Q148" s="11">
        <v>313914060.60000002</v>
      </c>
      <c r="R148" s="11">
        <v>3087007</v>
      </c>
      <c r="S148" s="11">
        <v>313914060.60000002</v>
      </c>
      <c r="T148" s="11">
        <v>0</v>
      </c>
      <c r="U148" s="11">
        <v>1657980</v>
      </c>
    </row>
    <row r="149" spans="1:21" s="12" customFormat="1" ht="24" x14ac:dyDescent="0.2">
      <c r="A149" s="8" t="s">
        <v>291</v>
      </c>
      <c r="B149" s="8" t="s">
        <v>292</v>
      </c>
      <c r="C149" s="9" t="s">
        <v>25</v>
      </c>
      <c r="D149" s="9" t="s">
        <v>26</v>
      </c>
      <c r="E149" s="9">
        <v>21</v>
      </c>
      <c r="F149" s="10" t="s">
        <v>28</v>
      </c>
      <c r="G149" s="11">
        <v>9365945300</v>
      </c>
      <c r="H149" s="11">
        <f t="shared" si="8"/>
        <v>0</v>
      </c>
      <c r="I149" s="11">
        <v>9365945300</v>
      </c>
      <c r="J149" s="11">
        <v>4597237377</v>
      </c>
      <c r="K149" s="11">
        <v>4768707923</v>
      </c>
      <c r="L149" s="11">
        <v>0</v>
      </c>
      <c r="M149" s="11">
        <v>1059597573</v>
      </c>
      <c r="N149" s="11">
        <v>3537639804</v>
      </c>
      <c r="O149" s="11">
        <v>317001067.60000002</v>
      </c>
      <c r="P149" s="11">
        <v>742596505.39999998</v>
      </c>
      <c r="Q149" s="11">
        <v>313914060.60000002</v>
      </c>
      <c r="R149" s="11">
        <v>3087007</v>
      </c>
      <c r="S149" s="11">
        <v>313914060.60000002</v>
      </c>
      <c r="T149" s="11">
        <v>0</v>
      </c>
      <c r="U149" s="11">
        <v>1657980</v>
      </c>
    </row>
    <row r="150" spans="1:21" s="7" customFormat="1" ht="48" x14ac:dyDescent="0.2">
      <c r="A150" s="3" t="s">
        <v>293</v>
      </c>
      <c r="B150" s="3" t="s">
        <v>294</v>
      </c>
      <c r="C150" s="4" t="s">
        <v>25</v>
      </c>
      <c r="D150" s="4" t="s">
        <v>26</v>
      </c>
      <c r="E150" s="4">
        <v>21</v>
      </c>
      <c r="F150" s="5" t="s">
        <v>28</v>
      </c>
      <c r="G150" s="6">
        <v>9365945300</v>
      </c>
      <c r="H150" s="6">
        <f t="shared" si="8"/>
        <v>0</v>
      </c>
      <c r="I150" s="6">
        <v>9365945300</v>
      </c>
      <c r="J150" s="6">
        <v>4597237377</v>
      </c>
      <c r="K150" s="6">
        <v>4768707923</v>
      </c>
      <c r="L150" s="6">
        <v>0</v>
      </c>
      <c r="M150" s="6">
        <v>1059597573</v>
      </c>
      <c r="N150" s="6">
        <v>3537639804</v>
      </c>
      <c r="O150" s="6">
        <v>317001067.60000002</v>
      </c>
      <c r="P150" s="6">
        <v>742596505.39999998</v>
      </c>
      <c r="Q150" s="6">
        <v>313914060.60000002</v>
      </c>
      <c r="R150" s="6">
        <v>3087007</v>
      </c>
      <c r="S150" s="6">
        <v>313914060.60000002</v>
      </c>
      <c r="T150" s="6">
        <v>0</v>
      </c>
      <c r="U150" s="6">
        <v>1657980</v>
      </c>
    </row>
    <row r="151" spans="1:21" s="12" customFormat="1" ht="36" x14ac:dyDescent="0.2">
      <c r="A151" s="8" t="s">
        <v>295</v>
      </c>
      <c r="B151" s="8" t="s">
        <v>296</v>
      </c>
      <c r="C151" s="9" t="s">
        <v>25</v>
      </c>
      <c r="D151" s="9" t="s">
        <v>26</v>
      </c>
      <c r="E151" s="9">
        <v>21</v>
      </c>
      <c r="F151" s="10" t="s">
        <v>28</v>
      </c>
      <c r="G151" s="11">
        <v>14197912946</v>
      </c>
      <c r="H151" s="11">
        <f t="shared" si="8"/>
        <v>0</v>
      </c>
      <c r="I151" s="11">
        <v>14197912946</v>
      </c>
      <c r="J151" s="11">
        <v>10438116095.620001</v>
      </c>
      <c r="K151" s="11">
        <v>3759796850.3800001</v>
      </c>
      <c r="L151" s="11">
        <v>0</v>
      </c>
      <c r="M151" s="11">
        <v>10221529388.620001</v>
      </c>
      <c r="N151" s="11">
        <v>216586707</v>
      </c>
      <c r="O151" s="11">
        <v>3232286718.1199999</v>
      </c>
      <c r="P151" s="11">
        <v>6989242670.5</v>
      </c>
      <c r="Q151" s="11">
        <v>3150428219.1199999</v>
      </c>
      <c r="R151" s="11">
        <v>81858499</v>
      </c>
      <c r="S151" s="11">
        <v>3150428219.1199999</v>
      </c>
      <c r="T151" s="11">
        <v>0</v>
      </c>
      <c r="U151" s="11">
        <v>5547186</v>
      </c>
    </row>
    <row r="152" spans="1:21" s="12" customFormat="1" ht="24" x14ac:dyDescent="0.2">
      <c r="A152" s="8" t="s">
        <v>297</v>
      </c>
      <c r="B152" s="8" t="s">
        <v>298</v>
      </c>
      <c r="C152" s="9" t="s">
        <v>25</v>
      </c>
      <c r="D152" s="9" t="s">
        <v>26</v>
      </c>
      <c r="E152" s="9">
        <v>21</v>
      </c>
      <c r="F152" s="10" t="s">
        <v>28</v>
      </c>
      <c r="G152" s="11">
        <v>13197912946</v>
      </c>
      <c r="H152" s="11">
        <f t="shared" si="8"/>
        <v>0</v>
      </c>
      <c r="I152" s="11">
        <v>13197912946</v>
      </c>
      <c r="J152" s="11">
        <v>10434132032.620001</v>
      </c>
      <c r="K152" s="11">
        <v>2763780913.3800001</v>
      </c>
      <c r="L152" s="11">
        <v>0</v>
      </c>
      <c r="M152" s="11">
        <v>10217545325.620001</v>
      </c>
      <c r="N152" s="11">
        <v>216586707</v>
      </c>
      <c r="O152" s="11">
        <v>3232286718.1199999</v>
      </c>
      <c r="P152" s="11">
        <v>6985258607.5</v>
      </c>
      <c r="Q152" s="11">
        <v>3150428219.1199999</v>
      </c>
      <c r="R152" s="11">
        <v>81858499</v>
      </c>
      <c r="S152" s="11">
        <v>3150428219.1199999</v>
      </c>
      <c r="T152" s="11">
        <v>0</v>
      </c>
      <c r="U152" s="11">
        <v>5547186</v>
      </c>
    </row>
    <row r="153" spans="1:21" s="7" customFormat="1" ht="60" x14ac:dyDescent="0.2">
      <c r="A153" s="3" t="s">
        <v>299</v>
      </c>
      <c r="B153" s="3" t="s">
        <v>300</v>
      </c>
      <c r="C153" s="4" t="s">
        <v>25</v>
      </c>
      <c r="D153" s="4" t="s">
        <v>26</v>
      </c>
      <c r="E153" s="4">
        <v>21</v>
      </c>
      <c r="F153" s="5" t="s">
        <v>28</v>
      </c>
      <c r="G153" s="6">
        <v>13197912946</v>
      </c>
      <c r="H153" s="6">
        <f t="shared" si="8"/>
        <v>0</v>
      </c>
      <c r="I153" s="6">
        <v>13197912946</v>
      </c>
      <c r="J153" s="6">
        <v>10434132032.620001</v>
      </c>
      <c r="K153" s="6">
        <v>2763780913.3800001</v>
      </c>
      <c r="L153" s="6">
        <v>0</v>
      </c>
      <c r="M153" s="6">
        <v>10217545325.620001</v>
      </c>
      <c r="N153" s="6">
        <v>216586707</v>
      </c>
      <c r="O153" s="6">
        <v>3232286718.1199999</v>
      </c>
      <c r="P153" s="6">
        <v>6985258607.5</v>
      </c>
      <c r="Q153" s="6">
        <v>3150428219.1199999</v>
      </c>
      <c r="R153" s="6">
        <v>81858499</v>
      </c>
      <c r="S153" s="6">
        <v>3150428219.1199999</v>
      </c>
      <c r="T153" s="6">
        <v>0</v>
      </c>
      <c r="U153" s="6">
        <v>5547186</v>
      </c>
    </row>
    <row r="154" spans="1:21" s="12" customFormat="1" ht="24" x14ac:dyDescent="0.2">
      <c r="A154" s="8" t="s">
        <v>301</v>
      </c>
      <c r="B154" s="8" t="s">
        <v>267</v>
      </c>
      <c r="C154" s="9" t="s">
        <v>25</v>
      </c>
      <c r="D154" s="9" t="s">
        <v>26</v>
      </c>
      <c r="E154" s="9">
        <v>21</v>
      </c>
      <c r="F154" s="10" t="s">
        <v>28</v>
      </c>
      <c r="G154" s="11">
        <v>1000000000</v>
      </c>
      <c r="H154" s="11">
        <f t="shared" si="8"/>
        <v>0</v>
      </c>
      <c r="I154" s="11">
        <v>1000000000</v>
      </c>
      <c r="J154" s="11">
        <v>3984063</v>
      </c>
      <c r="K154" s="11">
        <v>996015937</v>
      </c>
      <c r="L154" s="11">
        <v>0</v>
      </c>
      <c r="M154" s="11">
        <v>3984063</v>
      </c>
      <c r="N154" s="11">
        <v>0</v>
      </c>
      <c r="O154" s="11">
        <v>0</v>
      </c>
      <c r="P154" s="11">
        <v>3984063</v>
      </c>
      <c r="Q154" s="11">
        <v>0</v>
      </c>
      <c r="R154" s="11">
        <v>0</v>
      </c>
      <c r="S154" s="11">
        <v>0</v>
      </c>
      <c r="T154" s="11">
        <v>0</v>
      </c>
      <c r="U154" s="11">
        <v>0</v>
      </c>
    </row>
    <row r="155" spans="1:21" s="7" customFormat="1" ht="36" x14ac:dyDescent="0.2">
      <c r="A155" s="3" t="s">
        <v>302</v>
      </c>
      <c r="B155" s="3" t="s">
        <v>303</v>
      </c>
      <c r="C155" s="4" t="s">
        <v>25</v>
      </c>
      <c r="D155" s="4" t="s">
        <v>26</v>
      </c>
      <c r="E155" s="4">
        <v>21</v>
      </c>
      <c r="F155" s="5" t="s">
        <v>28</v>
      </c>
      <c r="G155" s="6">
        <v>1000000000</v>
      </c>
      <c r="H155" s="6">
        <f t="shared" si="8"/>
        <v>0</v>
      </c>
      <c r="I155" s="6">
        <v>1000000000</v>
      </c>
      <c r="J155" s="6">
        <v>3984063</v>
      </c>
      <c r="K155" s="6">
        <v>996015937</v>
      </c>
      <c r="L155" s="6">
        <v>0</v>
      </c>
      <c r="M155" s="6">
        <v>3984063</v>
      </c>
      <c r="N155" s="6">
        <v>0</v>
      </c>
      <c r="O155" s="6">
        <v>0</v>
      </c>
      <c r="P155" s="6">
        <v>3984063</v>
      </c>
      <c r="Q155" s="6">
        <v>0</v>
      </c>
      <c r="R155" s="6">
        <v>0</v>
      </c>
      <c r="S155" s="6">
        <v>0</v>
      </c>
      <c r="T155" s="6">
        <v>0</v>
      </c>
      <c r="U155" s="6">
        <v>0</v>
      </c>
    </row>
    <row r="156" spans="1:21" ht="12" x14ac:dyDescent="0.2">
      <c r="A156" s="13"/>
      <c r="B156" s="13"/>
      <c r="C156" s="21"/>
      <c r="D156" s="13"/>
      <c r="E156" s="14"/>
      <c r="F156" s="15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4"/>
      <c r="R156" s="14"/>
      <c r="S156" s="14"/>
      <c r="T156" s="14"/>
      <c r="U156" s="14"/>
    </row>
    <row r="157" spans="1:21" x14ac:dyDescent="0.2">
      <c r="F157" s="15"/>
    </row>
  </sheetData>
  <mergeCells count="3">
    <mergeCell ref="A1:T1"/>
    <mergeCell ref="A2:T2"/>
    <mergeCell ref="A3:T3"/>
  </mergeCells>
  <pageMargins left="0.39370078740157483" right="0" top="0.39370078740157483" bottom="0.51181102362204722" header="0.39370078740157483" footer="0.39370078740157483"/>
  <pageSetup paperSize="14" scale="60" orientation="landscape" horizontalDpi="300" verticalDpi="300" r:id="rId1"/>
  <headerFooter alignWithMargins="0">
    <oddFooter>&amp;R&amp;"Arial,Regular"&amp;8 Página &amp;"-,Regular"&amp;P &amp;"-,Regular"de &amp;"-,Regular"&amp;N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57"/>
  <sheetViews>
    <sheetView showGridLines="0" workbookViewId="0">
      <pane xSplit="1" ySplit="4" topLeftCell="B5" activePane="bottomRight" state="frozen"/>
      <selection pane="topRight" activeCell="G1" sqref="G1"/>
      <selection pane="bottomLeft" activeCell="A2" sqref="A2"/>
      <selection pane="bottomRight" activeCell="A3" sqref="A3:T3"/>
    </sheetView>
  </sheetViews>
  <sheetFormatPr baseColWidth="10" defaultRowHeight="11.25" x14ac:dyDescent="0.2"/>
  <cols>
    <col min="1" max="1" width="11" style="16" bestFit="1" customWidth="1"/>
    <col min="2" max="2" width="37.42578125" style="16" customWidth="1"/>
    <col min="3" max="3" width="7.140625" style="16" hidden="1" customWidth="1"/>
    <col min="4" max="4" width="4.42578125" style="16" hidden="1" customWidth="1"/>
    <col min="5" max="5" width="4.140625" style="2" customWidth="1"/>
    <col min="6" max="6" width="22.140625" style="17" hidden="1" customWidth="1"/>
    <col min="7" max="7" width="16.7109375" style="2" bestFit="1" customWidth="1"/>
    <col min="8" max="8" width="15" style="2" bestFit="1" customWidth="1"/>
    <col min="9" max="10" width="16.7109375" style="2" bestFit="1" customWidth="1"/>
    <col min="11" max="11" width="20.140625" style="2" customWidth="1"/>
    <col min="12" max="12" width="12.85546875" style="2" bestFit="1" customWidth="1"/>
    <col min="13" max="13" width="16.7109375" style="2" bestFit="1" customWidth="1"/>
    <col min="14" max="14" width="15.5703125" style="2" bestFit="1" customWidth="1"/>
    <col min="15" max="15" width="16.7109375" style="2" bestFit="1" customWidth="1"/>
    <col min="16" max="16" width="16.85546875" style="2" bestFit="1" customWidth="1"/>
    <col min="17" max="17" width="16.7109375" style="2" bestFit="1" customWidth="1"/>
    <col min="18" max="18" width="14.140625" style="2" bestFit="1" customWidth="1"/>
    <col min="19" max="19" width="16.7109375" style="2" bestFit="1" customWidth="1"/>
    <col min="20" max="20" width="12.28515625" style="2" hidden="1" customWidth="1"/>
    <col min="21" max="21" width="13.140625" style="2" hidden="1" customWidth="1"/>
    <col min="22" max="16384" width="11.42578125" style="2"/>
  </cols>
  <sheetData>
    <row r="1" spans="1:21" s="1" customFormat="1" ht="15.75" x14ac:dyDescent="0.25">
      <c r="A1" s="68" t="s">
        <v>0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</row>
    <row r="2" spans="1:21" s="1" customFormat="1" ht="15.75" x14ac:dyDescent="0.25">
      <c r="A2" s="68" t="s">
        <v>1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</row>
    <row r="3" spans="1:21" s="1" customFormat="1" ht="15.75" x14ac:dyDescent="0.25">
      <c r="A3" s="68" t="s">
        <v>565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</row>
    <row r="4" spans="1:21" ht="36" x14ac:dyDescent="0.2">
      <c r="A4" s="18" t="s">
        <v>2</v>
      </c>
      <c r="B4" s="18" t="s">
        <v>3</v>
      </c>
      <c r="C4" s="19" t="s">
        <v>4</v>
      </c>
      <c r="D4" s="19" t="s">
        <v>5</v>
      </c>
      <c r="E4" s="19" t="s">
        <v>6</v>
      </c>
      <c r="F4" s="19" t="s">
        <v>7</v>
      </c>
      <c r="G4" s="20" t="s">
        <v>8</v>
      </c>
      <c r="H4" s="20" t="s">
        <v>9</v>
      </c>
      <c r="I4" s="20" t="s">
        <v>10</v>
      </c>
      <c r="J4" s="20" t="s">
        <v>11</v>
      </c>
      <c r="K4" s="20" t="s">
        <v>12</v>
      </c>
      <c r="L4" s="20" t="s">
        <v>13</v>
      </c>
      <c r="M4" s="20" t="s">
        <v>14</v>
      </c>
      <c r="N4" s="20" t="s">
        <v>15</v>
      </c>
      <c r="O4" s="20" t="s">
        <v>16</v>
      </c>
      <c r="P4" s="20" t="s">
        <v>17</v>
      </c>
      <c r="Q4" s="20" t="s">
        <v>18</v>
      </c>
      <c r="R4" s="20" t="s">
        <v>19</v>
      </c>
      <c r="S4" s="20" t="s">
        <v>20</v>
      </c>
      <c r="T4" s="20" t="s">
        <v>21</v>
      </c>
      <c r="U4" s="4" t="s">
        <v>22</v>
      </c>
    </row>
    <row r="5" spans="1:21" s="7" customFormat="1" ht="12" customHeight="1" x14ac:dyDescent="0.2">
      <c r="A5" s="3"/>
      <c r="B5" s="3" t="s">
        <v>304</v>
      </c>
      <c r="C5" s="4"/>
      <c r="D5" s="4"/>
      <c r="E5" s="4"/>
      <c r="F5" s="5"/>
      <c r="G5" s="6">
        <f>+G6+G7</f>
        <v>99935250000</v>
      </c>
      <c r="H5" s="6">
        <f t="shared" ref="H5:U5" si="0">+H6+H7</f>
        <v>0</v>
      </c>
      <c r="I5" s="6">
        <f t="shared" si="0"/>
        <v>99935250000</v>
      </c>
      <c r="J5" s="6">
        <f t="shared" si="0"/>
        <v>38938513275.270004</v>
      </c>
      <c r="K5" s="6">
        <f t="shared" si="0"/>
        <v>40889236724.730003</v>
      </c>
      <c r="L5" s="6">
        <f t="shared" si="0"/>
        <v>0</v>
      </c>
      <c r="M5" s="6">
        <f t="shared" si="0"/>
        <v>37371975187.919998</v>
      </c>
      <c r="N5" s="6">
        <f t="shared" si="0"/>
        <v>1566538087.3499999</v>
      </c>
      <c r="O5" s="6">
        <f t="shared" si="0"/>
        <v>30660187125.82</v>
      </c>
      <c r="P5" s="6">
        <f t="shared" si="0"/>
        <v>6711788062.1000004</v>
      </c>
      <c r="Q5" s="6">
        <f t="shared" si="0"/>
        <v>29670600354.82</v>
      </c>
      <c r="R5" s="6">
        <f t="shared" si="0"/>
        <v>989586771</v>
      </c>
      <c r="S5" s="6">
        <f t="shared" si="0"/>
        <v>29670600354.82</v>
      </c>
      <c r="T5" s="6">
        <f t="shared" si="0"/>
        <v>0</v>
      </c>
      <c r="U5" s="6">
        <f t="shared" si="0"/>
        <v>42254990</v>
      </c>
    </row>
    <row r="6" spans="1:21" s="7" customFormat="1" ht="12" customHeight="1" x14ac:dyDescent="0.2">
      <c r="A6" s="3" t="s">
        <v>23</v>
      </c>
      <c r="B6" s="3" t="s">
        <v>24</v>
      </c>
      <c r="C6" s="4" t="s">
        <v>25</v>
      </c>
      <c r="D6" s="4" t="s">
        <v>26</v>
      </c>
      <c r="E6" s="4">
        <v>20</v>
      </c>
      <c r="F6" s="5" t="s">
        <v>27</v>
      </c>
      <c r="G6" s="6">
        <f>+G8+G46+G126</f>
        <v>97936450000</v>
      </c>
      <c r="H6" s="6">
        <f>+H8+H46+H126</f>
        <v>0</v>
      </c>
      <c r="I6" s="6">
        <f>+I8+I46+I126</f>
        <v>97936450000</v>
      </c>
      <c r="J6" s="6">
        <f t="shared" ref="J6:U6" si="1">+J8+J46+J126</f>
        <v>38716572182.270004</v>
      </c>
      <c r="K6" s="6">
        <f t="shared" si="1"/>
        <v>39112377817.730003</v>
      </c>
      <c r="L6" s="6">
        <f t="shared" si="1"/>
        <v>0</v>
      </c>
      <c r="M6" s="6">
        <f t="shared" si="1"/>
        <v>37362034094.919998</v>
      </c>
      <c r="N6" s="6">
        <f t="shared" si="1"/>
        <v>1354538087.3499999</v>
      </c>
      <c r="O6" s="6">
        <f t="shared" si="1"/>
        <v>30658085777.82</v>
      </c>
      <c r="P6" s="6">
        <f t="shared" si="1"/>
        <v>6703948317.1000004</v>
      </c>
      <c r="Q6" s="6">
        <f t="shared" si="1"/>
        <v>29668499006.82</v>
      </c>
      <c r="R6" s="6">
        <f t="shared" si="1"/>
        <v>989586771</v>
      </c>
      <c r="S6" s="6">
        <f t="shared" si="1"/>
        <v>29668499006.82</v>
      </c>
      <c r="T6" s="6">
        <f t="shared" si="1"/>
        <v>0</v>
      </c>
      <c r="U6" s="6">
        <f t="shared" si="1"/>
        <v>42254990</v>
      </c>
    </row>
    <row r="7" spans="1:21" s="7" customFormat="1" ht="22.5" customHeight="1" x14ac:dyDescent="0.2">
      <c r="A7" s="3" t="s">
        <v>23</v>
      </c>
      <c r="B7" s="3" t="s">
        <v>24</v>
      </c>
      <c r="C7" s="4" t="s">
        <v>25</v>
      </c>
      <c r="D7" s="4" t="s">
        <v>26</v>
      </c>
      <c r="E7" s="4">
        <v>21</v>
      </c>
      <c r="F7" s="5" t="s">
        <v>28</v>
      </c>
      <c r="G7" s="6">
        <f>+G47</f>
        <v>1998800000</v>
      </c>
      <c r="H7" s="6"/>
      <c r="I7" s="6">
        <f>+I47</f>
        <v>1998800000</v>
      </c>
      <c r="J7" s="6">
        <f t="shared" ref="J7:U7" si="2">+J47</f>
        <v>221941093</v>
      </c>
      <c r="K7" s="6">
        <f t="shared" si="2"/>
        <v>1776858907</v>
      </c>
      <c r="L7" s="6">
        <f t="shared" si="2"/>
        <v>0</v>
      </c>
      <c r="M7" s="6">
        <f t="shared" si="2"/>
        <v>9941093</v>
      </c>
      <c r="N7" s="6">
        <f t="shared" si="2"/>
        <v>212000000</v>
      </c>
      <c r="O7" s="6">
        <f t="shared" si="2"/>
        <v>2101348</v>
      </c>
      <c r="P7" s="6">
        <f t="shared" si="2"/>
        <v>7839745</v>
      </c>
      <c r="Q7" s="6">
        <f t="shared" si="2"/>
        <v>2101348</v>
      </c>
      <c r="R7" s="6">
        <f t="shared" si="2"/>
        <v>0</v>
      </c>
      <c r="S7" s="6">
        <f t="shared" si="2"/>
        <v>2101348</v>
      </c>
      <c r="T7" s="6">
        <f t="shared" si="2"/>
        <v>0</v>
      </c>
      <c r="U7" s="6">
        <f t="shared" si="2"/>
        <v>0</v>
      </c>
    </row>
    <row r="8" spans="1:21" s="7" customFormat="1" ht="10.5" customHeight="1" x14ac:dyDescent="0.2">
      <c r="A8" s="3" t="s">
        <v>29</v>
      </c>
      <c r="B8" s="3" t="s">
        <v>30</v>
      </c>
      <c r="C8" s="4" t="s">
        <v>25</v>
      </c>
      <c r="D8" s="4" t="s">
        <v>26</v>
      </c>
      <c r="E8" s="4">
        <v>20</v>
      </c>
      <c r="F8" s="5" t="s">
        <v>31</v>
      </c>
      <c r="G8" s="6">
        <f>+G9</f>
        <v>85181900000</v>
      </c>
      <c r="H8" s="6">
        <f>+H9</f>
        <v>0</v>
      </c>
      <c r="I8" s="6">
        <f>+I9</f>
        <v>85181900000</v>
      </c>
      <c r="J8" s="6">
        <f t="shared" ref="J8:U8" si="3">+J9</f>
        <v>29711990585</v>
      </c>
      <c r="K8" s="6">
        <f t="shared" si="3"/>
        <v>35362409415</v>
      </c>
      <c r="L8" s="6">
        <f t="shared" si="3"/>
        <v>0</v>
      </c>
      <c r="M8" s="6">
        <f t="shared" si="3"/>
        <v>29232610599</v>
      </c>
      <c r="N8" s="6">
        <f t="shared" si="3"/>
        <v>479379986</v>
      </c>
      <c r="O8" s="6">
        <f t="shared" si="3"/>
        <v>26385342650.200001</v>
      </c>
      <c r="P8" s="6">
        <f t="shared" si="3"/>
        <v>2847267948.8000002</v>
      </c>
      <c r="Q8" s="6">
        <f t="shared" si="3"/>
        <v>25613930836.200001</v>
      </c>
      <c r="R8" s="6">
        <f t="shared" si="3"/>
        <v>771411814</v>
      </c>
      <c r="S8" s="6">
        <f t="shared" si="3"/>
        <v>25613930836.200001</v>
      </c>
      <c r="T8" s="6">
        <f t="shared" si="3"/>
        <v>0</v>
      </c>
      <c r="U8" s="6">
        <f t="shared" si="3"/>
        <v>31296827</v>
      </c>
    </row>
    <row r="9" spans="1:21" s="7" customFormat="1" ht="11.25" customHeight="1" x14ac:dyDescent="0.2">
      <c r="A9" s="3" t="s">
        <v>32</v>
      </c>
      <c r="B9" s="3" t="s">
        <v>30</v>
      </c>
      <c r="C9" s="4" t="s">
        <v>25</v>
      </c>
      <c r="D9" s="4" t="s">
        <v>26</v>
      </c>
      <c r="E9" s="4">
        <v>20</v>
      </c>
      <c r="F9" s="5" t="s">
        <v>31</v>
      </c>
      <c r="G9" s="6">
        <f>+G10+G32+G35</f>
        <v>85181900000</v>
      </c>
      <c r="H9" s="6">
        <f>+H10+H32+H35</f>
        <v>0</v>
      </c>
      <c r="I9" s="6">
        <f>+I10+I32+I35</f>
        <v>85181900000</v>
      </c>
      <c r="J9" s="6">
        <f t="shared" ref="J9:U9" si="4">+J10+J32+J35</f>
        <v>29711990585</v>
      </c>
      <c r="K9" s="6">
        <f t="shared" si="4"/>
        <v>35362409415</v>
      </c>
      <c r="L9" s="6">
        <f t="shared" si="4"/>
        <v>0</v>
      </c>
      <c r="M9" s="6">
        <f t="shared" si="4"/>
        <v>29232610599</v>
      </c>
      <c r="N9" s="6">
        <f t="shared" si="4"/>
        <v>479379986</v>
      </c>
      <c r="O9" s="6">
        <f t="shared" si="4"/>
        <v>26385342650.200001</v>
      </c>
      <c r="P9" s="6">
        <f t="shared" si="4"/>
        <v>2847267948.8000002</v>
      </c>
      <c r="Q9" s="6">
        <f t="shared" si="4"/>
        <v>25613930836.200001</v>
      </c>
      <c r="R9" s="6">
        <f t="shared" si="4"/>
        <v>771411814</v>
      </c>
      <c r="S9" s="6">
        <f t="shared" si="4"/>
        <v>25613930836.200001</v>
      </c>
      <c r="T9" s="6">
        <f t="shared" si="4"/>
        <v>0</v>
      </c>
      <c r="U9" s="6">
        <f t="shared" si="4"/>
        <v>31296827</v>
      </c>
    </row>
    <row r="10" spans="1:21" s="12" customFormat="1" ht="24" x14ac:dyDescent="0.2">
      <c r="A10" s="8" t="s">
        <v>33</v>
      </c>
      <c r="B10" s="8" t="s">
        <v>34</v>
      </c>
      <c r="C10" s="9" t="s">
        <v>25</v>
      </c>
      <c r="D10" s="9" t="s">
        <v>26</v>
      </c>
      <c r="E10" s="9">
        <v>20</v>
      </c>
      <c r="F10" s="10" t="s">
        <v>31</v>
      </c>
      <c r="G10" s="11">
        <f>+G11+G14+G17+G27+G31</f>
        <v>61707500000</v>
      </c>
      <c r="H10" s="11">
        <f>+I10-G10</f>
        <v>0</v>
      </c>
      <c r="I10" s="11">
        <f>+I11+I14+I17+I27+I31</f>
        <v>61707500000</v>
      </c>
      <c r="J10" s="11">
        <f t="shared" ref="J10:U10" si="5">+J11+J14+J17+J27+J31</f>
        <v>17923994645</v>
      </c>
      <c r="K10" s="11">
        <f t="shared" si="5"/>
        <v>23676005355</v>
      </c>
      <c r="L10" s="11">
        <f t="shared" si="5"/>
        <v>0</v>
      </c>
      <c r="M10" s="11">
        <f t="shared" si="5"/>
        <v>17923994645</v>
      </c>
      <c r="N10" s="11">
        <f t="shared" si="5"/>
        <v>0</v>
      </c>
      <c r="O10" s="11">
        <f t="shared" si="5"/>
        <v>17808022849.470001</v>
      </c>
      <c r="P10" s="11">
        <f t="shared" si="5"/>
        <v>115971795.53</v>
      </c>
      <c r="Q10" s="11">
        <f t="shared" si="5"/>
        <v>17808022849.470001</v>
      </c>
      <c r="R10" s="11">
        <f t="shared" si="5"/>
        <v>0</v>
      </c>
      <c r="S10" s="11">
        <f t="shared" si="5"/>
        <v>17808022849.470001</v>
      </c>
      <c r="T10" s="11">
        <f t="shared" si="5"/>
        <v>0</v>
      </c>
      <c r="U10" s="11">
        <f t="shared" si="5"/>
        <v>31296827</v>
      </c>
    </row>
    <row r="11" spans="1:21" s="12" customFormat="1" ht="12" x14ac:dyDescent="0.2">
      <c r="A11" s="8" t="s">
        <v>35</v>
      </c>
      <c r="B11" s="8" t="s">
        <v>36</v>
      </c>
      <c r="C11" s="9" t="s">
        <v>25</v>
      </c>
      <c r="D11" s="9" t="s">
        <v>26</v>
      </c>
      <c r="E11" s="9">
        <v>20</v>
      </c>
      <c r="F11" s="10" t="s">
        <v>31</v>
      </c>
      <c r="G11" s="11">
        <v>32285000000</v>
      </c>
      <c r="H11" s="11">
        <f t="shared" ref="H11:H74" si="6">+I11-G11</f>
        <v>0</v>
      </c>
      <c r="I11" s="11">
        <v>32285000000</v>
      </c>
      <c r="J11" s="11">
        <v>15964461259</v>
      </c>
      <c r="K11" s="11">
        <v>16320538741</v>
      </c>
      <c r="L11" s="11">
        <v>0</v>
      </c>
      <c r="M11" s="11">
        <v>15964461259</v>
      </c>
      <c r="N11" s="11">
        <v>0</v>
      </c>
      <c r="O11" s="11">
        <v>15880333099.200001</v>
      </c>
      <c r="P11" s="11">
        <v>84128159.799999997</v>
      </c>
      <c r="Q11" s="11">
        <v>15880333099.200001</v>
      </c>
      <c r="R11" s="11">
        <v>0</v>
      </c>
      <c r="S11" s="11">
        <v>15880333099.200001</v>
      </c>
      <c r="T11" s="11">
        <v>0</v>
      </c>
      <c r="U11" s="11">
        <v>31296827</v>
      </c>
    </row>
    <row r="12" spans="1:21" s="12" customFormat="1" ht="12" x14ac:dyDescent="0.2">
      <c r="A12" s="8" t="s">
        <v>37</v>
      </c>
      <c r="B12" s="8" t="s">
        <v>38</v>
      </c>
      <c r="C12" s="9" t="s">
        <v>25</v>
      </c>
      <c r="D12" s="9" t="s">
        <v>26</v>
      </c>
      <c r="E12" s="9">
        <v>20</v>
      </c>
      <c r="F12" s="10" t="s">
        <v>27</v>
      </c>
      <c r="G12" s="11">
        <v>30785000000</v>
      </c>
      <c r="H12" s="11">
        <f t="shared" si="6"/>
        <v>0</v>
      </c>
      <c r="I12" s="11">
        <v>30785000000</v>
      </c>
      <c r="J12" s="11">
        <v>15255711405</v>
      </c>
      <c r="K12" s="11">
        <v>15529288595</v>
      </c>
      <c r="L12" s="11">
        <v>0</v>
      </c>
      <c r="M12" s="11">
        <v>15255711405</v>
      </c>
      <c r="N12" s="11">
        <v>0</v>
      </c>
      <c r="O12" s="11">
        <v>15176208422.01</v>
      </c>
      <c r="P12" s="11">
        <v>79502982.989999995</v>
      </c>
      <c r="Q12" s="11">
        <v>15176208422.01</v>
      </c>
      <c r="R12" s="11">
        <v>0</v>
      </c>
      <c r="S12" s="11">
        <v>15176208422.01</v>
      </c>
      <c r="T12" s="11">
        <v>0</v>
      </c>
      <c r="U12" s="11">
        <v>31296827</v>
      </c>
    </row>
    <row r="13" spans="1:21" s="12" customFormat="1" ht="12" x14ac:dyDescent="0.2">
      <c r="A13" s="8" t="s">
        <v>39</v>
      </c>
      <c r="B13" s="8" t="s">
        <v>40</v>
      </c>
      <c r="C13" s="9" t="s">
        <v>25</v>
      </c>
      <c r="D13" s="9" t="s">
        <v>26</v>
      </c>
      <c r="E13" s="9">
        <v>20</v>
      </c>
      <c r="F13" s="10" t="s">
        <v>31</v>
      </c>
      <c r="G13" s="11">
        <v>1500000000</v>
      </c>
      <c r="H13" s="11">
        <f t="shared" si="6"/>
        <v>0</v>
      </c>
      <c r="I13" s="11">
        <v>1500000000</v>
      </c>
      <c r="J13" s="11">
        <v>708749854</v>
      </c>
      <c r="K13" s="11">
        <v>791250146</v>
      </c>
      <c r="L13" s="11">
        <v>0</v>
      </c>
      <c r="M13" s="11">
        <v>708749854</v>
      </c>
      <c r="N13" s="11">
        <v>0</v>
      </c>
      <c r="O13" s="11">
        <v>704124677.19000006</v>
      </c>
      <c r="P13" s="11">
        <v>4625176.8099999996</v>
      </c>
      <c r="Q13" s="11">
        <v>704124677.19000006</v>
      </c>
      <c r="R13" s="11">
        <v>0</v>
      </c>
      <c r="S13" s="11">
        <v>704124677.19000006</v>
      </c>
      <c r="T13" s="11">
        <v>0</v>
      </c>
      <c r="U13" s="11">
        <v>0</v>
      </c>
    </row>
    <row r="14" spans="1:21" s="12" customFormat="1" ht="12" x14ac:dyDescent="0.2">
      <c r="A14" s="8" t="s">
        <v>41</v>
      </c>
      <c r="B14" s="8" t="s">
        <v>42</v>
      </c>
      <c r="C14" s="9" t="s">
        <v>25</v>
      </c>
      <c r="D14" s="9" t="s">
        <v>26</v>
      </c>
      <c r="E14" s="9">
        <v>20</v>
      </c>
      <c r="F14" s="10" t="s">
        <v>31</v>
      </c>
      <c r="G14" s="11">
        <v>758000000</v>
      </c>
      <c r="H14" s="11">
        <f t="shared" si="6"/>
        <v>0</v>
      </c>
      <c r="I14" s="11">
        <v>758000000</v>
      </c>
      <c r="J14" s="11">
        <v>355648984</v>
      </c>
      <c r="K14" s="11">
        <v>402351016</v>
      </c>
      <c r="L14" s="11">
        <v>0</v>
      </c>
      <c r="M14" s="11">
        <v>355648984</v>
      </c>
      <c r="N14" s="11">
        <v>0</v>
      </c>
      <c r="O14" s="11">
        <v>353697764.73000002</v>
      </c>
      <c r="P14" s="11">
        <v>1951219.27</v>
      </c>
      <c r="Q14" s="11">
        <v>353697764.73000002</v>
      </c>
      <c r="R14" s="11">
        <v>0</v>
      </c>
      <c r="S14" s="11">
        <v>353697764.73000002</v>
      </c>
      <c r="T14" s="11">
        <v>0</v>
      </c>
      <c r="U14" s="11">
        <v>0</v>
      </c>
    </row>
    <row r="15" spans="1:21" s="12" customFormat="1" ht="12" x14ac:dyDescent="0.2">
      <c r="A15" s="8" t="s">
        <v>43</v>
      </c>
      <c r="B15" s="8" t="s">
        <v>44</v>
      </c>
      <c r="C15" s="9" t="s">
        <v>25</v>
      </c>
      <c r="D15" s="9" t="s">
        <v>26</v>
      </c>
      <c r="E15" s="9">
        <v>20</v>
      </c>
      <c r="F15" s="10" t="s">
        <v>31</v>
      </c>
      <c r="G15" s="11">
        <v>393000000</v>
      </c>
      <c r="H15" s="11">
        <f t="shared" si="6"/>
        <v>0</v>
      </c>
      <c r="I15" s="11">
        <v>393000000</v>
      </c>
      <c r="J15" s="11">
        <v>197830784</v>
      </c>
      <c r="K15" s="11">
        <v>195169216</v>
      </c>
      <c r="L15" s="11">
        <v>0</v>
      </c>
      <c r="M15" s="11">
        <v>197830784</v>
      </c>
      <c r="N15" s="11">
        <v>0</v>
      </c>
      <c r="O15" s="11">
        <v>196863328.24000001</v>
      </c>
      <c r="P15" s="11">
        <v>967455.76</v>
      </c>
      <c r="Q15" s="11">
        <v>196863328.24000001</v>
      </c>
      <c r="R15" s="11">
        <v>0</v>
      </c>
      <c r="S15" s="11">
        <v>196863328.24000001</v>
      </c>
      <c r="T15" s="11">
        <v>0</v>
      </c>
      <c r="U15" s="11">
        <v>0</v>
      </c>
    </row>
    <row r="16" spans="1:21" s="12" customFormat="1" ht="12" x14ac:dyDescent="0.2">
      <c r="A16" s="8" t="s">
        <v>45</v>
      </c>
      <c r="B16" s="8" t="s">
        <v>46</v>
      </c>
      <c r="C16" s="9" t="s">
        <v>25</v>
      </c>
      <c r="D16" s="9" t="s">
        <v>26</v>
      </c>
      <c r="E16" s="9">
        <v>20</v>
      </c>
      <c r="F16" s="10" t="s">
        <v>31</v>
      </c>
      <c r="G16" s="11">
        <v>365000000</v>
      </c>
      <c r="H16" s="11">
        <f t="shared" si="6"/>
        <v>0</v>
      </c>
      <c r="I16" s="11">
        <v>365000000</v>
      </c>
      <c r="J16" s="11">
        <v>157818200</v>
      </c>
      <c r="K16" s="11">
        <v>207181800</v>
      </c>
      <c r="L16" s="11">
        <v>0</v>
      </c>
      <c r="M16" s="11">
        <v>157818200</v>
      </c>
      <c r="N16" s="11">
        <v>0</v>
      </c>
      <c r="O16" s="11">
        <v>156834436.49000001</v>
      </c>
      <c r="P16" s="11">
        <v>983763.51</v>
      </c>
      <c r="Q16" s="11">
        <v>156834436.49000001</v>
      </c>
      <c r="R16" s="11">
        <v>0</v>
      </c>
      <c r="S16" s="11">
        <v>156834436.49000001</v>
      </c>
      <c r="T16" s="11">
        <v>0</v>
      </c>
      <c r="U16" s="11">
        <v>0</v>
      </c>
    </row>
    <row r="17" spans="1:21" s="12" customFormat="1" ht="12" x14ac:dyDescent="0.2">
      <c r="A17" s="8" t="s">
        <v>47</v>
      </c>
      <c r="B17" s="8" t="s">
        <v>48</v>
      </c>
      <c r="C17" s="9" t="s">
        <v>25</v>
      </c>
      <c r="D17" s="9" t="s">
        <v>26</v>
      </c>
      <c r="E17" s="9">
        <v>20</v>
      </c>
      <c r="F17" s="10" t="s">
        <v>31</v>
      </c>
      <c r="G17" s="11">
        <v>7760000000</v>
      </c>
      <c r="H17" s="11">
        <f t="shared" si="6"/>
        <v>0</v>
      </c>
      <c r="I17" s="11">
        <v>7760000000</v>
      </c>
      <c r="J17" s="11">
        <v>1298445108</v>
      </c>
      <c r="K17" s="11">
        <v>6461554892</v>
      </c>
      <c r="L17" s="11">
        <v>0</v>
      </c>
      <c r="M17" s="11">
        <v>1298445108</v>
      </c>
      <c r="N17" s="11">
        <v>0</v>
      </c>
      <c r="O17" s="11">
        <v>1270810388.4100001</v>
      </c>
      <c r="P17" s="11">
        <v>27634719.59</v>
      </c>
      <c r="Q17" s="11">
        <v>1270810388.4100001</v>
      </c>
      <c r="R17" s="11">
        <v>0</v>
      </c>
      <c r="S17" s="11">
        <v>1270810388.4100001</v>
      </c>
      <c r="T17" s="11">
        <v>0</v>
      </c>
      <c r="U17" s="11">
        <v>0</v>
      </c>
    </row>
    <row r="18" spans="1:21" s="12" customFormat="1" ht="24" x14ac:dyDescent="0.2">
      <c r="A18" s="8" t="s">
        <v>49</v>
      </c>
      <c r="B18" s="8" t="s">
        <v>50</v>
      </c>
      <c r="C18" s="9" t="s">
        <v>25</v>
      </c>
      <c r="D18" s="9" t="s">
        <v>26</v>
      </c>
      <c r="E18" s="9">
        <v>20</v>
      </c>
      <c r="F18" s="10" t="s">
        <v>31</v>
      </c>
      <c r="G18" s="11">
        <v>1170000000</v>
      </c>
      <c r="H18" s="11">
        <f t="shared" si="6"/>
        <v>0</v>
      </c>
      <c r="I18" s="11">
        <v>1170000000</v>
      </c>
      <c r="J18" s="11">
        <v>363288711</v>
      </c>
      <c r="K18" s="11">
        <v>806711289</v>
      </c>
      <c r="L18" s="11">
        <v>0</v>
      </c>
      <c r="M18" s="11">
        <v>363288711</v>
      </c>
      <c r="N18" s="11">
        <v>0</v>
      </c>
      <c r="O18" s="11">
        <v>359724899.85000002</v>
      </c>
      <c r="P18" s="11">
        <v>3563811.15</v>
      </c>
      <c r="Q18" s="11">
        <v>359724899.85000002</v>
      </c>
      <c r="R18" s="11">
        <v>0</v>
      </c>
      <c r="S18" s="11">
        <v>359724899.85000002</v>
      </c>
      <c r="T18" s="11">
        <v>0</v>
      </c>
      <c r="U18" s="11">
        <v>0</v>
      </c>
    </row>
    <row r="19" spans="1:21" s="12" customFormat="1" ht="12" x14ac:dyDescent="0.2">
      <c r="A19" s="8" t="s">
        <v>51</v>
      </c>
      <c r="B19" s="8" t="s">
        <v>52</v>
      </c>
      <c r="C19" s="9" t="s">
        <v>25</v>
      </c>
      <c r="D19" s="9" t="s">
        <v>26</v>
      </c>
      <c r="E19" s="9">
        <v>20</v>
      </c>
      <c r="F19" s="10" t="s">
        <v>31</v>
      </c>
      <c r="G19" s="11">
        <v>180000000</v>
      </c>
      <c r="H19" s="11">
        <f t="shared" si="6"/>
        <v>0</v>
      </c>
      <c r="I19" s="11">
        <v>180000000</v>
      </c>
      <c r="J19" s="11">
        <v>68093002</v>
      </c>
      <c r="K19" s="11">
        <v>111906998</v>
      </c>
      <c r="L19" s="11">
        <v>0</v>
      </c>
      <c r="M19" s="11">
        <v>68093002</v>
      </c>
      <c r="N19" s="11">
        <v>0</v>
      </c>
      <c r="O19" s="11">
        <v>67517330.010000005</v>
      </c>
      <c r="P19" s="11">
        <v>575671.99</v>
      </c>
      <c r="Q19" s="11">
        <v>67517330.010000005</v>
      </c>
      <c r="R19" s="11">
        <v>0</v>
      </c>
      <c r="S19" s="11">
        <v>67517330.010000005</v>
      </c>
      <c r="T19" s="11">
        <v>0</v>
      </c>
      <c r="U19" s="11">
        <v>0</v>
      </c>
    </row>
    <row r="20" spans="1:21" s="12" customFormat="1" ht="12" x14ac:dyDescent="0.2">
      <c r="A20" s="8" t="s">
        <v>53</v>
      </c>
      <c r="B20" s="8" t="s">
        <v>54</v>
      </c>
      <c r="C20" s="9" t="s">
        <v>25</v>
      </c>
      <c r="D20" s="9" t="s">
        <v>26</v>
      </c>
      <c r="E20" s="9">
        <v>20</v>
      </c>
      <c r="F20" s="10" t="s">
        <v>31</v>
      </c>
      <c r="G20" s="11">
        <v>42000000</v>
      </c>
      <c r="H20" s="11">
        <f t="shared" si="6"/>
        <v>0</v>
      </c>
      <c r="I20" s="11">
        <v>42000000</v>
      </c>
      <c r="J20" s="11">
        <v>15215613</v>
      </c>
      <c r="K20" s="11">
        <v>26784387</v>
      </c>
      <c r="L20" s="11">
        <v>0</v>
      </c>
      <c r="M20" s="11">
        <v>15215613</v>
      </c>
      <c r="N20" s="11">
        <v>0</v>
      </c>
      <c r="O20" s="11">
        <v>15093472.98</v>
      </c>
      <c r="P20" s="11">
        <v>122140.02</v>
      </c>
      <c r="Q20" s="11">
        <v>15093472.98</v>
      </c>
      <c r="R20" s="11">
        <v>0</v>
      </c>
      <c r="S20" s="11">
        <v>15093472.98</v>
      </c>
      <c r="T20" s="11">
        <v>0</v>
      </c>
      <c r="U20" s="11">
        <v>0</v>
      </c>
    </row>
    <row r="21" spans="1:21" s="12" customFormat="1" ht="12" x14ac:dyDescent="0.2">
      <c r="A21" s="8" t="s">
        <v>55</v>
      </c>
      <c r="B21" s="8" t="s">
        <v>56</v>
      </c>
      <c r="C21" s="9" t="s">
        <v>25</v>
      </c>
      <c r="D21" s="9" t="s">
        <v>26</v>
      </c>
      <c r="E21" s="9">
        <v>20</v>
      </c>
      <c r="F21" s="10" t="s">
        <v>31</v>
      </c>
      <c r="G21" s="11">
        <v>30000000</v>
      </c>
      <c r="H21" s="11">
        <f t="shared" si="6"/>
        <v>0</v>
      </c>
      <c r="I21" s="11">
        <v>30000000</v>
      </c>
      <c r="J21" s="11">
        <v>13173121</v>
      </c>
      <c r="K21" s="11">
        <v>16826879</v>
      </c>
      <c r="L21" s="11">
        <v>0</v>
      </c>
      <c r="M21" s="11">
        <v>13173121</v>
      </c>
      <c r="N21" s="11">
        <v>0</v>
      </c>
      <c r="O21" s="11">
        <v>13092665.789999999</v>
      </c>
      <c r="P21" s="11">
        <v>80455.210000000006</v>
      </c>
      <c r="Q21" s="11">
        <v>13092665.789999999</v>
      </c>
      <c r="R21" s="11">
        <v>0</v>
      </c>
      <c r="S21" s="11">
        <v>13092665.789999999</v>
      </c>
      <c r="T21" s="11">
        <v>0</v>
      </c>
      <c r="U21" s="11">
        <v>0</v>
      </c>
    </row>
    <row r="22" spans="1:21" s="12" customFormat="1" ht="12" x14ac:dyDescent="0.2">
      <c r="A22" s="8" t="s">
        <v>57</v>
      </c>
      <c r="B22" s="8" t="s">
        <v>58</v>
      </c>
      <c r="C22" s="9" t="s">
        <v>25</v>
      </c>
      <c r="D22" s="9" t="s">
        <v>26</v>
      </c>
      <c r="E22" s="9">
        <v>20</v>
      </c>
      <c r="F22" s="10" t="s">
        <v>31</v>
      </c>
      <c r="G22" s="11">
        <v>1300000000</v>
      </c>
      <c r="H22" s="11">
        <f t="shared" si="6"/>
        <v>0</v>
      </c>
      <c r="I22" s="11">
        <v>1300000000</v>
      </c>
      <c r="J22" s="11">
        <v>36319801</v>
      </c>
      <c r="K22" s="11">
        <v>1263680199</v>
      </c>
      <c r="L22" s="11">
        <v>0</v>
      </c>
      <c r="M22" s="11">
        <v>36319801</v>
      </c>
      <c r="N22" s="11">
        <v>0</v>
      </c>
      <c r="O22" s="11">
        <v>31226641.09</v>
      </c>
      <c r="P22" s="11">
        <v>5093159.91</v>
      </c>
      <c r="Q22" s="11">
        <v>31226641.09</v>
      </c>
      <c r="R22" s="11">
        <v>0</v>
      </c>
      <c r="S22" s="11">
        <v>31226641.09</v>
      </c>
      <c r="T22" s="11">
        <v>0</v>
      </c>
      <c r="U22" s="11">
        <v>0</v>
      </c>
    </row>
    <row r="23" spans="1:21" s="12" customFormat="1" ht="12" x14ac:dyDescent="0.2">
      <c r="A23" s="8" t="s">
        <v>59</v>
      </c>
      <c r="B23" s="8" t="s">
        <v>60</v>
      </c>
      <c r="C23" s="9" t="s">
        <v>25</v>
      </c>
      <c r="D23" s="9" t="s">
        <v>26</v>
      </c>
      <c r="E23" s="9">
        <v>20</v>
      </c>
      <c r="F23" s="10" t="s">
        <v>31</v>
      </c>
      <c r="G23" s="11">
        <v>1300000000</v>
      </c>
      <c r="H23" s="11">
        <f t="shared" si="6"/>
        <v>0</v>
      </c>
      <c r="I23" s="11">
        <v>1300000000</v>
      </c>
      <c r="J23" s="11">
        <v>544178006</v>
      </c>
      <c r="K23" s="11">
        <v>755821994</v>
      </c>
      <c r="L23" s="11">
        <v>0</v>
      </c>
      <c r="M23" s="11">
        <v>544178006</v>
      </c>
      <c r="N23" s="11">
        <v>0</v>
      </c>
      <c r="O23" s="11">
        <v>540146934.59000003</v>
      </c>
      <c r="P23" s="11">
        <v>4031071.41</v>
      </c>
      <c r="Q23" s="11">
        <v>540146934.59000003</v>
      </c>
      <c r="R23" s="11">
        <v>0</v>
      </c>
      <c r="S23" s="11">
        <v>540146934.59000003</v>
      </c>
      <c r="T23" s="11">
        <v>0</v>
      </c>
      <c r="U23" s="11">
        <v>0</v>
      </c>
    </row>
    <row r="24" spans="1:21" s="12" customFormat="1" ht="12" x14ac:dyDescent="0.2">
      <c r="A24" s="8" t="s">
        <v>61</v>
      </c>
      <c r="B24" s="8" t="s">
        <v>62</v>
      </c>
      <c r="C24" s="9" t="s">
        <v>25</v>
      </c>
      <c r="D24" s="9" t="s">
        <v>26</v>
      </c>
      <c r="E24" s="9">
        <v>20</v>
      </c>
      <c r="F24" s="10" t="s">
        <v>31</v>
      </c>
      <c r="G24" s="11">
        <v>3100000000</v>
      </c>
      <c r="H24" s="11">
        <f t="shared" si="6"/>
        <v>0</v>
      </c>
      <c r="I24" s="11">
        <v>3100000000</v>
      </c>
      <c r="J24" s="11">
        <v>33198692</v>
      </c>
      <c r="K24" s="11">
        <v>3066801308</v>
      </c>
      <c r="L24" s="11">
        <v>0</v>
      </c>
      <c r="M24" s="11">
        <v>33198692</v>
      </c>
      <c r="N24" s="11">
        <v>0</v>
      </c>
      <c r="O24" s="11">
        <v>20895681.539999999</v>
      </c>
      <c r="P24" s="11">
        <v>12303010.460000001</v>
      </c>
      <c r="Q24" s="11">
        <v>20895681.539999999</v>
      </c>
      <c r="R24" s="11">
        <v>0</v>
      </c>
      <c r="S24" s="11">
        <v>20895681.539999999</v>
      </c>
      <c r="T24" s="11">
        <v>0</v>
      </c>
      <c r="U24" s="11">
        <v>0</v>
      </c>
    </row>
    <row r="25" spans="1:21" s="12" customFormat="1" ht="12" x14ac:dyDescent="0.2">
      <c r="A25" s="8" t="s">
        <v>63</v>
      </c>
      <c r="B25" s="8" t="s">
        <v>64</v>
      </c>
      <c r="C25" s="9" t="s">
        <v>25</v>
      </c>
      <c r="D25" s="9" t="s">
        <v>26</v>
      </c>
      <c r="E25" s="9">
        <v>20</v>
      </c>
      <c r="F25" s="10" t="s">
        <v>31</v>
      </c>
      <c r="G25" s="11">
        <v>600000000</v>
      </c>
      <c r="H25" s="11">
        <f t="shared" si="6"/>
        <v>0</v>
      </c>
      <c r="I25" s="11">
        <v>600000000</v>
      </c>
      <c r="J25" s="11">
        <v>224826768</v>
      </c>
      <c r="K25" s="11">
        <v>375173232</v>
      </c>
      <c r="L25" s="11">
        <v>0</v>
      </c>
      <c r="M25" s="11">
        <v>224826768</v>
      </c>
      <c r="N25" s="11">
        <v>0</v>
      </c>
      <c r="O25" s="11">
        <v>223112762.56</v>
      </c>
      <c r="P25" s="11">
        <v>1714005.44</v>
      </c>
      <c r="Q25" s="11">
        <v>223112762.56</v>
      </c>
      <c r="R25" s="11">
        <v>0</v>
      </c>
      <c r="S25" s="11">
        <v>223112762.56</v>
      </c>
      <c r="T25" s="11">
        <v>0</v>
      </c>
      <c r="U25" s="11">
        <v>0</v>
      </c>
    </row>
    <row r="26" spans="1:21" s="12" customFormat="1" ht="12" x14ac:dyDescent="0.2">
      <c r="A26" s="8" t="s">
        <v>65</v>
      </c>
      <c r="B26" s="8" t="s">
        <v>66</v>
      </c>
      <c r="C26" s="9" t="s">
        <v>25</v>
      </c>
      <c r="D26" s="9" t="s">
        <v>26</v>
      </c>
      <c r="E26" s="9">
        <v>20</v>
      </c>
      <c r="F26" s="10" t="s">
        <v>31</v>
      </c>
      <c r="G26" s="11">
        <v>38000000</v>
      </c>
      <c r="H26" s="11">
        <f t="shared" si="6"/>
        <v>0</v>
      </c>
      <c r="I26" s="11">
        <v>38000000</v>
      </c>
      <c r="J26" s="11">
        <v>151394</v>
      </c>
      <c r="K26" s="11">
        <v>37848606</v>
      </c>
      <c r="L26" s="11">
        <v>0</v>
      </c>
      <c r="M26" s="11">
        <v>151394</v>
      </c>
      <c r="N26" s="11">
        <v>0</v>
      </c>
      <c r="O26" s="11">
        <v>0</v>
      </c>
      <c r="P26" s="11">
        <v>151394</v>
      </c>
      <c r="Q26" s="11">
        <v>0</v>
      </c>
      <c r="R26" s="11">
        <v>0</v>
      </c>
      <c r="S26" s="11">
        <v>0</v>
      </c>
      <c r="T26" s="11">
        <v>0</v>
      </c>
      <c r="U26" s="11">
        <v>0</v>
      </c>
    </row>
    <row r="27" spans="1:21" s="12" customFormat="1" ht="24" x14ac:dyDescent="0.2">
      <c r="A27" s="8" t="s">
        <v>67</v>
      </c>
      <c r="B27" s="8" t="s">
        <v>68</v>
      </c>
      <c r="C27" s="9" t="s">
        <v>25</v>
      </c>
      <c r="D27" s="9" t="s">
        <v>26</v>
      </c>
      <c r="E27" s="9">
        <v>20</v>
      </c>
      <c r="F27" s="10" t="s">
        <v>31</v>
      </c>
      <c r="G27" s="11">
        <v>797000000</v>
      </c>
      <c r="H27" s="11">
        <f t="shared" si="6"/>
        <v>0</v>
      </c>
      <c r="I27" s="11">
        <v>797000000</v>
      </c>
      <c r="J27" s="11">
        <v>305439294</v>
      </c>
      <c r="K27" s="11">
        <v>491560706</v>
      </c>
      <c r="L27" s="11">
        <v>0</v>
      </c>
      <c r="M27" s="11">
        <v>305439294</v>
      </c>
      <c r="N27" s="11">
        <v>0</v>
      </c>
      <c r="O27" s="11">
        <v>303181597.13</v>
      </c>
      <c r="P27" s="11">
        <v>2257696.87</v>
      </c>
      <c r="Q27" s="11">
        <v>303181597.13</v>
      </c>
      <c r="R27" s="11">
        <v>0</v>
      </c>
      <c r="S27" s="11">
        <v>303181597.13</v>
      </c>
      <c r="T27" s="11">
        <v>0</v>
      </c>
      <c r="U27" s="11">
        <v>0</v>
      </c>
    </row>
    <row r="28" spans="1:21" s="12" customFormat="1" ht="12" x14ac:dyDescent="0.2">
      <c r="A28" s="8" t="s">
        <v>69</v>
      </c>
      <c r="B28" s="8" t="s">
        <v>70</v>
      </c>
      <c r="C28" s="9" t="s">
        <v>25</v>
      </c>
      <c r="D28" s="9" t="s">
        <v>26</v>
      </c>
      <c r="E28" s="9">
        <v>20</v>
      </c>
      <c r="F28" s="10" t="s">
        <v>31</v>
      </c>
      <c r="G28" s="11">
        <v>80000000</v>
      </c>
      <c r="H28" s="11">
        <f t="shared" si="6"/>
        <v>0</v>
      </c>
      <c r="I28" s="11">
        <v>80000000</v>
      </c>
      <c r="J28" s="11">
        <v>25745801</v>
      </c>
      <c r="K28" s="11">
        <v>54254199</v>
      </c>
      <c r="L28" s="11">
        <v>0</v>
      </c>
      <c r="M28" s="11">
        <v>25745801</v>
      </c>
      <c r="N28" s="11">
        <v>0</v>
      </c>
      <c r="O28" s="11">
        <v>25503972.710000001</v>
      </c>
      <c r="P28" s="11">
        <v>241828.29</v>
      </c>
      <c r="Q28" s="11">
        <v>25503972.710000001</v>
      </c>
      <c r="R28" s="11">
        <v>0</v>
      </c>
      <c r="S28" s="11">
        <v>25503972.710000001</v>
      </c>
      <c r="T28" s="11">
        <v>0</v>
      </c>
      <c r="U28" s="11">
        <v>0</v>
      </c>
    </row>
    <row r="29" spans="1:21" s="12" customFormat="1" ht="12" x14ac:dyDescent="0.2">
      <c r="A29" s="8" t="s">
        <v>71</v>
      </c>
      <c r="B29" s="8" t="s">
        <v>72</v>
      </c>
      <c r="C29" s="9" t="s">
        <v>25</v>
      </c>
      <c r="D29" s="9" t="s">
        <v>26</v>
      </c>
      <c r="E29" s="9">
        <v>20</v>
      </c>
      <c r="F29" s="10" t="s">
        <v>31</v>
      </c>
      <c r="G29" s="11">
        <v>367000000</v>
      </c>
      <c r="H29" s="11">
        <f t="shared" si="6"/>
        <v>0</v>
      </c>
      <c r="I29" s="11">
        <v>367000000</v>
      </c>
      <c r="J29" s="11">
        <v>193038345</v>
      </c>
      <c r="K29" s="11">
        <v>173961655</v>
      </c>
      <c r="L29" s="11">
        <v>0</v>
      </c>
      <c r="M29" s="11">
        <v>193038345</v>
      </c>
      <c r="N29" s="11">
        <v>0</v>
      </c>
      <c r="O29" s="11">
        <v>192138812.75</v>
      </c>
      <c r="P29" s="11">
        <v>899532.25</v>
      </c>
      <c r="Q29" s="11">
        <v>192138812.75</v>
      </c>
      <c r="R29" s="11">
        <v>0</v>
      </c>
      <c r="S29" s="11">
        <v>192138812.75</v>
      </c>
      <c r="T29" s="11">
        <v>0</v>
      </c>
      <c r="U29" s="11">
        <v>0</v>
      </c>
    </row>
    <row r="30" spans="1:21" s="12" customFormat="1" ht="12" x14ac:dyDescent="0.2">
      <c r="A30" s="8" t="s">
        <v>73</v>
      </c>
      <c r="B30" s="8" t="s">
        <v>74</v>
      </c>
      <c r="C30" s="9" t="s">
        <v>25</v>
      </c>
      <c r="D30" s="9" t="s">
        <v>26</v>
      </c>
      <c r="E30" s="9">
        <v>20</v>
      </c>
      <c r="F30" s="10" t="s">
        <v>31</v>
      </c>
      <c r="G30" s="11">
        <v>350000000</v>
      </c>
      <c r="H30" s="11">
        <f t="shared" si="6"/>
        <v>0</v>
      </c>
      <c r="I30" s="11">
        <v>350000000</v>
      </c>
      <c r="J30" s="11">
        <v>86655148</v>
      </c>
      <c r="K30" s="11">
        <v>263344852</v>
      </c>
      <c r="L30" s="11">
        <v>0</v>
      </c>
      <c r="M30" s="11">
        <v>86655148</v>
      </c>
      <c r="N30" s="11">
        <v>0</v>
      </c>
      <c r="O30" s="11">
        <v>85538811.670000002</v>
      </c>
      <c r="P30" s="11">
        <v>1116336.33</v>
      </c>
      <c r="Q30" s="11">
        <v>85538811.670000002</v>
      </c>
      <c r="R30" s="11">
        <v>0</v>
      </c>
      <c r="S30" s="11">
        <v>85538811.670000002</v>
      </c>
      <c r="T30" s="11">
        <v>0</v>
      </c>
      <c r="U30" s="11">
        <v>0</v>
      </c>
    </row>
    <row r="31" spans="1:21" s="63" customFormat="1" ht="24" x14ac:dyDescent="0.2">
      <c r="A31" s="59" t="s">
        <v>75</v>
      </c>
      <c r="B31" s="59" t="s">
        <v>76</v>
      </c>
      <c r="C31" s="60" t="s">
        <v>25</v>
      </c>
      <c r="D31" s="60" t="s">
        <v>26</v>
      </c>
      <c r="E31" s="60">
        <v>20</v>
      </c>
      <c r="F31" s="61" t="s">
        <v>31</v>
      </c>
      <c r="G31" s="62">
        <v>20107500000</v>
      </c>
      <c r="H31" s="62">
        <f t="shared" si="6"/>
        <v>0</v>
      </c>
      <c r="I31" s="62">
        <f>+G31</f>
        <v>20107500000</v>
      </c>
      <c r="J31" s="62">
        <v>0</v>
      </c>
      <c r="K31" s="62">
        <v>0</v>
      </c>
      <c r="L31" s="62">
        <v>0</v>
      </c>
      <c r="M31" s="62">
        <v>0</v>
      </c>
      <c r="N31" s="62">
        <v>0</v>
      </c>
      <c r="O31" s="62">
        <v>0</v>
      </c>
      <c r="P31" s="62">
        <v>0</v>
      </c>
      <c r="Q31" s="62">
        <v>0</v>
      </c>
      <c r="R31" s="62">
        <v>0</v>
      </c>
      <c r="S31" s="62">
        <v>0</v>
      </c>
      <c r="T31" s="62">
        <v>0</v>
      </c>
      <c r="U31" s="62">
        <v>0</v>
      </c>
    </row>
    <row r="32" spans="1:21" s="12" customFormat="1" ht="12" x14ac:dyDescent="0.2">
      <c r="A32" s="8" t="s">
        <v>77</v>
      </c>
      <c r="B32" s="8" t="s">
        <v>78</v>
      </c>
      <c r="C32" s="9" t="s">
        <v>25</v>
      </c>
      <c r="D32" s="9" t="s">
        <v>26</v>
      </c>
      <c r="E32" s="9">
        <v>20</v>
      </c>
      <c r="F32" s="10" t="s">
        <v>31</v>
      </c>
      <c r="G32" s="11">
        <v>7655400000</v>
      </c>
      <c r="H32" s="11">
        <f t="shared" si="6"/>
        <v>0</v>
      </c>
      <c r="I32" s="11">
        <v>7655400000</v>
      </c>
      <c r="J32" s="11">
        <v>4710533856</v>
      </c>
      <c r="K32" s="11">
        <v>2944866144</v>
      </c>
      <c r="L32" s="11">
        <v>0</v>
      </c>
      <c r="M32" s="11">
        <v>4231153870</v>
      </c>
      <c r="N32" s="11">
        <v>479379986</v>
      </c>
      <c r="O32" s="11">
        <v>1546206599</v>
      </c>
      <c r="P32" s="11">
        <v>2684947271</v>
      </c>
      <c r="Q32" s="11">
        <v>1533206599</v>
      </c>
      <c r="R32" s="11">
        <v>13000000</v>
      </c>
      <c r="S32" s="11">
        <v>1533206599</v>
      </c>
      <c r="T32" s="11">
        <v>0</v>
      </c>
      <c r="U32" s="11">
        <v>0</v>
      </c>
    </row>
    <row r="33" spans="1:21" s="12" customFormat="1" ht="12" x14ac:dyDescent="0.2">
      <c r="A33" s="8" t="s">
        <v>79</v>
      </c>
      <c r="B33" s="8" t="s">
        <v>80</v>
      </c>
      <c r="C33" s="9" t="s">
        <v>25</v>
      </c>
      <c r="D33" s="9" t="s">
        <v>26</v>
      </c>
      <c r="E33" s="9">
        <v>20</v>
      </c>
      <c r="F33" s="10" t="s">
        <v>31</v>
      </c>
      <c r="G33" s="11">
        <v>6800000000</v>
      </c>
      <c r="H33" s="11">
        <f t="shared" si="6"/>
        <v>0</v>
      </c>
      <c r="I33" s="11">
        <v>6800000000</v>
      </c>
      <c r="J33" s="11">
        <v>4476787223</v>
      </c>
      <c r="K33" s="11">
        <v>2323212777</v>
      </c>
      <c r="L33" s="11">
        <v>0</v>
      </c>
      <c r="M33" s="11">
        <v>4019347237</v>
      </c>
      <c r="N33" s="11">
        <v>457439986</v>
      </c>
      <c r="O33" s="11">
        <v>1436519933</v>
      </c>
      <c r="P33" s="11">
        <v>2582827304</v>
      </c>
      <c r="Q33" s="11">
        <v>1423519933</v>
      </c>
      <c r="R33" s="11">
        <v>13000000</v>
      </c>
      <c r="S33" s="11">
        <v>1423519933</v>
      </c>
      <c r="T33" s="11">
        <v>0</v>
      </c>
      <c r="U33" s="11">
        <v>0</v>
      </c>
    </row>
    <row r="34" spans="1:21" s="12" customFormat="1" ht="12" x14ac:dyDescent="0.2">
      <c r="A34" s="8" t="s">
        <v>81</v>
      </c>
      <c r="B34" s="8" t="s">
        <v>82</v>
      </c>
      <c r="C34" s="9" t="s">
        <v>25</v>
      </c>
      <c r="D34" s="9" t="s">
        <v>26</v>
      </c>
      <c r="E34" s="9">
        <v>20</v>
      </c>
      <c r="F34" s="10" t="s">
        <v>31</v>
      </c>
      <c r="G34" s="11">
        <v>855400000</v>
      </c>
      <c r="H34" s="11">
        <f t="shared" si="6"/>
        <v>0</v>
      </c>
      <c r="I34" s="11">
        <v>855400000</v>
      </c>
      <c r="J34" s="11">
        <v>233746633</v>
      </c>
      <c r="K34" s="11">
        <v>621653367</v>
      </c>
      <c r="L34" s="11">
        <v>0</v>
      </c>
      <c r="M34" s="11">
        <v>211806633</v>
      </c>
      <c r="N34" s="11">
        <v>21940000</v>
      </c>
      <c r="O34" s="11">
        <v>109686666</v>
      </c>
      <c r="P34" s="11">
        <v>102119967</v>
      </c>
      <c r="Q34" s="11">
        <v>109686666</v>
      </c>
      <c r="R34" s="11">
        <v>0</v>
      </c>
      <c r="S34" s="11">
        <v>109686666</v>
      </c>
      <c r="T34" s="11">
        <v>0</v>
      </c>
      <c r="U34" s="11">
        <v>0</v>
      </c>
    </row>
    <row r="35" spans="1:21" s="12" customFormat="1" ht="24" x14ac:dyDescent="0.2">
      <c r="A35" s="8" t="s">
        <v>83</v>
      </c>
      <c r="B35" s="8" t="s">
        <v>84</v>
      </c>
      <c r="C35" s="9" t="s">
        <v>25</v>
      </c>
      <c r="D35" s="9" t="s">
        <v>26</v>
      </c>
      <c r="E35" s="9">
        <v>20</v>
      </c>
      <c r="F35" s="10" t="s">
        <v>31</v>
      </c>
      <c r="G35" s="11">
        <v>15819000000</v>
      </c>
      <c r="H35" s="11">
        <f t="shared" si="6"/>
        <v>0</v>
      </c>
      <c r="I35" s="11">
        <v>15819000000</v>
      </c>
      <c r="J35" s="11">
        <v>7077462084</v>
      </c>
      <c r="K35" s="11">
        <v>8741537916</v>
      </c>
      <c r="L35" s="11">
        <v>0</v>
      </c>
      <c r="M35" s="11">
        <v>7077462084</v>
      </c>
      <c r="N35" s="11">
        <v>0</v>
      </c>
      <c r="O35" s="11">
        <v>7031113201.7299995</v>
      </c>
      <c r="P35" s="11">
        <v>46348882.270000003</v>
      </c>
      <c r="Q35" s="11">
        <v>6272701387.7299995</v>
      </c>
      <c r="R35" s="11">
        <v>758411814</v>
      </c>
      <c r="S35" s="11">
        <v>6272701387.7299995</v>
      </c>
      <c r="T35" s="11">
        <v>0</v>
      </c>
      <c r="U35" s="11">
        <v>0</v>
      </c>
    </row>
    <row r="36" spans="1:21" s="12" customFormat="1" ht="12" x14ac:dyDescent="0.2">
      <c r="A36" s="8" t="s">
        <v>85</v>
      </c>
      <c r="B36" s="8" t="s">
        <v>86</v>
      </c>
      <c r="C36" s="9" t="s">
        <v>25</v>
      </c>
      <c r="D36" s="9" t="s">
        <v>26</v>
      </c>
      <c r="E36" s="9">
        <v>20</v>
      </c>
      <c r="F36" s="10" t="s">
        <v>31</v>
      </c>
      <c r="G36" s="11">
        <v>7424000000</v>
      </c>
      <c r="H36" s="11">
        <f t="shared" si="6"/>
        <v>0</v>
      </c>
      <c r="I36" s="11">
        <v>7424000000</v>
      </c>
      <c r="J36" s="11">
        <v>3377347118</v>
      </c>
      <c r="K36" s="11">
        <v>4046652882</v>
      </c>
      <c r="L36" s="11">
        <v>0</v>
      </c>
      <c r="M36" s="11">
        <v>3377347118</v>
      </c>
      <c r="N36" s="11">
        <v>0</v>
      </c>
      <c r="O36" s="11">
        <v>3355781705.6399999</v>
      </c>
      <c r="P36" s="11">
        <v>21565412.359999999</v>
      </c>
      <c r="Q36" s="11">
        <v>3210475585.6399999</v>
      </c>
      <c r="R36" s="11">
        <v>145306120</v>
      </c>
      <c r="S36" s="11">
        <v>3210475585.6399999</v>
      </c>
      <c r="T36" s="11">
        <v>0</v>
      </c>
      <c r="U36" s="11">
        <v>0</v>
      </c>
    </row>
    <row r="37" spans="1:21" s="12" customFormat="1" ht="12" x14ac:dyDescent="0.2">
      <c r="A37" s="8" t="s">
        <v>87</v>
      </c>
      <c r="B37" s="8" t="s">
        <v>88</v>
      </c>
      <c r="C37" s="9" t="s">
        <v>25</v>
      </c>
      <c r="D37" s="9" t="s">
        <v>26</v>
      </c>
      <c r="E37" s="9">
        <v>20</v>
      </c>
      <c r="F37" s="10" t="s">
        <v>31</v>
      </c>
      <c r="G37" s="11">
        <v>1556000000</v>
      </c>
      <c r="H37" s="11">
        <f t="shared" si="6"/>
        <v>0</v>
      </c>
      <c r="I37" s="11">
        <v>1556000000</v>
      </c>
      <c r="J37" s="11">
        <v>693199233</v>
      </c>
      <c r="K37" s="11">
        <v>862800767</v>
      </c>
      <c r="L37" s="11">
        <v>0</v>
      </c>
      <c r="M37" s="11">
        <v>693199233</v>
      </c>
      <c r="N37" s="11">
        <v>0</v>
      </c>
      <c r="O37" s="11">
        <v>688624346.44000006</v>
      </c>
      <c r="P37" s="11">
        <v>4574886.5599999996</v>
      </c>
      <c r="Q37" s="11">
        <v>543318226.44000006</v>
      </c>
      <c r="R37" s="11">
        <v>145306120</v>
      </c>
      <c r="S37" s="11">
        <v>543318226.44000006</v>
      </c>
      <c r="T37" s="11">
        <v>0</v>
      </c>
      <c r="U37" s="11">
        <v>0</v>
      </c>
    </row>
    <row r="38" spans="1:21" s="12" customFormat="1" ht="24" x14ac:dyDescent="0.2">
      <c r="A38" s="8" t="s">
        <v>89</v>
      </c>
      <c r="B38" s="8" t="s">
        <v>90</v>
      </c>
      <c r="C38" s="9" t="s">
        <v>25</v>
      </c>
      <c r="D38" s="9" t="s">
        <v>26</v>
      </c>
      <c r="E38" s="9">
        <v>20</v>
      </c>
      <c r="F38" s="10" t="s">
        <v>31</v>
      </c>
      <c r="G38" s="11">
        <v>2747000000</v>
      </c>
      <c r="H38" s="11">
        <f t="shared" si="6"/>
        <v>0</v>
      </c>
      <c r="I38" s="11">
        <v>2747000000</v>
      </c>
      <c r="J38" s="11">
        <v>1252267933</v>
      </c>
      <c r="K38" s="11">
        <v>1494732067</v>
      </c>
      <c r="L38" s="11">
        <v>0</v>
      </c>
      <c r="M38" s="11">
        <v>1252267933</v>
      </c>
      <c r="N38" s="11">
        <v>0</v>
      </c>
      <c r="O38" s="11">
        <v>1244314108.8399999</v>
      </c>
      <c r="P38" s="11">
        <v>7953824.1600000001</v>
      </c>
      <c r="Q38" s="11">
        <v>1244314108.8399999</v>
      </c>
      <c r="R38" s="11">
        <v>0</v>
      </c>
      <c r="S38" s="11">
        <v>1244314108.8399999</v>
      </c>
      <c r="T38" s="11">
        <v>0</v>
      </c>
      <c r="U38" s="11">
        <v>0</v>
      </c>
    </row>
    <row r="39" spans="1:21" s="12" customFormat="1" ht="24" x14ac:dyDescent="0.2">
      <c r="A39" s="8" t="s">
        <v>91</v>
      </c>
      <c r="B39" s="8" t="s">
        <v>92</v>
      </c>
      <c r="C39" s="9" t="s">
        <v>25</v>
      </c>
      <c r="D39" s="9" t="s">
        <v>26</v>
      </c>
      <c r="E39" s="9">
        <v>20</v>
      </c>
      <c r="F39" s="10" t="s">
        <v>31</v>
      </c>
      <c r="G39" s="11">
        <v>3121000000</v>
      </c>
      <c r="H39" s="11">
        <f t="shared" si="6"/>
        <v>0</v>
      </c>
      <c r="I39" s="11">
        <v>3121000000</v>
      </c>
      <c r="J39" s="11">
        <v>1431879952</v>
      </c>
      <c r="K39" s="11">
        <v>1689120048</v>
      </c>
      <c r="L39" s="11">
        <v>0</v>
      </c>
      <c r="M39" s="11">
        <v>1431879952</v>
      </c>
      <c r="N39" s="11">
        <v>0</v>
      </c>
      <c r="O39" s="11">
        <v>1422843250.3599999</v>
      </c>
      <c r="P39" s="11">
        <v>9036701.6400000006</v>
      </c>
      <c r="Q39" s="11">
        <v>1422843250.3599999</v>
      </c>
      <c r="R39" s="11">
        <v>0</v>
      </c>
      <c r="S39" s="11">
        <v>1422843250.3599999</v>
      </c>
      <c r="T39" s="11">
        <v>0</v>
      </c>
      <c r="U39" s="11">
        <v>0</v>
      </c>
    </row>
    <row r="40" spans="1:21" s="12" customFormat="1" ht="24" x14ac:dyDescent="0.2">
      <c r="A40" s="8" t="s">
        <v>93</v>
      </c>
      <c r="B40" s="8" t="s">
        <v>94</v>
      </c>
      <c r="C40" s="9" t="s">
        <v>25</v>
      </c>
      <c r="D40" s="9" t="s">
        <v>26</v>
      </c>
      <c r="E40" s="9">
        <v>20</v>
      </c>
      <c r="F40" s="10" t="s">
        <v>31</v>
      </c>
      <c r="G40" s="11">
        <v>6450000000</v>
      </c>
      <c r="H40" s="11">
        <f t="shared" si="6"/>
        <v>0</v>
      </c>
      <c r="I40" s="11">
        <v>6450000000</v>
      </c>
      <c r="J40" s="11">
        <v>2833615983</v>
      </c>
      <c r="K40" s="11">
        <v>3616384017</v>
      </c>
      <c r="L40" s="11">
        <v>0</v>
      </c>
      <c r="M40" s="11">
        <v>2833615983</v>
      </c>
      <c r="N40" s="11">
        <v>0</v>
      </c>
      <c r="O40" s="11">
        <v>2814551120.77</v>
      </c>
      <c r="P40" s="11">
        <v>19064862.23</v>
      </c>
      <c r="Q40" s="11">
        <v>2383078076.77</v>
      </c>
      <c r="R40" s="11">
        <v>431473044</v>
      </c>
      <c r="S40" s="11">
        <v>2383078076.77</v>
      </c>
      <c r="T40" s="11">
        <v>0</v>
      </c>
      <c r="U40" s="11">
        <v>0</v>
      </c>
    </row>
    <row r="41" spans="1:21" s="12" customFormat="1" ht="12" x14ac:dyDescent="0.2">
      <c r="A41" s="8" t="s">
        <v>95</v>
      </c>
      <c r="B41" s="8" t="s">
        <v>96</v>
      </c>
      <c r="C41" s="9" t="s">
        <v>25</v>
      </c>
      <c r="D41" s="9" t="s">
        <v>26</v>
      </c>
      <c r="E41" s="9">
        <v>20</v>
      </c>
      <c r="F41" s="10" t="s">
        <v>31</v>
      </c>
      <c r="G41" s="11">
        <v>3500000000</v>
      </c>
      <c r="H41" s="11">
        <f t="shared" si="6"/>
        <v>0</v>
      </c>
      <c r="I41" s="11">
        <v>3500000000</v>
      </c>
      <c r="J41" s="11">
        <v>1447789566</v>
      </c>
      <c r="K41" s="11">
        <v>2052210434</v>
      </c>
      <c r="L41" s="11">
        <v>0</v>
      </c>
      <c r="M41" s="11">
        <v>1447789566</v>
      </c>
      <c r="N41" s="11">
        <v>0</v>
      </c>
      <c r="O41" s="11">
        <v>1437234690.25</v>
      </c>
      <c r="P41" s="11">
        <v>10554875.75</v>
      </c>
      <c r="Q41" s="11">
        <v>1134037546.25</v>
      </c>
      <c r="R41" s="11">
        <v>303197144</v>
      </c>
      <c r="S41" s="11">
        <v>1134037546.25</v>
      </c>
      <c r="T41" s="11">
        <v>0</v>
      </c>
      <c r="U41" s="11">
        <v>0</v>
      </c>
    </row>
    <row r="42" spans="1:21" s="12" customFormat="1" ht="24" x14ac:dyDescent="0.2">
      <c r="A42" s="8" t="s">
        <v>97</v>
      </c>
      <c r="B42" s="8" t="s">
        <v>98</v>
      </c>
      <c r="C42" s="9" t="s">
        <v>25</v>
      </c>
      <c r="D42" s="9" t="s">
        <v>26</v>
      </c>
      <c r="E42" s="9">
        <v>20</v>
      </c>
      <c r="F42" s="10" t="s">
        <v>31</v>
      </c>
      <c r="G42" s="11">
        <v>1638000000</v>
      </c>
      <c r="H42" s="11">
        <f t="shared" si="6"/>
        <v>0</v>
      </c>
      <c r="I42" s="11">
        <v>1638000000</v>
      </c>
      <c r="J42" s="11">
        <v>767684596</v>
      </c>
      <c r="K42" s="11">
        <v>870315404</v>
      </c>
      <c r="L42" s="11">
        <v>0</v>
      </c>
      <c r="M42" s="11">
        <v>767684596</v>
      </c>
      <c r="N42" s="11">
        <v>0</v>
      </c>
      <c r="O42" s="11">
        <v>762957690.79999995</v>
      </c>
      <c r="P42" s="11">
        <v>4726905.2</v>
      </c>
      <c r="Q42" s="11">
        <v>762957690.79999995</v>
      </c>
      <c r="R42" s="11">
        <v>0</v>
      </c>
      <c r="S42" s="11">
        <v>762957690.79999995</v>
      </c>
      <c r="T42" s="11">
        <v>0</v>
      </c>
      <c r="U42" s="11">
        <v>0</v>
      </c>
    </row>
    <row r="43" spans="1:21" s="12" customFormat="1" ht="36" x14ac:dyDescent="0.2">
      <c r="A43" s="8" t="s">
        <v>99</v>
      </c>
      <c r="B43" s="8" t="s">
        <v>100</v>
      </c>
      <c r="C43" s="9" t="s">
        <v>25</v>
      </c>
      <c r="D43" s="9" t="s">
        <v>26</v>
      </c>
      <c r="E43" s="9">
        <v>20</v>
      </c>
      <c r="F43" s="10" t="s">
        <v>31</v>
      </c>
      <c r="G43" s="11">
        <v>1312000000</v>
      </c>
      <c r="H43" s="11">
        <f t="shared" si="6"/>
        <v>0</v>
      </c>
      <c r="I43" s="11">
        <v>1312000000</v>
      </c>
      <c r="J43" s="11">
        <v>618141821</v>
      </c>
      <c r="K43" s="11">
        <v>693858179</v>
      </c>
      <c r="L43" s="11">
        <v>0</v>
      </c>
      <c r="M43" s="11">
        <v>618141821</v>
      </c>
      <c r="N43" s="11">
        <v>0</v>
      </c>
      <c r="O43" s="11">
        <v>614358739.72000003</v>
      </c>
      <c r="P43" s="11">
        <v>3783081.28</v>
      </c>
      <c r="Q43" s="11">
        <v>486082839.72000003</v>
      </c>
      <c r="R43" s="11">
        <v>128275900</v>
      </c>
      <c r="S43" s="11">
        <v>486082839.72000003</v>
      </c>
      <c r="T43" s="11">
        <v>0</v>
      </c>
      <c r="U43" s="11">
        <v>0</v>
      </c>
    </row>
    <row r="44" spans="1:21" s="12" customFormat="1" ht="12" x14ac:dyDescent="0.2">
      <c r="A44" s="8" t="s">
        <v>101</v>
      </c>
      <c r="B44" s="8" t="s">
        <v>102</v>
      </c>
      <c r="C44" s="9" t="s">
        <v>25</v>
      </c>
      <c r="D44" s="9" t="s">
        <v>26</v>
      </c>
      <c r="E44" s="9">
        <v>20</v>
      </c>
      <c r="F44" s="10" t="s">
        <v>31</v>
      </c>
      <c r="G44" s="11">
        <v>1167000000</v>
      </c>
      <c r="H44" s="11">
        <f t="shared" si="6"/>
        <v>0</v>
      </c>
      <c r="I44" s="11">
        <v>1167000000</v>
      </c>
      <c r="J44" s="11">
        <v>519899412</v>
      </c>
      <c r="K44" s="11">
        <v>647100588</v>
      </c>
      <c r="L44" s="11">
        <v>0</v>
      </c>
      <c r="M44" s="11">
        <v>519899412</v>
      </c>
      <c r="N44" s="11">
        <v>0</v>
      </c>
      <c r="O44" s="11">
        <v>516468247.27999997</v>
      </c>
      <c r="P44" s="11">
        <v>3431164.72</v>
      </c>
      <c r="Q44" s="11">
        <v>407488657.27999997</v>
      </c>
      <c r="R44" s="11">
        <v>108979590</v>
      </c>
      <c r="S44" s="11">
        <v>407488657.27999997</v>
      </c>
      <c r="T44" s="11">
        <v>0</v>
      </c>
      <c r="U44" s="11">
        <v>0</v>
      </c>
    </row>
    <row r="45" spans="1:21" s="12" customFormat="1" ht="12" x14ac:dyDescent="0.2">
      <c r="A45" s="8" t="s">
        <v>103</v>
      </c>
      <c r="B45" s="8" t="s">
        <v>104</v>
      </c>
      <c r="C45" s="9" t="s">
        <v>25</v>
      </c>
      <c r="D45" s="9" t="s">
        <v>26</v>
      </c>
      <c r="E45" s="9">
        <v>20</v>
      </c>
      <c r="F45" s="10" t="s">
        <v>31</v>
      </c>
      <c r="G45" s="11">
        <v>778000000</v>
      </c>
      <c r="H45" s="11">
        <f t="shared" si="6"/>
        <v>0</v>
      </c>
      <c r="I45" s="11">
        <v>778000000</v>
      </c>
      <c r="J45" s="11">
        <v>346599571</v>
      </c>
      <c r="K45" s="11">
        <v>431400429</v>
      </c>
      <c r="L45" s="11">
        <v>0</v>
      </c>
      <c r="M45" s="11">
        <v>346599571</v>
      </c>
      <c r="N45" s="11">
        <v>0</v>
      </c>
      <c r="O45" s="11">
        <v>344312128.04000002</v>
      </c>
      <c r="P45" s="11">
        <v>2287442.96</v>
      </c>
      <c r="Q45" s="11">
        <v>271659068.04000002</v>
      </c>
      <c r="R45" s="11">
        <v>72653060</v>
      </c>
      <c r="S45" s="11">
        <v>271659068.04000002</v>
      </c>
      <c r="T45" s="11">
        <v>0</v>
      </c>
      <c r="U45" s="11">
        <v>0</v>
      </c>
    </row>
    <row r="46" spans="1:21" s="7" customFormat="1" ht="16.5" customHeight="1" x14ac:dyDescent="0.2">
      <c r="A46" s="3" t="s">
        <v>105</v>
      </c>
      <c r="B46" s="3" t="s">
        <v>106</v>
      </c>
      <c r="C46" s="4" t="s">
        <v>25</v>
      </c>
      <c r="D46" s="4" t="s">
        <v>26</v>
      </c>
      <c r="E46" s="4">
        <v>20</v>
      </c>
      <c r="F46" s="5" t="s">
        <v>31</v>
      </c>
      <c r="G46" s="6">
        <v>12438550000</v>
      </c>
      <c r="H46" s="6">
        <f t="shared" si="6"/>
        <v>0</v>
      </c>
      <c r="I46" s="6">
        <v>12438550000</v>
      </c>
      <c r="J46" s="6">
        <v>8975201107.2700005</v>
      </c>
      <c r="K46" s="6">
        <v>3463348892.73</v>
      </c>
      <c r="L46" s="6">
        <v>0</v>
      </c>
      <c r="M46" s="6">
        <v>8100043005.9200001</v>
      </c>
      <c r="N46" s="6">
        <v>875158101.35000002</v>
      </c>
      <c r="O46" s="6">
        <v>4244621600.6199999</v>
      </c>
      <c r="P46" s="6">
        <v>3855421405.3000002</v>
      </c>
      <c r="Q46" s="6">
        <v>4026446643.6199999</v>
      </c>
      <c r="R46" s="6">
        <v>218174957</v>
      </c>
      <c r="S46" s="6">
        <v>4026446643.6199999</v>
      </c>
      <c r="T46" s="6">
        <v>0</v>
      </c>
      <c r="U46" s="6">
        <v>10958163</v>
      </c>
    </row>
    <row r="47" spans="1:21" s="7" customFormat="1" ht="21.75" customHeight="1" x14ac:dyDescent="0.2">
      <c r="A47" s="3" t="s">
        <v>105</v>
      </c>
      <c r="B47" s="3" t="s">
        <v>106</v>
      </c>
      <c r="C47" s="4" t="s">
        <v>25</v>
      </c>
      <c r="D47" s="4" t="s">
        <v>26</v>
      </c>
      <c r="E47" s="4">
        <v>21</v>
      </c>
      <c r="F47" s="5" t="s">
        <v>28</v>
      </c>
      <c r="G47" s="6">
        <v>1998800000</v>
      </c>
      <c r="H47" s="6">
        <f t="shared" si="6"/>
        <v>0</v>
      </c>
      <c r="I47" s="6">
        <v>1998800000</v>
      </c>
      <c r="J47" s="6">
        <v>221941093</v>
      </c>
      <c r="K47" s="6">
        <v>1776858907</v>
      </c>
      <c r="L47" s="6">
        <v>0</v>
      </c>
      <c r="M47" s="6">
        <v>9941093</v>
      </c>
      <c r="N47" s="6">
        <v>212000000</v>
      </c>
      <c r="O47" s="6">
        <v>2101348</v>
      </c>
      <c r="P47" s="6">
        <v>7839745</v>
      </c>
      <c r="Q47" s="6">
        <v>2101348</v>
      </c>
      <c r="R47" s="6">
        <v>0</v>
      </c>
      <c r="S47" s="6">
        <v>2101348</v>
      </c>
      <c r="T47" s="6">
        <v>0</v>
      </c>
      <c r="U47" s="6">
        <v>0</v>
      </c>
    </row>
    <row r="48" spans="1:21" s="12" customFormat="1" ht="12" x14ac:dyDescent="0.2">
      <c r="A48" s="8" t="s">
        <v>107</v>
      </c>
      <c r="B48" s="8" t="s">
        <v>106</v>
      </c>
      <c r="C48" s="9" t="s">
        <v>25</v>
      </c>
      <c r="D48" s="9" t="s">
        <v>26</v>
      </c>
      <c r="E48" s="9">
        <v>20</v>
      </c>
      <c r="F48" s="10" t="s">
        <v>31</v>
      </c>
      <c r="G48" s="11">
        <v>12438550000</v>
      </c>
      <c r="H48" s="11">
        <f t="shared" si="6"/>
        <v>0</v>
      </c>
      <c r="I48" s="11">
        <v>12438550000</v>
      </c>
      <c r="J48" s="11">
        <v>8975201107.2700005</v>
      </c>
      <c r="K48" s="11">
        <v>3463348892.73</v>
      </c>
      <c r="L48" s="11">
        <v>0</v>
      </c>
      <c r="M48" s="11">
        <v>8100043005.9200001</v>
      </c>
      <c r="N48" s="11">
        <v>875158101.35000002</v>
      </c>
      <c r="O48" s="11">
        <v>4244621600.6199999</v>
      </c>
      <c r="P48" s="11">
        <v>3855421405.3000002</v>
      </c>
      <c r="Q48" s="11">
        <v>4026446643.6199999</v>
      </c>
      <c r="R48" s="11">
        <v>218174957</v>
      </c>
      <c r="S48" s="11">
        <v>4026446643.6199999</v>
      </c>
      <c r="T48" s="11">
        <v>0</v>
      </c>
      <c r="U48" s="11">
        <v>10958163</v>
      </c>
    </row>
    <row r="49" spans="1:21" s="12" customFormat="1" ht="24" x14ac:dyDescent="0.2">
      <c r="A49" s="8" t="s">
        <v>107</v>
      </c>
      <c r="B49" s="8" t="s">
        <v>106</v>
      </c>
      <c r="C49" s="9" t="s">
        <v>25</v>
      </c>
      <c r="D49" s="9" t="s">
        <v>26</v>
      </c>
      <c r="E49" s="9">
        <v>21</v>
      </c>
      <c r="F49" s="10" t="s">
        <v>28</v>
      </c>
      <c r="G49" s="11">
        <v>1998800000</v>
      </c>
      <c r="H49" s="11">
        <f t="shared" si="6"/>
        <v>0</v>
      </c>
      <c r="I49" s="11">
        <v>1998800000</v>
      </c>
      <c r="J49" s="11">
        <v>221941093</v>
      </c>
      <c r="K49" s="11">
        <v>1776858907</v>
      </c>
      <c r="L49" s="11">
        <v>0</v>
      </c>
      <c r="M49" s="11">
        <v>9941093</v>
      </c>
      <c r="N49" s="11">
        <v>212000000</v>
      </c>
      <c r="O49" s="11">
        <v>2101348</v>
      </c>
      <c r="P49" s="11">
        <v>7839745</v>
      </c>
      <c r="Q49" s="11">
        <v>2101348</v>
      </c>
      <c r="R49" s="11">
        <v>0</v>
      </c>
      <c r="S49" s="11">
        <v>2101348</v>
      </c>
      <c r="T49" s="11">
        <v>0</v>
      </c>
      <c r="U49" s="11">
        <v>0</v>
      </c>
    </row>
    <row r="50" spans="1:21" s="12" customFormat="1" ht="12" x14ac:dyDescent="0.2">
      <c r="A50" s="8" t="s">
        <v>108</v>
      </c>
      <c r="B50" s="8" t="s">
        <v>109</v>
      </c>
      <c r="C50" s="9" t="s">
        <v>25</v>
      </c>
      <c r="D50" s="9" t="s">
        <v>26</v>
      </c>
      <c r="E50" s="9">
        <v>20</v>
      </c>
      <c r="F50" s="10" t="s">
        <v>31</v>
      </c>
      <c r="G50" s="11">
        <v>196000000</v>
      </c>
      <c r="H50" s="11">
        <f t="shared" si="6"/>
        <v>0</v>
      </c>
      <c r="I50" s="11">
        <v>196000000</v>
      </c>
      <c r="J50" s="11">
        <v>181704690.22999999</v>
      </c>
      <c r="K50" s="11">
        <v>14295309.77</v>
      </c>
      <c r="L50" s="11">
        <v>0</v>
      </c>
      <c r="M50" s="11">
        <v>181704690.22999999</v>
      </c>
      <c r="N50" s="11">
        <v>0</v>
      </c>
      <c r="O50" s="11">
        <v>181508872.62</v>
      </c>
      <c r="P50" s="11">
        <v>195817.61</v>
      </c>
      <c r="Q50" s="11">
        <v>181508872.62</v>
      </c>
      <c r="R50" s="11">
        <v>0</v>
      </c>
      <c r="S50" s="11">
        <v>181508872.62</v>
      </c>
      <c r="T50" s="11">
        <v>0</v>
      </c>
      <c r="U50" s="11">
        <v>0</v>
      </c>
    </row>
    <row r="51" spans="1:21" s="12" customFormat="1" ht="12" x14ac:dyDescent="0.2">
      <c r="A51" s="8" t="s">
        <v>110</v>
      </c>
      <c r="B51" s="8" t="s">
        <v>111</v>
      </c>
      <c r="C51" s="9" t="s">
        <v>25</v>
      </c>
      <c r="D51" s="9" t="s">
        <v>26</v>
      </c>
      <c r="E51" s="9">
        <v>20</v>
      </c>
      <c r="F51" s="10" t="s">
        <v>31</v>
      </c>
      <c r="G51" s="11">
        <v>196000000</v>
      </c>
      <c r="H51" s="11">
        <f t="shared" si="6"/>
        <v>0</v>
      </c>
      <c r="I51" s="11">
        <v>196000000</v>
      </c>
      <c r="J51" s="11">
        <v>181704690.22999999</v>
      </c>
      <c r="K51" s="11">
        <v>14295309.77</v>
      </c>
      <c r="L51" s="11">
        <v>0</v>
      </c>
      <c r="M51" s="11">
        <v>181704690.22999999</v>
      </c>
      <c r="N51" s="11">
        <v>0</v>
      </c>
      <c r="O51" s="11">
        <v>181508872.62</v>
      </c>
      <c r="P51" s="11">
        <v>195817.61</v>
      </c>
      <c r="Q51" s="11">
        <v>181508872.62</v>
      </c>
      <c r="R51" s="11">
        <v>0</v>
      </c>
      <c r="S51" s="11">
        <v>181508872.62</v>
      </c>
      <c r="T51" s="11">
        <v>0</v>
      </c>
      <c r="U51" s="11">
        <v>0</v>
      </c>
    </row>
    <row r="52" spans="1:21" s="12" customFormat="1" ht="12" x14ac:dyDescent="0.2">
      <c r="A52" s="8" t="s">
        <v>112</v>
      </c>
      <c r="B52" s="8" t="s">
        <v>113</v>
      </c>
      <c r="C52" s="9" t="s">
        <v>25</v>
      </c>
      <c r="D52" s="9" t="s">
        <v>26</v>
      </c>
      <c r="E52" s="9">
        <v>20</v>
      </c>
      <c r="F52" s="10" t="s">
        <v>31</v>
      </c>
      <c r="G52" s="11">
        <v>1500000</v>
      </c>
      <c r="H52" s="11">
        <f t="shared" si="6"/>
        <v>0</v>
      </c>
      <c r="I52" s="11">
        <v>1500000</v>
      </c>
      <c r="J52" s="11">
        <v>1494236</v>
      </c>
      <c r="K52" s="11">
        <v>5764</v>
      </c>
      <c r="L52" s="11">
        <v>0</v>
      </c>
      <c r="M52" s="11">
        <v>1494236</v>
      </c>
      <c r="N52" s="11">
        <v>0</v>
      </c>
      <c r="O52" s="11">
        <v>1494213.04</v>
      </c>
      <c r="P52" s="11">
        <v>22.96</v>
      </c>
      <c r="Q52" s="11">
        <v>1494213.04</v>
      </c>
      <c r="R52" s="11">
        <v>0</v>
      </c>
      <c r="S52" s="11">
        <v>1494213.04</v>
      </c>
      <c r="T52" s="11">
        <v>0</v>
      </c>
      <c r="U52" s="11">
        <v>0</v>
      </c>
    </row>
    <row r="53" spans="1:21" s="12" customFormat="1" ht="12" x14ac:dyDescent="0.2">
      <c r="A53" s="8" t="s">
        <v>114</v>
      </c>
      <c r="B53" s="8" t="s">
        <v>115</v>
      </c>
      <c r="C53" s="9" t="s">
        <v>25</v>
      </c>
      <c r="D53" s="9" t="s">
        <v>26</v>
      </c>
      <c r="E53" s="9">
        <v>20</v>
      </c>
      <c r="F53" s="10" t="s">
        <v>31</v>
      </c>
      <c r="G53" s="11">
        <v>174500000</v>
      </c>
      <c r="H53" s="11">
        <f t="shared" si="6"/>
        <v>8032000</v>
      </c>
      <c r="I53" s="11">
        <v>182532000</v>
      </c>
      <c r="J53" s="11">
        <v>178784201.22999999</v>
      </c>
      <c r="K53" s="11">
        <v>3747798.77</v>
      </c>
      <c r="L53" s="11">
        <v>0</v>
      </c>
      <c r="M53" s="11">
        <v>178784201.22999999</v>
      </c>
      <c r="N53" s="11">
        <v>0</v>
      </c>
      <c r="O53" s="11">
        <v>178630804.78</v>
      </c>
      <c r="P53" s="11">
        <v>153396.45000000001</v>
      </c>
      <c r="Q53" s="11">
        <v>178630804.78</v>
      </c>
      <c r="R53" s="11">
        <v>0</v>
      </c>
      <c r="S53" s="11">
        <v>178630804.78</v>
      </c>
      <c r="T53" s="11">
        <v>0</v>
      </c>
      <c r="U53" s="11">
        <v>0</v>
      </c>
    </row>
    <row r="54" spans="1:21" s="12" customFormat="1" ht="24" x14ac:dyDescent="0.2">
      <c r="A54" s="8" t="s">
        <v>116</v>
      </c>
      <c r="B54" s="8" t="s">
        <v>117</v>
      </c>
      <c r="C54" s="9" t="s">
        <v>25</v>
      </c>
      <c r="D54" s="9" t="s">
        <v>26</v>
      </c>
      <c r="E54" s="9">
        <v>20</v>
      </c>
      <c r="F54" s="10" t="s">
        <v>31</v>
      </c>
      <c r="G54" s="11">
        <v>20000000</v>
      </c>
      <c r="H54" s="11">
        <f t="shared" si="6"/>
        <v>-8032000</v>
      </c>
      <c r="I54" s="11">
        <v>11968000</v>
      </c>
      <c r="J54" s="11">
        <v>1426253</v>
      </c>
      <c r="K54" s="11">
        <v>10541747</v>
      </c>
      <c r="L54" s="11">
        <v>0</v>
      </c>
      <c r="M54" s="11">
        <v>1426253</v>
      </c>
      <c r="N54" s="11">
        <v>0</v>
      </c>
      <c r="O54" s="11">
        <v>1383854.8</v>
      </c>
      <c r="P54" s="11">
        <v>42398.2</v>
      </c>
      <c r="Q54" s="11">
        <v>1383854.8</v>
      </c>
      <c r="R54" s="11">
        <v>0</v>
      </c>
      <c r="S54" s="11">
        <v>1383854.8</v>
      </c>
      <c r="T54" s="11">
        <v>0</v>
      </c>
      <c r="U54" s="11">
        <v>0</v>
      </c>
    </row>
    <row r="55" spans="1:21" s="12" customFormat="1" ht="12" x14ac:dyDescent="0.2">
      <c r="A55" s="8" t="s">
        <v>118</v>
      </c>
      <c r="B55" s="8" t="s">
        <v>119</v>
      </c>
      <c r="C55" s="9" t="s">
        <v>25</v>
      </c>
      <c r="D55" s="9" t="s">
        <v>26</v>
      </c>
      <c r="E55" s="9">
        <v>20</v>
      </c>
      <c r="F55" s="10" t="s">
        <v>31</v>
      </c>
      <c r="G55" s="11">
        <v>12242550000</v>
      </c>
      <c r="H55" s="11">
        <f t="shared" si="6"/>
        <v>0</v>
      </c>
      <c r="I55" s="11">
        <v>12242550000</v>
      </c>
      <c r="J55" s="11">
        <v>8793496417.0400009</v>
      </c>
      <c r="K55" s="11">
        <v>3449053582.96</v>
      </c>
      <c r="L55" s="11">
        <v>0</v>
      </c>
      <c r="M55" s="11">
        <v>7918338315.6899996</v>
      </c>
      <c r="N55" s="11">
        <v>875158101.35000002</v>
      </c>
      <c r="O55" s="11">
        <v>4063112728</v>
      </c>
      <c r="P55" s="11">
        <v>3855225587.6900001</v>
      </c>
      <c r="Q55" s="11">
        <v>3844937771</v>
      </c>
      <c r="R55" s="11">
        <v>218174957</v>
      </c>
      <c r="S55" s="11">
        <v>3844937771</v>
      </c>
      <c r="T55" s="11">
        <v>0</v>
      </c>
      <c r="U55" s="11">
        <v>10958163</v>
      </c>
    </row>
    <row r="56" spans="1:21" s="12" customFormat="1" ht="24" x14ac:dyDescent="0.2">
      <c r="A56" s="8" t="s">
        <v>118</v>
      </c>
      <c r="B56" s="8" t="s">
        <v>119</v>
      </c>
      <c r="C56" s="9" t="s">
        <v>25</v>
      </c>
      <c r="D56" s="9" t="s">
        <v>26</v>
      </c>
      <c r="E56" s="9">
        <v>21</v>
      </c>
      <c r="F56" s="10" t="s">
        <v>28</v>
      </c>
      <c r="G56" s="11">
        <v>1998800000</v>
      </c>
      <c r="H56" s="11">
        <f t="shared" si="6"/>
        <v>0</v>
      </c>
      <c r="I56" s="11">
        <v>1998800000</v>
      </c>
      <c r="J56" s="11">
        <v>221941093</v>
      </c>
      <c r="K56" s="11">
        <v>1776858907</v>
      </c>
      <c r="L56" s="11">
        <v>0</v>
      </c>
      <c r="M56" s="11">
        <v>9941093</v>
      </c>
      <c r="N56" s="11">
        <v>212000000</v>
      </c>
      <c r="O56" s="11">
        <v>2101348</v>
      </c>
      <c r="P56" s="11">
        <v>7839745</v>
      </c>
      <c r="Q56" s="11">
        <v>2101348</v>
      </c>
      <c r="R56" s="11">
        <v>0</v>
      </c>
      <c r="S56" s="11">
        <v>2101348</v>
      </c>
      <c r="T56" s="11">
        <v>0</v>
      </c>
      <c r="U56" s="11">
        <v>0</v>
      </c>
    </row>
    <row r="57" spans="1:21" s="12" customFormat="1" ht="12" x14ac:dyDescent="0.2">
      <c r="A57" s="8" t="s">
        <v>120</v>
      </c>
      <c r="B57" s="8" t="s">
        <v>121</v>
      </c>
      <c r="C57" s="9" t="s">
        <v>25</v>
      </c>
      <c r="D57" s="9" t="s">
        <v>26</v>
      </c>
      <c r="E57" s="9">
        <v>20</v>
      </c>
      <c r="F57" s="10" t="s">
        <v>31</v>
      </c>
      <c r="G57" s="11">
        <v>112000000</v>
      </c>
      <c r="H57" s="11">
        <f t="shared" si="6"/>
        <v>-6024000</v>
      </c>
      <c r="I57" s="11">
        <v>105976000</v>
      </c>
      <c r="J57" s="11">
        <v>51983917</v>
      </c>
      <c r="K57" s="11">
        <v>53992083</v>
      </c>
      <c r="L57" s="11">
        <v>0</v>
      </c>
      <c r="M57" s="11">
        <v>21411352</v>
      </c>
      <c r="N57" s="11">
        <v>30572565</v>
      </c>
      <c r="O57" s="11">
        <v>20908500</v>
      </c>
      <c r="P57" s="11">
        <v>502852</v>
      </c>
      <c r="Q57" s="11">
        <v>20908500</v>
      </c>
      <c r="R57" s="11">
        <v>0</v>
      </c>
      <c r="S57" s="11">
        <v>20908500</v>
      </c>
      <c r="T57" s="11">
        <v>0</v>
      </c>
      <c r="U57" s="11">
        <v>0</v>
      </c>
    </row>
    <row r="58" spans="1:21" s="12" customFormat="1" ht="12" x14ac:dyDescent="0.2">
      <c r="A58" s="8" t="s">
        <v>122</v>
      </c>
      <c r="B58" s="8" t="s">
        <v>123</v>
      </c>
      <c r="C58" s="9" t="s">
        <v>25</v>
      </c>
      <c r="D58" s="9" t="s">
        <v>26</v>
      </c>
      <c r="E58" s="9">
        <v>20</v>
      </c>
      <c r="F58" s="10" t="s">
        <v>31</v>
      </c>
      <c r="G58" s="11">
        <v>5000000</v>
      </c>
      <c r="H58" s="11">
        <f t="shared" si="6"/>
        <v>0</v>
      </c>
      <c r="I58" s="11">
        <v>5000000</v>
      </c>
      <c r="J58" s="11">
        <v>19920</v>
      </c>
      <c r="K58" s="11">
        <v>4980080</v>
      </c>
      <c r="L58" s="11">
        <v>0</v>
      </c>
      <c r="M58" s="11">
        <v>19920</v>
      </c>
      <c r="N58" s="11">
        <v>0</v>
      </c>
      <c r="O58" s="11">
        <v>0</v>
      </c>
      <c r="P58" s="11">
        <v>19920</v>
      </c>
      <c r="Q58" s="11">
        <v>0</v>
      </c>
      <c r="R58" s="11">
        <v>0</v>
      </c>
      <c r="S58" s="11">
        <v>0</v>
      </c>
      <c r="T58" s="11">
        <v>0</v>
      </c>
      <c r="U58" s="11">
        <v>0</v>
      </c>
    </row>
    <row r="59" spans="1:21" s="12" customFormat="1" ht="12" x14ac:dyDescent="0.2">
      <c r="A59" s="8" t="s">
        <v>124</v>
      </c>
      <c r="B59" s="8" t="s">
        <v>125</v>
      </c>
      <c r="C59" s="9" t="s">
        <v>25</v>
      </c>
      <c r="D59" s="9" t="s">
        <v>26</v>
      </c>
      <c r="E59" s="9">
        <v>20</v>
      </c>
      <c r="F59" s="10" t="s">
        <v>31</v>
      </c>
      <c r="G59" s="11">
        <v>15000000</v>
      </c>
      <c r="H59" s="11">
        <f t="shared" si="6"/>
        <v>0</v>
      </c>
      <c r="I59" s="11">
        <v>15000000</v>
      </c>
      <c r="J59" s="11">
        <v>59760</v>
      </c>
      <c r="K59" s="11">
        <v>14940240</v>
      </c>
      <c r="L59" s="11">
        <v>0</v>
      </c>
      <c r="M59" s="11">
        <v>59760</v>
      </c>
      <c r="N59" s="11">
        <v>0</v>
      </c>
      <c r="O59" s="11">
        <v>0</v>
      </c>
      <c r="P59" s="11">
        <v>59760</v>
      </c>
      <c r="Q59" s="11">
        <v>0</v>
      </c>
      <c r="R59" s="11">
        <v>0</v>
      </c>
      <c r="S59" s="11">
        <v>0</v>
      </c>
      <c r="T59" s="11">
        <v>0</v>
      </c>
      <c r="U59" s="11">
        <v>0</v>
      </c>
    </row>
    <row r="60" spans="1:21" s="12" customFormat="1" ht="12" x14ac:dyDescent="0.2">
      <c r="A60" s="8" t="s">
        <v>126</v>
      </c>
      <c r="B60" s="8" t="s">
        <v>127</v>
      </c>
      <c r="C60" s="9" t="s">
        <v>25</v>
      </c>
      <c r="D60" s="9" t="s">
        <v>26</v>
      </c>
      <c r="E60" s="9">
        <v>20</v>
      </c>
      <c r="F60" s="10" t="s">
        <v>31</v>
      </c>
      <c r="G60" s="11">
        <v>5000000</v>
      </c>
      <c r="H60" s="11">
        <f t="shared" si="6"/>
        <v>20080000</v>
      </c>
      <c r="I60" s="11">
        <v>25080000</v>
      </c>
      <c r="J60" s="11">
        <v>24180560</v>
      </c>
      <c r="K60" s="11">
        <v>899440</v>
      </c>
      <c r="L60" s="11">
        <v>0</v>
      </c>
      <c r="M60" s="11">
        <v>21089060</v>
      </c>
      <c r="N60" s="11">
        <v>3091500</v>
      </c>
      <c r="O60" s="11">
        <v>20908500</v>
      </c>
      <c r="P60" s="11">
        <v>180560</v>
      </c>
      <c r="Q60" s="11">
        <v>20908500</v>
      </c>
      <c r="R60" s="11">
        <v>0</v>
      </c>
      <c r="S60" s="11">
        <v>20908500</v>
      </c>
      <c r="T60" s="11">
        <v>0</v>
      </c>
      <c r="U60" s="11">
        <v>0</v>
      </c>
    </row>
    <row r="61" spans="1:21" s="12" customFormat="1" ht="12" x14ac:dyDescent="0.2">
      <c r="A61" s="8" t="s">
        <v>128</v>
      </c>
      <c r="B61" s="8" t="s">
        <v>129</v>
      </c>
      <c r="C61" s="9" t="s">
        <v>25</v>
      </c>
      <c r="D61" s="9" t="s">
        <v>26</v>
      </c>
      <c r="E61" s="9">
        <v>20</v>
      </c>
      <c r="F61" s="10" t="s">
        <v>31</v>
      </c>
      <c r="G61" s="11">
        <v>2000000</v>
      </c>
      <c r="H61" s="11">
        <f t="shared" si="6"/>
        <v>0</v>
      </c>
      <c r="I61" s="11">
        <v>2000000</v>
      </c>
      <c r="J61" s="11">
        <v>7968</v>
      </c>
      <c r="K61" s="11">
        <v>1992032</v>
      </c>
      <c r="L61" s="11">
        <v>0</v>
      </c>
      <c r="M61" s="11">
        <v>7968</v>
      </c>
      <c r="N61" s="11">
        <v>0</v>
      </c>
      <c r="O61" s="11">
        <v>0</v>
      </c>
      <c r="P61" s="11">
        <v>7968</v>
      </c>
      <c r="Q61" s="11">
        <v>0</v>
      </c>
      <c r="R61" s="11">
        <v>0</v>
      </c>
      <c r="S61" s="11">
        <v>0</v>
      </c>
      <c r="T61" s="11">
        <v>0</v>
      </c>
      <c r="U61" s="11">
        <v>0</v>
      </c>
    </row>
    <row r="62" spans="1:21" s="12" customFormat="1" ht="12" x14ac:dyDescent="0.2">
      <c r="A62" s="8" t="s">
        <v>130</v>
      </c>
      <c r="B62" s="8" t="s">
        <v>131</v>
      </c>
      <c r="C62" s="9" t="s">
        <v>25</v>
      </c>
      <c r="D62" s="9" t="s">
        <v>26</v>
      </c>
      <c r="E62" s="9">
        <v>20</v>
      </c>
      <c r="F62" s="10" t="s">
        <v>31</v>
      </c>
      <c r="G62" s="11">
        <v>5000000</v>
      </c>
      <c r="H62" s="11">
        <f t="shared" si="6"/>
        <v>0</v>
      </c>
      <c r="I62" s="11">
        <v>5000000</v>
      </c>
      <c r="J62" s="11">
        <v>19920</v>
      </c>
      <c r="K62" s="11">
        <v>4980080</v>
      </c>
      <c r="L62" s="11">
        <v>0</v>
      </c>
      <c r="M62" s="11">
        <v>19920</v>
      </c>
      <c r="N62" s="11">
        <v>0</v>
      </c>
      <c r="O62" s="11">
        <v>0</v>
      </c>
      <c r="P62" s="11">
        <v>19920</v>
      </c>
      <c r="Q62" s="11">
        <v>0</v>
      </c>
      <c r="R62" s="11">
        <v>0</v>
      </c>
      <c r="S62" s="11">
        <v>0</v>
      </c>
      <c r="T62" s="11">
        <v>0</v>
      </c>
      <c r="U62" s="11">
        <v>0</v>
      </c>
    </row>
    <row r="63" spans="1:21" s="12" customFormat="1" ht="12" x14ac:dyDescent="0.2">
      <c r="A63" s="8" t="s">
        <v>132</v>
      </c>
      <c r="B63" s="8" t="s">
        <v>133</v>
      </c>
      <c r="C63" s="9" t="s">
        <v>25</v>
      </c>
      <c r="D63" s="9" t="s">
        <v>26</v>
      </c>
      <c r="E63" s="9">
        <v>20</v>
      </c>
      <c r="F63" s="10" t="s">
        <v>31</v>
      </c>
      <c r="G63" s="11">
        <v>20000000</v>
      </c>
      <c r="H63" s="11">
        <f t="shared" si="6"/>
        <v>-16064000</v>
      </c>
      <c r="I63" s="11">
        <v>3936000</v>
      </c>
      <c r="J63" s="11">
        <v>15681</v>
      </c>
      <c r="K63" s="11">
        <v>3920319</v>
      </c>
      <c r="L63" s="11">
        <v>0</v>
      </c>
      <c r="M63" s="11">
        <v>15681</v>
      </c>
      <c r="N63" s="11">
        <v>0</v>
      </c>
      <c r="O63" s="11">
        <v>0</v>
      </c>
      <c r="P63" s="11">
        <v>15681</v>
      </c>
      <c r="Q63" s="11">
        <v>0</v>
      </c>
      <c r="R63" s="11">
        <v>0</v>
      </c>
      <c r="S63" s="11">
        <v>0</v>
      </c>
      <c r="T63" s="11">
        <v>0</v>
      </c>
      <c r="U63" s="11">
        <v>0</v>
      </c>
    </row>
    <row r="64" spans="1:21" s="12" customFormat="1" ht="12" x14ac:dyDescent="0.2">
      <c r="A64" s="8" t="s">
        <v>134</v>
      </c>
      <c r="B64" s="8" t="s">
        <v>135</v>
      </c>
      <c r="C64" s="9" t="s">
        <v>25</v>
      </c>
      <c r="D64" s="9" t="s">
        <v>26</v>
      </c>
      <c r="E64" s="9">
        <v>20</v>
      </c>
      <c r="F64" s="10" t="s">
        <v>31</v>
      </c>
      <c r="G64" s="11">
        <v>50000000</v>
      </c>
      <c r="H64" s="11">
        <f t="shared" si="6"/>
        <v>-10040000</v>
      </c>
      <c r="I64" s="11">
        <v>39960000</v>
      </c>
      <c r="J64" s="11">
        <v>27640268</v>
      </c>
      <c r="K64" s="11">
        <v>12319732</v>
      </c>
      <c r="L64" s="11">
        <v>0</v>
      </c>
      <c r="M64" s="11">
        <v>159203</v>
      </c>
      <c r="N64" s="11">
        <v>27481065</v>
      </c>
      <c r="O64" s="11">
        <v>0</v>
      </c>
      <c r="P64" s="11">
        <v>159203</v>
      </c>
      <c r="Q64" s="11">
        <v>0</v>
      </c>
      <c r="R64" s="11">
        <v>0</v>
      </c>
      <c r="S64" s="11">
        <v>0</v>
      </c>
      <c r="T64" s="11">
        <v>0</v>
      </c>
      <c r="U64" s="11">
        <v>0</v>
      </c>
    </row>
    <row r="65" spans="1:21" s="12" customFormat="1" ht="12" x14ac:dyDescent="0.2">
      <c r="A65" s="8" t="s">
        <v>136</v>
      </c>
      <c r="B65" s="8" t="s">
        <v>137</v>
      </c>
      <c r="C65" s="9" t="s">
        <v>25</v>
      </c>
      <c r="D65" s="9" t="s">
        <v>26</v>
      </c>
      <c r="E65" s="9">
        <v>20</v>
      </c>
      <c r="F65" s="10" t="s">
        <v>31</v>
      </c>
      <c r="G65" s="11">
        <v>10000000</v>
      </c>
      <c r="H65" s="11">
        <f t="shared" si="6"/>
        <v>0</v>
      </c>
      <c r="I65" s="11">
        <v>10000000</v>
      </c>
      <c r="J65" s="11">
        <v>39840</v>
      </c>
      <c r="K65" s="11">
        <v>9960160</v>
      </c>
      <c r="L65" s="11">
        <v>0</v>
      </c>
      <c r="M65" s="11">
        <v>39840</v>
      </c>
      <c r="N65" s="11">
        <v>0</v>
      </c>
      <c r="O65" s="11">
        <v>0</v>
      </c>
      <c r="P65" s="11">
        <v>39840</v>
      </c>
      <c r="Q65" s="11">
        <v>0</v>
      </c>
      <c r="R65" s="11">
        <v>0</v>
      </c>
      <c r="S65" s="11">
        <v>0</v>
      </c>
      <c r="T65" s="11">
        <v>0</v>
      </c>
      <c r="U65" s="11">
        <v>0</v>
      </c>
    </row>
    <row r="66" spans="1:21" s="12" customFormat="1" ht="12" x14ac:dyDescent="0.2">
      <c r="A66" s="8" t="s">
        <v>138</v>
      </c>
      <c r="B66" s="8" t="s">
        <v>139</v>
      </c>
      <c r="C66" s="9" t="s">
        <v>25</v>
      </c>
      <c r="D66" s="9" t="s">
        <v>26</v>
      </c>
      <c r="E66" s="9">
        <v>20</v>
      </c>
      <c r="F66" s="10" t="s">
        <v>31</v>
      </c>
      <c r="G66" s="11">
        <v>60000000</v>
      </c>
      <c r="H66" s="11">
        <f t="shared" si="6"/>
        <v>-48192000</v>
      </c>
      <c r="I66" s="11">
        <v>11808000</v>
      </c>
      <c r="J66" s="11">
        <v>47043</v>
      </c>
      <c r="K66" s="11">
        <v>11760957</v>
      </c>
      <c r="L66" s="11">
        <v>0</v>
      </c>
      <c r="M66" s="11">
        <v>47043</v>
      </c>
      <c r="N66" s="11">
        <v>0</v>
      </c>
      <c r="O66" s="11">
        <v>0</v>
      </c>
      <c r="P66" s="11">
        <v>47043</v>
      </c>
      <c r="Q66" s="11">
        <v>0</v>
      </c>
      <c r="R66" s="11">
        <v>0</v>
      </c>
      <c r="S66" s="11">
        <v>0</v>
      </c>
      <c r="T66" s="11">
        <v>0</v>
      </c>
      <c r="U66" s="11">
        <v>0</v>
      </c>
    </row>
    <row r="67" spans="1:21" s="12" customFormat="1" ht="12" x14ac:dyDescent="0.2">
      <c r="A67" s="8" t="s">
        <v>140</v>
      </c>
      <c r="B67" s="8" t="s">
        <v>141</v>
      </c>
      <c r="C67" s="9" t="s">
        <v>25</v>
      </c>
      <c r="D67" s="9" t="s">
        <v>26</v>
      </c>
      <c r="E67" s="9">
        <v>20</v>
      </c>
      <c r="F67" s="10" t="s">
        <v>31</v>
      </c>
      <c r="G67" s="11">
        <v>10000000</v>
      </c>
      <c r="H67" s="11">
        <f t="shared" si="6"/>
        <v>-8032000</v>
      </c>
      <c r="I67" s="11">
        <v>1968000</v>
      </c>
      <c r="J67" s="11">
        <v>7840</v>
      </c>
      <c r="K67" s="11">
        <v>1960160</v>
      </c>
      <c r="L67" s="11">
        <v>0</v>
      </c>
      <c r="M67" s="11">
        <v>7840</v>
      </c>
      <c r="N67" s="11">
        <v>0</v>
      </c>
      <c r="O67" s="11">
        <v>0</v>
      </c>
      <c r="P67" s="11">
        <v>7840</v>
      </c>
      <c r="Q67" s="11">
        <v>0</v>
      </c>
      <c r="R67" s="11">
        <v>0</v>
      </c>
      <c r="S67" s="11">
        <v>0</v>
      </c>
      <c r="T67" s="11">
        <v>0</v>
      </c>
      <c r="U67" s="11">
        <v>0</v>
      </c>
    </row>
    <row r="68" spans="1:21" s="12" customFormat="1" ht="12" x14ac:dyDescent="0.2">
      <c r="A68" s="8" t="s">
        <v>142</v>
      </c>
      <c r="B68" s="8" t="s">
        <v>143</v>
      </c>
      <c r="C68" s="9" t="s">
        <v>25</v>
      </c>
      <c r="D68" s="9" t="s">
        <v>26</v>
      </c>
      <c r="E68" s="9">
        <v>20</v>
      </c>
      <c r="F68" s="10" t="s">
        <v>31</v>
      </c>
      <c r="G68" s="11">
        <v>50000000</v>
      </c>
      <c r="H68" s="11">
        <f t="shared" si="6"/>
        <v>-40160000</v>
      </c>
      <c r="I68" s="11">
        <v>9840000</v>
      </c>
      <c r="J68" s="11">
        <v>39203</v>
      </c>
      <c r="K68" s="11">
        <v>9800797</v>
      </c>
      <c r="L68" s="11">
        <v>0</v>
      </c>
      <c r="M68" s="11">
        <v>39203</v>
      </c>
      <c r="N68" s="11">
        <v>0</v>
      </c>
      <c r="O68" s="11">
        <v>0</v>
      </c>
      <c r="P68" s="11">
        <v>39203</v>
      </c>
      <c r="Q68" s="11">
        <v>0</v>
      </c>
      <c r="R68" s="11">
        <v>0</v>
      </c>
      <c r="S68" s="11">
        <v>0</v>
      </c>
      <c r="T68" s="11">
        <v>0</v>
      </c>
      <c r="U68" s="11">
        <v>0</v>
      </c>
    </row>
    <row r="69" spans="1:21" s="12" customFormat="1" ht="12" x14ac:dyDescent="0.2">
      <c r="A69" s="8" t="s">
        <v>144</v>
      </c>
      <c r="B69" s="8" t="s">
        <v>145</v>
      </c>
      <c r="C69" s="9" t="s">
        <v>25</v>
      </c>
      <c r="D69" s="9" t="s">
        <v>26</v>
      </c>
      <c r="E69" s="9">
        <v>20</v>
      </c>
      <c r="F69" s="10" t="s">
        <v>31</v>
      </c>
      <c r="G69" s="11">
        <v>752000000</v>
      </c>
      <c r="H69" s="11">
        <f t="shared" si="6"/>
        <v>-53212000</v>
      </c>
      <c r="I69" s="11">
        <v>698788000</v>
      </c>
      <c r="J69" s="11">
        <v>569349683.25999999</v>
      </c>
      <c r="K69" s="11">
        <v>129438316.73999999</v>
      </c>
      <c r="L69" s="11">
        <v>0</v>
      </c>
      <c r="M69" s="11">
        <v>170068608.59</v>
      </c>
      <c r="N69" s="11">
        <v>399281074.67000002</v>
      </c>
      <c r="O69" s="11">
        <v>29458164.59</v>
      </c>
      <c r="P69" s="11">
        <v>140610444</v>
      </c>
      <c r="Q69" s="11">
        <v>22240964.59</v>
      </c>
      <c r="R69" s="11">
        <v>7217200</v>
      </c>
      <c r="S69" s="11">
        <v>22240964.59</v>
      </c>
      <c r="T69" s="11">
        <v>0</v>
      </c>
      <c r="U69" s="11">
        <v>0</v>
      </c>
    </row>
    <row r="70" spans="1:21" s="12" customFormat="1" ht="12" x14ac:dyDescent="0.2">
      <c r="A70" s="8" t="s">
        <v>146</v>
      </c>
      <c r="B70" s="8" t="s">
        <v>147</v>
      </c>
      <c r="C70" s="9" t="s">
        <v>25</v>
      </c>
      <c r="D70" s="9" t="s">
        <v>26</v>
      </c>
      <c r="E70" s="9">
        <v>20</v>
      </c>
      <c r="F70" s="10" t="s">
        <v>31</v>
      </c>
      <c r="G70" s="11">
        <v>60000000</v>
      </c>
      <c r="H70" s="11">
        <f t="shared" si="6"/>
        <v>0</v>
      </c>
      <c r="I70" s="11">
        <v>60000000</v>
      </c>
      <c r="J70" s="11">
        <v>51604103</v>
      </c>
      <c r="K70" s="11">
        <v>8395897</v>
      </c>
      <c r="L70" s="11">
        <v>0</v>
      </c>
      <c r="M70" s="11">
        <v>50404103</v>
      </c>
      <c r="N70" s="11">
        <v>1200000</v>
      </c>
      <c r="O70" s="11">
        <v>9707200</v>
      </c>
      <c r="P70" s="11">
        <v>40696903</v>
      </c>
      <c r="Q70" s="11">
        <v>9707200</v>
      </c>
      <c r="R70" s="11">
        <v>0</v>
      </c>
      <c r="S70" s="11">
        <v>9707200</v>
      </c>
      <c r="T70" s="11">
        <v>0</v>
      </c>
      <c r="U70" s="11">
        <v>0</v>
      </c>
    </row>
    <row r="71" spans="1:21" s="12" customFormat="1" ht="12" x14ac:dyDescent="0.2">
      <c r="A71" s="8" t="s">
        <v>148</v>
      </c>
      <c r="B71" s="8" t="s">
        <v>149</v>
      </c>
      <c r="C71" s="9" t="s">
        <v>25</v>
      </c>
      <c r="D71" s="9" t="s">
        <v>26</v>
      </c>
      <c r="E71" s="9">
        <v>20</v>
      </c>
      <c r="F71" s="10" t="s">
        <v>31</v>
      </c>
      <c r="G71" s="11">
        <v>200000000</v>
      </c>
      <c r="H71" s="11">
        <f t="shared" si="6"/>
        <v>0</v>
      </c>
      <c r="I71" s="11">
        <v>200000000</v>
      </c>
      <c r="J71" s="11">
        <v>134279337</v>
      </c>
      <c r="K71" s="11">
        <v>65720663</v>
      </c>
      <c r="L71" s="11">
        <v>0</v>
      </c>
      <c r="M71" s="11">
        <v>78500033</v>
      </c>
      <c r="N71" s="11">
        <v>55779304</v>
      </c>
      <c r="O71" s="11">
        <v>0</v>
      </c>
      <c r="P71" s="11">
        <v>78500033</v>
      </c>
      <c r="Q71" s="11">
        <v>0</v>
      </c>
      <c r="R71" s="11">
        <v>0</v>
      </c>
      <c r="S71" s="11">
        <v>0</v>
      </c>
      <c r="T71" s="11">
        <v>0</v>
      </c>
      <c r="U71" s="11">
        <v>0</v>
      </c>
    </row>
    <row r="72" spans="1:21" s="12" customFormat="1" ht="12" x14ac:dyDescent="0.2">
      <c r="A72" s="8" t="s">
        <v>150</v>
      </c>
      <c r="B72" s="8" t="s">
        <v>151</v>
      </c>
      <c r="C72" s="9" t="s">
        <v>25</v>
      </c>
      <c r="D72" s="9" t="s">
        <v>26</v>
      </c>
      <c r="E72" s="9">
        <v>20</v>
      </c>
      <c r="F72" s="10" t="s">
        <v>31</v>
      </c>
      <c r="G72" s="11">
        <v>5000000</v>
      </c>
      <c r="H72" s="11">
        <f t="shared" si="6"/>
        <v>0</v>
      </c>
      <c r="I72" s="11">
        <v>5000000</v>
      </c>
      <c r="J72" s="11">
        <v>19920</v>
      </c>
      <c r="K72" s="11">
        <v>4980080</v>
      </c>
      <c r="L72" s="11">
        <v>0</v>
      </c>
      <c r="M72" s="11">
        <v>19920</v>
      </c>
      <c r="N72" s="11">
        <v>0</v>
      </c>
      <c r="O72" s="11">
        <v>0</v>
      </c>
      <c r="P72" s="11">
        <v>19920</v>
      </c>
      <c r="Q72" s="11">
        <v>0</v>
      </c>
      <c r="R72" s="11">
        <v>0</v>
      </c>
      <c r="S72" s="11">
        <v>0</v>
      </c>
      <c r="T72" s="11">
        <v>0</v>
      </c>
      <c r="U72" s="11">
        <v>0</v>
      </c>
    </row>
    <row r="73" spans="1:21" s="12" customFormat="1" ht="24" x14ac:dyDescent="0.2">
      <c r="A73" s="8" t="s">
        <v>152</v>
      </c>
      <c r="B73" s="8" t="s">
        <v>153</v>
      </c>
      <c r="C73" s="9" t="s">
        <v>25</v>
      </c>
      <c r="D73" s="9" t="s">
        <v>26</v>
      </c>
      <c r="E73" s="9">
        <v>20</v>
      </c>
      <c r="F73" s="10" t="s">
        <v>31</v>
      </c>
      <c r="G73" s="11">
        <v>350000000</v>
      </c>
      <c r="H73" s="11">
        <f t="shared" si="6"/>
        <v>17871200</v>
      </c>
      <c r="I73" s="11">
        <v>367871200</v>
      </c>
      <c r="J73" s="11">
        <v>353689533.5</v>
      </c>
      <c r="K73" s="11">
        <v>14181666.5</v>
      </c>
      <c r="L73" s="11">
        <v>0</v>
      </c>
      <c r="M73" s="11">
        <v>11387762.83</v>
      </c>
      <c r="N73" s="11">
        <v>342301770.67000002</v>
      </c>
      <c r="O73" s="11">
        <v>9931220.8300000001</v>
      </c>
      <c r="P73" s="11">
        <v>1456542</v>
      </c>
      <c r="Q73" s="11">
        <v>2714020.83</v>
      </c>
      <c r="R73" s="11">
        <v>7217200</v>
      </c>
      <c r="S73" s="11">
        <v>2714020.83</v>
      </c>
      <c r="T73" s="11">
        <v>0</v>
      </c>
      <c r="U73" s="11">
        <v>0</v>
      </c>
    </row>
    <row r="74" spans="1:21" s="12" customFormat="1" ht="12" x14ac:dyDescent="0.2">
      <c r="A74" s="8" t="s">
        <v>154</v>
      </c>
      <c r="B74" s="8" t="s">
        <v>155</v>
      </c>
      <c r="C74" s="9" t="s">
        <v>25</v>
      </c>
      <c r="D74" s="9" t="s">
        <v>26</v>
      </c>
      <c r="E74" s="9">
        <v>20</v>
      </c>
      <c r="F74" s="10" t="s">
        <v>31</v>
      </c>
      <c r="G74" s="11">
        <v>25000000</v>
      </c>
      <c r="H74" s="11">
        <f t="shared" si="6"/>
        <v>-14056000</v>
      </c>
      <c r="I74" s="11">
        <v>10944000</v>
      </c>
      <c r="J74" s="11">
        <v>1073216.6000000001</v>
      </c>
      <c r="K74" s="11">
        <v>9870783.4000000004</v>
      </c>
      <c r="L74" s="11">
        <v>0</v>
      </c>
      <c r="M74" s="11">
        <v>1073216.6000000001</v>
      </c>
      <c r="N74" s="11">
        <v>0</v>
      </c>
      <c r="O74" s="11">
        <v>982815.6</v>
      </c>
      <c r="P74" s="11">
        <v>90401</v>
      </c>
      <c r="Q74" s="11">
        <v>982815.6</v>
      </c>
      <c r="R74" s="11">
        <v>0</v>
      </c>
      <c r="S74" s="11">
        <v>982815.6</v>
      </c>
      <c r="T74" s="11">
        <v>0</v>
      </c>
      <c r="U74" s="11">
        <v>0</v>
      </c>
    </row>
    <row r="75" spans="1:21" s="12" customFormat="1" ht="24" x14ac:dyDescent="0.2">
      <c r="A75" s="8" t="s">
        <v>156</v>
      </c>
      <c r="B75" s="8" t="s">
        <v>157</v>
      </c>
      <c r="C75" s="9" t="s">
        <v>25</v>
      </c>
      <c r="D75" s="9" t="s">
        <v>26</v>
      </c>
      <c r="E75" s="9">
        <v>20</v>
      </c>
      <c r="F75" s="10" t="s">
        <v>31</v>
      </c>
      <c r="G75" s="11">
        <v>20000000</v>
      </c>
      <c r="H75" s="11">
        <f t="shared" ref="H75:H138" si="7">+I75-G75</f>
        <v>0</v>
      </c>
      <c r="I75" s="11">
        <v>20000000</v>
      </c>
      <c r="J75" s="11">
        <v>4474788.3600000003</v>
      </c>
      <c r="K75" s="11">
        <v>15525211.640000001</v>
      </c>
      <c r="L75" s="11">
        <v>0</v>
      </c>
      <c r="M75" s="11">
        <v>4474788.3600000003</v>
      </c>
      <c r="N75" s="11">
        <v>0</v>
      </c>
      <c r="O75" s="11">
        <v>4404067.3600000003</v>
      </c>
      <c r="P75" s="11">
        <v>70721</v>
      </c>
      <c r="Q75" s="11">
        <v>4404067.3600000003</v>
      </c>
      <c r="R75" s="11">
        <v>0</v>
      </c>
      <c r="S75" s="11">
        <v>4404067.3600000003</v>
      </c>
      <c r="T75" s="11">
        <v>0</v>
      </c>
      <c r="U75" s="11">
        <v>0</v>
      </c>
    </row>
    <row r="76" spans="1:21" s="12" customFormat="1" ht="12" x14ac:dyDescent="0.2">
      <c r="A76" s="8" t="s">
        <v>158</v>
      </c>
      <c r="B76" s="8" t="s">
        <v>159</v>
      </c>
      <c r="C76" s="9" t="s">
        <v>25</v>
      </c>
      <c r="D76" s="9" t="s">
        <v>26</v>
      </c>
      <c r="E76" s="9">
        <v>20</v>
      </c>
      <c r="F76" s="10" t="s">
        <v>31</v>
      </c>
      <c r="G76" s="11">
        <v>50000000</v>
      </c>
      <c r="H76" s="11">
        <f t="shared" si="7"/>
        <v>-25100000</v>
      </c>
      <c r="I76" s="11">
        <v>24900000</v>
      </c>
      <c r="J76" s="11">
        <v>20047914</v>
      </c>
      <c r="K76" s="11">
        <v>4852086</v>
      </c>
      <c r="L76" s="11">
        <v>0</v>
      </c>
      <c r="M76" s="11">
        <v>20047914</v>
      </c>
      <c r="N76" s="11">
        <v>0</v>
      </c>
      <c r="O76" s="11">
        <v>301200</v>
      </c>
      <c r="P76" s="11">
        <v>19746714</v>
      </c>
      <c r="Q76" s="11">
        <v>301200</v>
      </c>
      <c r="R76" s="11">
        <v>0</v>
      </c>
      <c r="S76" s="11">
        <v>301200</v>
      </c>
      <c r="T76" s="11">
        <v>0</v>
      </c>
      <c r="U76" s="11">
        <v>0</v>
      </c>
    </row>
    <row r="77" spans="1:21" s="12" customFormat="1" ht="12" x14ac:dyDescent="0.2">
      <c r="A77" s="8" t="s">
        <v>160</v>
      </c>
      <c r="B77" s="8" t="s">
        <v>161</v>
      </c>
      <c r="C77" s="9" t="s">
        <v>25</v>
      </c>
      <c r="D77" s="9" t="s">
        <v>26</v>
      </c>
      <c r="E77" s="9">
        <v>20</v>
      </c>
      <c r="F77" s="10" t="s">
        <v>31</v>
      </c>
      <c r="G77" s="11">
        <v>2000000</v>
      </c>
      <c r="H77" s="11">
        <f t="shared" si="7"/>
        <v>-1807200</v>
      </c>
      <c r="I77" s="11">
        <v>192800</v>
      </c>
      <c r="J77" s="11">
        <v>768</v>
      </c>
      <c r="K77" s="11">
        <v>192032</v>
      </c>
      <c r="L77" s="11">
        <v>0</v>
      </c>
      <c r="M77" s="11">
        <v>768</v>
      </c>
      <c r="N77" s="11">
        <v>0</v>
      </c>
      <c r="O77" s="11">
        <v>0</v>
      </c>
      <c r="P77" s="11">
        <v>768</v>
      </c>
      <c r="Q77" s="11">
        <v>0</v>
      </c>
      <c r="R77" s="11">
        <v>0</v>
      </c>
      <c r="S77" s="11">
        <v>0</v>
      </c>
      <c r="T77" s="11">
        <v>0</v>
      </c>
      <c r="U77" s="11">
        <v>0</v>
      </c>
    </row>
    <row r="78" spans="1:21" s="12" customFormat="1" ht="12" x14ac:dyDescent="0.2">
      <c r="A78" s="8" t="s">
        <v>162</v>
      </c>
      <c r="B78" s="8" t="s">
        <v>163</v>
      </c>
      <c r="C78" s="9" t="s">
        <v>25</v>
      </c>
      <c r="D78" s="9" t="s">
        <v>26</v>
      </c>
      <c r="E78" s="9">
        <v>20</v>
      </c>
      <c r="F78" s="10" t="s">
        <v>31</v>
      </c>
      <c r="G78" s="11">
        <v>40000000</v>
      </c>
      <c r="H78" s="11">
        <f t="shared" si="7"/>
        <v>-30120000</v>
      </c>
      <c r="I78" s="11">
        <v>9880000</v>
      </c>
      <c r="J78" s="11">
        <v>4160102.8</v>
      </c>
      <c r="K78" s="11">
        <v>5719897.2000000002</v>
      </c>
      <c r="L78" s="11">
        <v>0</v>
      </c>
      <c r="M78" s="11">
        <v>4160102.8</v>
      </c>
      <c r="N78" s="11">
        <v>0</v>
      </c>
      <c r="O78" s="11">
        <v>4131660.8</v>
      </c>
      <c r="P78" s="11">
        <v>28442</v>
      </c>
      <c r="Q78" s="11">
        <v>4131660.8</v>
      </c>
      <c r="R78" s="11">
        <v>0</v>
      </c>
      <c r="S78" s="11">
        <v>4131660.8</v>
      </c>
      <c r="T78" s="11">
        <v>0</v>
      </c>
      <c r="U78" s="11">
        <v>0</v>
      </c>
    </row>
    <row r="79" spans="1:21" s="12" customFormat="1" ht="12" x14ac:dyDescent="0.2">
      <c r="A79" s="8" t="s">
        <v>164</v>
      </c>
      <c r="B79" s="8" t="s">
        <v>165</v>
      </c>
      <c r="C79" s="9" t="s">
        <v>25</v>
      </c>
      <c r="D79" s="9" t="s">
        <v>26</v>
      </c>
      <c r="E79" s="9">
        <v>20</v>
      </c>
      <c r="F79" s="10" t="s">
        <v>31</v>
      </c>
      <c r="G79" s="11">
        <v>4075000000</v>
      </c>
      <c r="H79" s="11">
        <f t="shared" si="7"/>
        <v>94376000</v>
      </c>
      <c r="I79" s="11">
        <v>4169376000</v>
      </c>
      <c r="J79" s="11">
        <v>3303977055.9499998</v>
      </c>
      <c r="K79" s="11">
        <v>865398944.04999995</v>
      </c>
      <c r="L79" s="11">
        <v>0</v>
      </c>
      <c r="M79" s="11">
        <v>3192416384.27</v>
      </c>
      <c r="N79" s="11">
        <v>111560671.68000001</v>
      </c>
      <c r="O79" s="11">
        <v>1205216099.95</v>
      </c>
      <c r="P79" s="11">
        <v>1987200284.3199999</v>
      </c>
      <c r="Q79" s="11">
        <v>1034795694.95</v>
      </c>
      <c r="R79" s="11">
        <v>170420405</v>
      </c>
      <c r="S79" s="11">
        <v>1034795694.95</v>
      </c>
      <c r="T79" s="11">
        <v>0</v>
      </c>
      <c r="U79" s="11">
        <v>0</v>
      </c>
    </row>
    <row r="80" spans="1:21" s="12" customFormat="1" ht="12" x14ac:dyDescent="0.2">
      <c r="A80" s="8" t="s">
        <v>166</v>
      </c>
      <c r="B80" s="8" t="s">
        <v>167</v>
      </c>
      <c r="C80" s="9" t="s">
        <v>25</v>
      </c>
      <c r="D80" s="9" t="s">
        <v>26</v>
      </c>
      <c r="E80" s="9">
        <v>20</v>
      </c>
      <c r="F80" s="10" t="s">
        <v>31</v>
      </c>
      <c r="G80" s="11">
        <v>120000000</v>
      </c>
      <c r="H80" s="11">
        <f t="shared" si="7"/>
        <v>485936000</v>
      </c>
      <c r="I80" s="11">
        <v>605936000</v>
      </c>
      <c r="J80" s="11">
        <v>166415648.31999999</v>
      </c>
      <c r="K80" s="11">
        <v>439520351.68000001</v>
      </c>
      <c r="L80" s="11">
        <v>0</v>
      </c>
      <c r="M80" s="11">
        <v>61560238.32</v>
      </c>
      <c r="N80" s="11">
        <v>104855410</v>
      </c>
      <c r="O80" s="11">
        <v>35757650.719999999</v>
      </c>
      <c r="P80" s="11">
        <v>25802587.600000001</v>
      </c>
      <c r="Q80" s="11">
        <v>30392630.719999999</v>
      </c>
      <c r="R80" s="11">
        <v>5365020</v>
      </c>
      <c r="S80" s="11">
        <v>30392630.719999999</v>
      </c>
      <c r="T80" s="11">
        <v>0</v>
      </c>
      <c r="U80" s="11">
        <v>0</v>
      </c>
    </row>
    <row r="81" spans="1:21" s="12" customFormat="1" ht="24" x14ac:dyDescent="0.2">
      <c r="A81" s="8" t="s">
        <v>168</v>
      </c>
      <c r="B81" s="8" t="s">
        <v>169</v>
      </c>
      <c r="C81" s="9" t="s">
        <v>25</v>
      </c>
      <c r="D81" s="9" t="s">
        <v>26</v>
      </c>
      <c r="E81" s="9">
        <v>20</v>
      </c>
      <c r="F81" s="10" t="s">
        <v>31</v>
      </c>
      <c r="G81" s="11">
        <v>35000000</v>
      </c>
      <c r="H81" s="11">
        <f t="shared" si="7"/>
        <v>20080000</v>
      </c>
      <c r="I81" s="11">
        <v>55080000</v>
      </c>
      <c r="J81" s="11">
        <v>10419450.050000001</v>
      </c>
      <c r="K81" s="11">
        <v>44660549.950000003</v>
      </c>
      <c r="L81" s="11">
        <v>0</v>
      </c>
      <c r="M81" s="11">
        <v>6731450.0499999998</v>
      </c>
      <c r="N81" s="11">
        <v>3688000</v>
      </c>
      <c r="O81" s="11">
        <v>5557693.0499999998</v>
      </c>
      <c r="P81" s="11">
        <v>1173757</v>
      </c>
      <c r="Q81" s="11">
        <v>5557693.0499999998</v>
      </c>
      <c r="R81" s="11">
        <v>0</v>
      </c>
      <c r="S81" s="11">
        <v>5557693.0499999998</v>
      </c>
      <c r="T81" s="11">
        <v>0</v>
      </c>
      <c r="U81" s="11">
        <v>0</v>
      </c>
    </row>
    <row r="82" spans="1:21" s="12" customFormat="1" ht="24" x14ac:dyDescent="0.2">
      <c r="A82" s="8" t="s">
        <v>170</v>
      </c>
      <c r="B82" s="8" t="s">
        <v>171</v>
      </c>
      <c r="C82" s="9" t="s">
        <v>25</v>
      </c>
      <c r="D82" s="9" t="s">
        <v>26</v>
      </c>
      <c r="E82" s="9">
        <v>20</v>
      </c>
      <c r="F82" s="10" t="s">
        <v>31</v>
      </c>
      <c r="G82" s="11">
        <v>250000000</v>
      </c>
      <c r="H82" s="11">
        <f t="shared" si="7"/>
        <v>100400000</v>
      </c>
      <c r="I82" s="11">
        <v>350400000</v>
      </c>
      <c r="J82" s="11">
        <v>250799215</v>
      </c>
      <c r="K82" s="11">
        <v>99600785</v>
      </c>
      <c r="L82" s="11">
        <v>0</v>
      </c>
      <c r="M82" s="11">
        <v>250799215</v>
      </c>
      <c r="N82" s="11">
        <v>0</v>
      </c>
      <c r="O82" s="11">
        <v>249000000</v>
      </c>
      <c r="P82" s="11">
        <v>1799215</v>
      </c>
      <c r="Q82" s="11">
        <v>249000000</v>
      </c>
      <c r="R82" s="11">
        <v>0</v>
      </c>
      <c r="S82" s="11">
        <v>249000000</v>
      </c>
      <c r="T82" s="11">
        <v>0</v>
      </c>
      <c r="U82" s="11">
        <v>0</v>
      </c>
    </row>
    <row r="83" spans="1:21" s="12" customFormat="1" ht="24" x14ac:dyDescent="0.2">
      <c r="A83" s="8" t="s">
        <v>172</v>
      </c>
      <c r="B83" s="8" t="s">
        <v>173</v>
      </c>
      <c r="C83" s="9" t="s">
        <v>25</v>
      </c>
      <c r="D83" s="9" t="s">
        <v>26</v>
      </c>
      <c r="E83" s="9">
        <v>20</v>
      </c>
      <c r="F83" s="10" t="s">
        <v>31</v>
      </c>
      <c r="G83" s="11">
        <v>70000000</v>
      </c>
      <c r="H83" s="11">
        <f t="shared" si="7"/>
        <v>-10040000</v>
      </c>
      <c r="I83" s="11">
        <v>59960000</v>
      </c>
      <c r="J83" s="11">
        <v>55527843.32</v>
      </c>
      <c r="K83" s="11">
        <v>4432156.68</v>
      </c>
      <c r="L83" s="11">
        <v>0</v>
      </c>
      <c r="M83" s="11">
        <v>55527843.32</v>
      </c>
      <c r="N83" s="11">
        <v>0</v>
      </c>
      <c r="O83" s="11">
        <v>622059.31999999995</v>
      </c>
      <c r="P83" s="11">
        <v>54905784</v>
      </c>
      <c r="Q83" s="11">
        <v>622059.31999999995</v>
      </c>
      <c r="R83" s="11">
        <v>0</v>
      </c>
      <c r="S83" s="11">
        <v>622059.31999999995</v>
      </c>
      <c r="T83" s="11">
        <v>0</v>
      </c>
      <c r="U83" s="11">
        <v>0</v>
      </c>
    </row>
    <row r="84" spans="1:21" s="12" customFormat="1" ht="12" x14ac:dyDescent="0.2">
      <c r="A84" s="8" t="s">
        <v>174</v>
      </c>
      <c r="B84" s="8" t="s">
        <v>175</v>
      </c>
      <c r="C84" s="9" t="s">
        <v>25</v>
      </c>
      <c r="D84" s="9" t="s">
        <v>26</v>
      </c>
      <c r="E84" s="9">
        <v>20</v>
      </c>
      <c r="F84" s="10" t="s">
        <v>31</v>
      </c>
      <c r="G84" s="11">
        <v>1800000000</v>
      </c>
      <c r="H84" s="11">
        <f t="shared" si="7"/>
        <v>-502000000</v>
      </c>
      <c r="I84" s="11">
        <v>1298000000</v>
      </c>
      <c r="J84" s="11">
        <v>1210618826.4000001</v>
      </c>
      <c r="K84" s="11">
        <v>87381173.599999994</v>
      </c>
      <c r="L84" s="11">
        <v>0</v>
      </c>
      <c r="M84" s="11">
        <v>1207601564.72</v>
      </c>
      <c r="N84" s="11">
        <v>3017261.68</v>
      </c>
      <c r="O84" s="11">
        <v>394029969.97000003</v>
      </c>
      <c r="P84" s="11">
        <v>813571594.75</v>
      </c>
      <c r="Q84" s="11">
        <v>375228183.97000003</v>
      </c>
      <c r="R84" s="11">
        <v>18801786</v>
      </c>
      <c r="S84" s="11">
        <v>375228183.97000003</v>
      </c>
      <c r="T84" s="11">
        <v>0</v>
      </c>
      <c r="U84" s="11">
        <v>0</v>
      </c>
    </row>
    <row r="85" spans="1:21" s="12" customFormat="1" ht="12" x14ac:dyDescent="0.2">
      <c r="A85" s="8" t="s">
        <v>176</v>
      </c>
      <c r="B85" s="8" t="s">
        <v>177</v>
      </c>
      <c r="C85" s="9" t="s">
        <v>25</v>
      </c>
      <c r="D85" s="9" t="s">
        <v>26</v>
      </c>
      <c r="E85" s="9">
        <v>20</v>
      </c>
      <c r="F85" s="10" t="s">
        <v>31</v>
      </c>
      <c r="G85" s="11">
        <v>1800000000</v>
      </c>
      <c r="H85" s="11">
        <f t="shared" si="7"/>
        <v>0</v>
      </c>
      <c r="I85" s="11">
        <v>1800000000</v>
      </c>
      <c r="J85" s="11">
        <v>1610196072.8599999</v>
      </c>
      <c r="K85" s="11">
        <v>189803927.13999999</v>
      </c>
      <c r="L85" s="11">
        <v>0</v>
      </c>
      <c r="M85" s="11">
        <v>1610196072.8599999</v>
      </c>
      <c r="N85" s="11">
        <v>0</v>
      </c>
      <c r="O85" s="11">
        <v>520248726.88999999</v>
      </c>
      <c r="P85" s="11">
        <v>1089947345.97</v>
      </c>
      <c r="Q85" s="11">
        <v>373995127.88999999</v>
      </c>
      <c r="R85" s="11">
        <v>146253599</v>
      </c>
      <c r="S85" s="11">
        <v>373995127.88999999</v>
      </c>
      <c r="T85" s="11">
        <v>0</v>
      </c>
      <c r="U85" s="11">
        <v>0</v>
      </c>
    </row>
    <row r="86" spans="1:21" s="12" customFormat="1" ht="12" x14ac:dyDescent="0.2">
      <c r="A86" s="8" t="s">
        <v>178</v>
      </c>
      <c r="B86" s="8" t="s">
        <v>179</v>
      </c>
      <c r="C86" s="9" t="s">
        <v>25</v>
      </c>
      <c r="D86" s="9" t="s">
        <v>26</v>
      </c>
      <c r="E86" s="9">
        <v>20</v>
      </c>
      <c r="F86" s="10" t="s">
        <v>31</v>
      </c>
      <c r="G86" s="11">
        <v>1266200000</v>
      </c>
      <c r="H86" s="11">
        <f t="shared" si="7"/>
        <v>-21084000</v>
      </c>
      <c r="I86" s="11">
        <v>1245116000</v>
      </c>
      <c r="J86" s="11">
        <v>1179427161.8</v>
      </c>
      <c r="K86" s="11">
        <v>65688838.200000003</v>
      </c>
      <c r="L86" s="11">
        <v>0</v>
      </c>
      <c r="M86" s="11">
        <v>1179427161.8</v>
      </c>
      <c r="N86" s="11">
        <v>0</v>
      </c>
      <c r="O86" s="11">
        <v>660371775.01999998</v>
      </c>
      <c r="P86" s="11">
        <v>519055386.77999997</v>
      </c>
      <c r="Q86" s="11">
        <v>660371775.01999998</v>
      </c>
      <c r="R86" s="11">
        <v>0</v>
      </c>
      <c r="S86" s="11">
        <v>660371775.01999998</v>
      </c>
      <c r="T86" s="11">
        <v>0</v>
      </c>
      <c r="U86" s="11">
        <v>0</v>
      </c>
    </row>
    <row r="87" spans="1:21" s="12" customFormat="1" ht="24" x14ac:dyDescent="0.2">
      <c r="A87" s="8" t="s">
        <v>178</v>
      </c>
      <c r="B87" s="8" t="s">
        <v>179</v>
      </c>
      <c r="C87" s="9" t="s">
        <v>25</v>
      </c>
      <c r="D87" s="9" t="s">
        <v>26</v>
      </c>
      <c r="E87" s="9">
        <v>21</v>
      </c>
      <c r="F87" s="10" t="s">
        <v>28</v>
      </c>
      <c r="G87" s="11">
        <v>998800000</v>
      </c>
      <c r="H87" s="11">
        <f t="shared" si="7"/>
        <v>0</v>
      </c>
      <c r="I87" s="11">
        <v>998800000</v>
      </c>
      <c r="J87" s="11">
        <v>3979282</v>
      </c>
      <c r="K87" s="11">
        <v>994820718</v>
      </c>
      <c r="L87" s="11">
        <v>0</v>
      </c>
      <c r="M87" s="11">
        <v>3979282</v>
      </c>
      <c r="N87" s="11">
        <v>0</v>
      </c>
      <c r="O87" s="11">
        <v>0</v>
      </c>
      <c r="P87" s="11">
        <v>3979282</v>
      </c>
      <c r="Q87" s="11">
        <v>0</v>
      </c>
      <c r="R87" s="11">
        <v>0</v>
      </c>
      <c r="S87" s="11">
        <v>0</v>
      </c>
      <c r="T87" s="11">
        <v>0</v>
      </c>
      <c r="U87" s="11">
        <v>0</v>
      </c>
    </row>
    <row r="88" spans="1:21" s="12" customFormat="1" ht="12" x14ac:dyDescent="0.2">
      <c r="A88" s="8" t="s">
        <v>180</v>
      </c>
      <c r="B88" s="8" t="s">
        <v>181</v>
      </c>
      <c r="C88" s="9" t="s">
        <v>25</v>
      </c>
      <c r="D88" s="9" t="s">
        <v>26</v>
      </c>
      <c r="E88" s="9">
        <v>20</v>
      </c>
      <c r="F88" s="10" t="s">
        <v>31</v>
      </c>
      <c r="G88" s="11">
        <v>400000000</v>
      </c>
      <c r="H88" s="11">
        <f t="shared" si="7"/>
        <v>0</v>
      </c>
      <c r="I88" s="11">
        <v>400000000</v>
      </c>
      <c r="J88" s="11">
        <v>396596430.60000002</v>
      </c>
      <c r="K88" s="11">
        <v>3403569.4</v>
      </c>
      <c r="L88" s="11">
        <v>0</v>
      </c>
      <c r="M88" s="11">
        <v>396596430.60000002</v>
      </c>
      <c r="N88" s="11">
        <v>0</v>
      </c>
      <c r="O88" s="11">
        <v>122910101.59999999</v>
      </c>
      <c r="P88" s="11">
        <v>273686329</v>
      </c>
      <c r="Q88" s="11">
        <v>122910101.59999999</v>
      </c>
      <c r="R88" s="11">
        <v>0</v>
      </c>
      <c r="S88" s="11">
        <v>122910101.59999999</v>
      </c>
      <c r="T88" s="11">
        <v>0</v>
      </c>
      <c r="U88" s="11">
        <v>0</v>
      </c>
    </row>
    <row r="89" spans="1:21" s="12" customFormat="1" ht="12" x14ac:dyDescent="0.2">
      <c r="A89" s="8" t="s">
        <v>182</v>
      </c>
      <c r="B89" s="8" t="s">
        <v>183</v>
      </c>
      <c r="C89" s="9" t="s">
        <v>25</v>
      </c>
      <c r="D89" s="9" t="s">
        <v>26</v>
      </c>
      <c r="E89" s="9">
        <v>20</v>
      </c>
      <c r="F89" s="10" t="s">
        <v>31</v>
      </c>
      <c r="G89" s="11">
        <v>50000000</v>
      </c>
      <c r="H89" s="11">
        <f t="shared" si="7"/>
        <v>-21084000</v>
      </c>
      <c r="I89" s="11">
        <v>28916000</v>
      </c>
      <c r="J89" s="11">
        <v>27462078</v>
      </c>
      <c r="K89" s="11">
        <v>1453922</v>
      </c>
      <c r="L89" s="11">
        <v>0</v>
      </c>
      <c r="M89" s="11">
        <v>27462078</v>
      </c>
      <c r="N89" s="11">
        <v>0</v>
      </c>
      <c r="O89" s="11">
        <v>25788750</v>
      </c>
      <c r="P89" s="11">
        <v>1673328</v>
      </c>
      <c r="Q89" s="11">
        <v>25788750</v>
      </c>
      <c r="R89" s="11">
        <v>0</v>
      </c>
      <c r="S89" s="11">
        <v>25788750</v>
      </c>
      <c r="T89" s="11">
        <v>0</v>
      </c>
      <c r="U89" s="11">
        <v>0</v>
      </c>
    </row>
    <row r="90" spans="1:21" s="12" customFormat="1" ht="24" x14ac:dyDescent="0.2">
      <c r="A90" s="8" t="s">
        <v>184</v>
      </c>
      <c r="B90" s="8" t="s">
        <v>185</v>
      </c>
      <c r="C90" s="9" t="s">
        <v>25</v>
      </c>
      <c r="D90" s="9" t="s">
        <v>26</v>
      </c>
      <c r="E90" s="9">
        <v>20</v>
      </c>
      <c r="F90" s="10" t="s">
        <v>31</v>
      </c>
      <c r="G90" s="11">
        <v>801200000</v>
      </c>
      <c r="H90" s="11">
        <f t="shared" si="7"/>
        <v>0</v>
      </c>
      <c r="I90" s="11">
        <v>801200000</v>
      </c>
      <c r="J90" s="11">
        <v>748979642</v>
      </c>
      <c r="K90" s="11">
        <v>52220358</v>
      </c>
      <c r="L90" s="11">
        <v>0</v>
      </c>
      <c r="M90" s="11">
        <v>748979642</v>
      </c>
      <c r="N90" s="11">
        <v>0</v>
      </c>
      <c r="O90" s="11">
        <v>505324832.22000003</v>
      </c>
      <c r="P90" s="11">
        <v>243654809.78</v>
      </c>
      <c r="Q90" s="11">
        <v>505324832.22000003</v>
      </c>
      <c r="R90" s="11">
        <v>0</v>
      </c>
      <c r="S90" s="11">
        <v>505324832.22000003</v>
      </c>
      <c r="T90" s="11">
        <v>0</v>
      </c>
      <c r="U90" s="11">
        <v>0</v>
      </c>
    </row>
    <row r="91" spans="1:21" s="12" customFormat="1" ht="24" x14ac:dyDescent="0.2">
      <c r="A91" s="8" t="s">
        <v>184</v>
      </c>
      <c r="B91" s="8" t="s">
        <v>185</v>
      </c>
      <c r="C91" s="9" t="s">
        <v>25</v>
      </c>
      <c r="D91" s="9" t="s">
        <v>26</v>
      </c>
      <c r="E91" s="9">
        <v>21</v>
      </c>
      <c r="F91" s="10" t="s">
        <v>28</v>
      </c>
      <c r="G91" s="11">
        <v>998800000</v>
      </c>
      <c r="H91" s="11">
        <f t="shared" si="7"/>
        <v>0</v>
      </c>
      <c r="I91" s="11">
        <v>998800000</v>
      </c>
      <c r="J91" s="11">
        <v>3979282</v>
      </c>
      <c r="K91" s="11">
        <v>994820718</v>
      </c>
      <c r="L91" s="11">
        <v>0</v>
      </c>
      <c r="M91" s="11">
        <v>3979282</v>
      </c>
      <c r="N91" s="11">
        <v>0</v>
      </c>
      <c r="O91" s="11">
        <v>0</v>
      </c>
      <c r="P91" s="11">
        <v>3979282</v>
      </c>
      <c r="Q91" s="11">
        <v>0</v>
      </c>
      <c r="R91" s="11">
        <v>0</v>
      </c>
      <c r="S91" s="11">
        <v>0</v>
      </c>
      <c r="T91" s="11">
        <v>0</v>
      </c>
      <c r="U91" s="11">
        <v>0</v>
      </c>
    </row>
    <row r="92" spans="1:21" s="12" customFormat="1" ht="12" x14ac:dyDescent="0.2">
      <c r="A92" s="8" t="s">
        <v>186</v>
      </c>
      <c r="B92" s="8" t="s">
        <v>187</v>
      </c>
      <c r="C92" s="9" t="s">
        <v>25</v>
      </c>
      <c r="D92" s="9" t="s">
        <v>26</v>
      </c>
      <c r="E92" s="9">
        <v>20</v>
      </c>
      <c r="F92" s="10" t="s">
        <v>31</v>
      </c>
      <c r="G92" s="11">
        <v>15000000</v>
      </c>
      <c r="H92" s="11">
        <f t="shared" si="7"/>
        <v>0</v>
      </c>
      <c r="I92" s="11">
        <v>15000000</v>
      </c>
      <c r="J92" s="11">
        <v>6389011.2000000002</v>
      </c>
      <c r="K92" s="11">
        <v>8610988.8000000007</v>
      </c>
      <c r="L92" s="11">
        <v>0</v>
      </c>
      <c r="M92" s="11">
        <v>6389011.2000000002</v>
      </c>
      <c r="N92" s="11">
        <v>0</v>
      </c>
      <c r="O92" s="11">
        <v>6348091.2000000002</v>
      </c>
      <c r="P92" s="11">
        <v>40920</v>
      </c>
      <c r="Q92" s="11">
        <v>6348091.2000000002</v>
      </c>
      <c r="R92" s="11">
        <v>0</v>
      </c>
      <c r="S92" s="11">
        <v>6348091.2000000002</v>
      </c>
      <c r="T92" s="11">
        <v>0</v>
      </c>
      <c r="U92" s="11">
        <v>0</v>
      </c>
    </row>
    <row r="93" spans="1:21" s="12" customFormat="1" ht="12" x14ac:dyDescent="0.2">
      <c r="A93" s="8" t="s">
        <v>188</v>
      </c>
      <c r="B93" s="8" t="s">
        <v>189</v>
      </c>
      <c r="C93" s="9" t="s">
        <v>25</v>
      </c>
      <c r="D93" s="9" t="s">
        <v>26</v>
      </c>
      <c r="E93" s="9">
        <v>20</v>
      </c>
      <c r="F93" s="10" t="s">
        <v>31</v>
      </c>
      <c r="G93" s="11">
        <v>85000000</v>
      </c>
      <c r="H93" s="11">
        <f t="shared" si="7"/>
        <v>0</v>
      </c>
      <c r="I93" s="11">
        <v>85000000</v>
      </c>
      <c r="J93" s="11">
        <v>77609041.719999999</v>
      </c>
      <c r="K93" s="11">
        <v>7390958.2800000003</v>
      </c>
      <c r="L93" s="11">
        <v>0</v>
      </c>
      <c r="M93" s="11">
        <v>32609041.719999999</v>
      </c>
      <c r="N93" s="11">
        <v>45000000</v>
      </c>
      <c r="O93" s="11">
        <v>4334397.72</v>
      </c>
      <c r="P93" s="11">
        <v>28274644</v>
      </c>
      <c r="Q93" s="11">
        <v>4334397.72</v>
      </c>
      <c r="R93" s="11">
        <v>0</v>
      </c>
      <c r="S93" s="11">
        <v>4334397.72</v>
      </c>
      <c r="T93" s="11">
        <v>0</v>
      </c>
      <c r="U93" s="11">
        <v>0</v>
      </c>
    </row>
    <row r="94" spans="1:21" s="12" customFormat="1" ht="12" x14ac:dyDescent="0.2">
      <c r="A94" s="8" t="s">
        <v>190</v>
      </c>
      <c r="B94" s="8" t="s">
        <v>191</v>
      </c>
      <c r="C94" s="9" t="s">
        <v>25</v>
      </c>
      <c r="D94" s="9" t="s">
        <v>26</v>
      </c>
      <c r="E94" s="9">
        <v>20</v>
      </c>
      <c r="F94" s="10" t="s">
        <v>31</v>
      </c>
      <c r="G94" s="11">
        <v>5000000</v>
      </c>
      <c r="H94" s="11">
        <f t="shared" si="7"/>
        <v>0</v>
      </c>
      <c r="I94" s="11">
        <v>5000000</v>
      </c>
      <c r="J94" s="11">
        <v>3019920</v>
      </c>
      <c r="K94" s="11">
        <v>1980080</v>
      </c>
      <c r="L94" s="11">
        <v>0</v>
      </c>
      <c r="M94" s="11">
        <v>19920</v>
      </c>
      <c r="N94" s="11">
        <v>3000000</v>
      </c>
      <c r="O94" s="11">
        <v>0</v>
      </c>
      <c r="P94" s="11">
        <v>19920</v>
      </c>
      <c r="Q94" s="11">
        <v>0</v>
      </c>
      <c r="R94" s="11">
        <v>0</v>
      </c>
      <c r="S94" s="11">
        <v>0</v>
      </c>
      <c r="T94" s="11">
        <v>0</v>
      </c>
      <c r="U94" s="11">
        <v>0</v>
      </c>
    </row>
    <row r="95" spans="1:21" s="12" customFormat="1" ht="24" x14ac:dyDescent="0.2">
      <c r="A95" s="8" t="s">
        <v>192</v>
      </c>
      <c r="B95" s="8" t="s">
        <v>193</v>
      </c>
      <c r="C95" s="9" t="s">
        <v>25</v>
      </c>
      <c r="D95" s="9" t="s">
        <v>26</v>
      </c>
      <c r="E95" s="9">
        <v>20</v>
      </c>
      <c r="F95" s="10" t="s">
        <v>31</v>
      </c>
      <c r="G95" s="11">
        <v>5000000</v>
      </c>
      <c r="H95" s="11">
        <f t="shared" si="7"/>
        <v>0</v>
      </c>
      <c r="I95" s="11">
        <v>5000000</v>
      </c>
      <c r="J95" s="11">
        <v>3019920</v>
      </c>
      <c r="K95" s="11">
        <v>1980080</v>
      </c>
      <c r="L95" s="11">
        <v>0</v>
      </c>
      <c r="M95" s="11">
        <v>19920</v>
      </c>
      <c r="N95" s="11">
        <v>3000000</v>
      </c>
      <c r="O95" s="11">
        <v>0</v>
      </c>
      <c r="P95" s="11">
        <v>19920</v>
      </c>
      <c r="Q95" s="11">
        <v>0</v>
      </c>
      <c r="R95" s="11">
        <v>0</v>
      </c>
      <c r="S95" s="11">
        <v>0</v>
      </c>
      <c r="T95" s="11">
        <v>0</v>
      </c>
      <c r="U95" s="11">
        <v>0</v>
      </c>
    </row>
    <row r="96" spans="1:21" s="12" customFormat="1" ht="12" x14ac:dyDescent="0.2">
      <c r="A96" s="8" t="s">
        <v>194</v>
      </c>
      <c r="B96" s="8" t="s">
        <v>195</v>
      </c>
      <c r="C96" s="9" t="s">
        <v>25</v>
      </c>
      <c r="D96" s="9" t="s">
        <v>26</v>
      </c>
      <c r="E96" s="9">
        <v>20</v>
      </c>
      <c r="F96" s="10" t="s">
        <v>31</v>
      </c>
      <c r="G96" s="11">
        <v>40000000</v>
      </c>
      <c r="H96" s="11">
        <f t="shared" si="7"/>
        <v>0</v>
      </c>
      <c r="I96" s="11">
        <v>40000000</v>
      </c>
      <c r="J96" s="11">
        <v>39159362</v>
      </c>
      <c r="K96" s="11">
        <v>840638</v>
      </c>
      <c r="L96" s="11">
        <v>0</v>
      </c>
      <c r="M96" s="11">
        <v>159362</v>
      </c>
      <c r="N96" s="11">
        <v>39000000</v>
      </c>
      <c r="O96" s="11">
        <v>0</v>
      </c>
      <c r="P96" s="11">
        <v>159362</v>
      </c>
      <c r="Q96" s="11">
        <v>0</v>
      </c>
      <c r="R96" s="11">
        <v>0</v>
      </c>
      <c r="S96" s="11">
        <v>0</v>
      </c>
      <c r="T96" s="11">
        <v>0</v>
      </c>
      <c r="U96" s="11">
        <v>0</v>
      </c>
    </row>
    <row r="97" spans="1:21" s="12" customFormat="1" ht="24" x14ac:dyDescent="0.2">
      <c r="A97" s="8" t="s">
        <v>196</v>
      </c>
      <c r="B97" s="8" t="s">
        <v>197</v>
      </c>
      <c r="C97" s="9" t="s">
        <v>25</v>
      </c>
      <c r="D97" s="9" t="s">
        <v>26</v>
      </c>
      <c r="E97" s="9">
        <v>20</v>
      </c>
      <c r="F97" s="10" t="s">
        <v>31</v>
      </c>
      <c r="G97" s="11">
        <v>35000000</v>
      </c>
      <c r="H97" s="11">
        <f t="shared" si="7"/>
        <v>0</v>
      </c>
      <c r="I97" s="11">
        <v>35000000</v>
      </c>
      <c r="J97" s="11">
        <v>32409839.719999999</v>
      </c>
      <c r="K97" s="11">
        <v>2590160.2799999998</v>
      </c>
      <c r="L97" s="11">
        <v>0</v>
      </c>
      <c r="M97" s="11">
        <v>32409839.719999999</v>
      </c>
      <c r="N97" s="11">
        <v>0</v>
      </c>
      <c r="O97" s="11">
        <v>4334397.72</v>
      </c>
      <c r="P97" s="11">
        <v>28075442</v>
      </c>
      <c r="Q97" s="11">
        <v>4334397.72</v>
      </c>
      <c r="R97" s="11">
        <v>0</v>
      </c>
      <c r="S97" s="11">
        <v>4334397.72</v>
      </c>
      <c r="T97" s="11">
        <v>0</v>
      </c>
      <c r="U97" s="11">
        <v>0</v>
      </c>
    </row>
    <row r="98" spans="1:21" s="12" customFormat="1" ht="12" x14ac:dyDescent="0.2">
      <c r="A98" s="8" t="s">
        <v>198</v>
      </c>
      <c r="B98" s="8" t="s">
        <v>199</v>
      </c>
      <c r="C98" s="9" t="s">
        <v>25</v>
      </c>
      <c r="D98" s="9" t="s">
        <v>26</v>
      </c>
      <c r="E98" s="9">
        <v>20</v>
      </c>
      <c r="F98" s="10" t="s">
        <v>31</v>
      </c>
      <c r="G98" s="11">
        <v>1089000000</v>
      </c>
      <c r="H98" s="11"/>
      <c r="I98" s="11">
        <v>1028760000</v>
      </c>
      <c r="J98" s="11">
        <v>463246248.67000002</v>
      </c>
      <c r="K98" s="11">
        <v>565513751.33000004</v>
      </c>
      <c r="L98" s="11">
        <v>0</v>
      </c>
      <c r="M98" s="11">
        <v>390396248.67000002</v>
      </c>
      <c r="N98" s="11">
        <v>72850000</v>
      </c>
      <c r="O98" s="11">
        <v>385767099.33999997</v>
      </c>
      <c r="P98" s="11">
        <v>4629149.33</v>
      </c>
      <c r="Q98" s="11">
        <v>378880119.33999997</v>
      </c>
      <c r="R98" s="11">
        <v>6886980</v>
      </c>
      <c r="S98" s="11">
        <v>378880119.33999997</v>
      </c>
      <c r="T98" s="11">
        <v>0</v>
      </c>
      <c r="U98" s="11">
        <v>0</v>
      </c>
    </row>
    <row r="99" spans="1:21" s="12" customFormat="1" ht="12" x14ac:dyDescent="0.2">
      <c r="A99" s="8" t="s">
        <v>200</v>
      </c>
      <c r="B99" s="8" t="s">
        <v>201</v>
      </c>
      <c r="C99" s="9" t="s">
        <v>25</v>
      </c>
      <c r="D99" s="9" t="s">
        <v>26</v>
      </c>
      <c r="E99" s="9">
        <v>20</v>
      </c>
      <c r="F99" s="10" t="s">
        <v>31</v>
      </c>
      <c r="G99" s="11">
        <v>350000000</v>
      </c>
      <c r="H99" s="11">
        <f t="shared" si="7"/>
        <v>-50200000</v>
      </c>
      <c r="I99" s="11">
        <v>299800000</v>
      </c>
      <c r="J99" s="11">
        <v>84504541</v>
      </c>
      <c r="K99" s="11">
        <v>215295459</v>
      </c>
      <c r="L99" s="11">
        <v>0</v>
      </c>
      <c r="M99" s="11">
        <v>48454541</v>
      </c>
      <c r="N99" s="11">
        <v>36050000</v>
      </c>
      <c r="O99" s="11">
        <v>47012213.579999998</v>
      </c>
      <c r="P99" s="11">
        <v>1442327.42</v>
      </c>
      <c r="Q99" s="11">
        <v>41181263.579999998</v>
      </c>
      <c r="R99" s="11">
        <v>5830950</v>
      </c>
      <c r="S99" s="11">
        <v>41181263.579999998</v>
      </c>
      <c r="T99" s="11">
        <v>0</v>
      </c>
      <c r="U99" s="11">
        <v>0</v>
      </c>
    </row>
    <row r="100" spans="1:21" s="12" customFormat="1" ht="12" x14ac:dyDescent="0.2">
      <c r="A100" s="8" t="s">
        <v>202</v>
      </c>
      <c r="B100" s="8" t="s">
        <v>203</v>
      </c>
      <c r="C100" s="9" t="s">
        <v>25</v>
      </c>
      <c r="D100" s="9" t="s">
        <v>26</v>
      </c>
      <c r="E100" s="9">
        <v>20</v>
      </c>
      <c r="F100" s="10" t="s">
        <v>31</v>
      </c>
      <c r="G100" s="11">
        <v>350000000</v>
      </c>
      <c r="H100" s="11">
        <f t="shared" si="7"/>
        <v>0</v>
      </c>
      <c r="I100" s="11">
        <v>350000000</v>
      </c>
      <c r="J100" s="11">
        <v>221185903.80000001</v>
      </c>
      <c r="K100" s="11">
        <v>128814096.2</v>
      </c>
      <c r="L100" s="11">
        <v>0</v>
      </c>
      <c r="M100" s="11">
        <v>221185903.80000001</v>
      </c>
      <c r="N100" s="11">
        <v>0</v>
      </c>
      <c r="O100" s="11">
        <v>219442750.69999999</v>
      </c>
      <c r="P100" s="11">
        <v>1743153.1</v>
      </c>
      <c r="Q100" s="11">
        <v>218462430.69999999</v>
      </c>
      <c r="R100" s="11">
        <v>980320</v>
      </c>
      <c r="S100" s="11">
        <v>218462430.69999999</v>
      </c>
      <c r="T100" s="11">
        <v>0</v>
      </c>
      <c r="U100" s="11">
        <v>0</v>
      </c>
    </row>
    <row r="101" spans="1:21" s="12" customFormat="1" ht="12" x14ac:dyDescent="0.2">
      <c r="A101" s="8" t="s">
        <v>204</v>
      </c>
      <c r="B101" s="8" t="s">
        <v>205</v>
      </c>
      <c r="C101" s="9" t="s">
        <v>25</v>
      </c>
      <c r="D101" s="9" t="s">
        <v>26</v>
      </c>
      <c r="E101" s="9">
        <v>20</v>
      </c>
      <c r="F101" s="10" t="s">
        <v>31</v>
      </c>
      <c r="G101" s="11">
        <v>15000000</v>
      </c>
      <c r="H101" s="11">
        <f t="shared" si="7"/>
        <v>-10040000</v>
      </c>
      <c r="I101" s="11">
        <v>4960000</v>
      </c>
      <c r="J101" s="11">
        <v>298960</v>
      </c>
      <c r="K101" s="11">
        <v>4661040</v>
      </c>
      <c r="L101" s="11">
        <v>0</v>
      </c>
      <c r="M101" s="11">
        <v>298960</v>
      </c>
      <c r="N101" s="11">
        <v>0</v>
      </c>
      <c r="O101" s="11">
        <v>279736.68</v>
      </c>
      <c r="P101" s="11">
        <v>19223.32</v>
      </c>
      <c r="Q101" s="11">
        <v>248946.68</v>
      </c>
      <c r="R101" s="11">
        <v>30790</v>
      </c>
      <c r="S101" s="11">
        <v>248946.68</v>
      </c>
      <c r="T101" s="11">
        <v>0</v>
      </c>
      <c r="U101" s="11">
        <v>0</v>
      </c>
    </row>
    <row r="102" spans="1:21" s="12" customFormat="1" ht="12" x14ac:dyDescent="0.2">
      <c r="A102" s="8" t="s">
        <v>206</v>
      </c>
      <c r="B102" s="8" t="s">
        <v>207</v>
      </c>
      <c r="C102" s="9" t="s">
        <v>25</v>
      </c>
      <c r="D102" s="9" t="s">
        <v>26</v>
      </c>
      <c r="E102" s="9">
        <v>20</v>
      </c>
      <c r="F102" s="10" t="s">
        <v>31</v>
      </c>
      <c r="G102" s="11">
        <v>18000000</v>
      </c>
      <c r="H102" s="11">
        <f t="shared" si="7"/>
        <v>0</v>
      </c>
      <c r="I102" s="11">
        <v>18000000</v>
      </c>
      <c r="J102" s="11">
        <v>7249768.0499999998</v>
      </c>
      <c r="K102" s="11">
        <v>10750231.949999999</v>
      </c>
      <c r="L102" s="11">
        <v>0</v>
      </c>
      <c r="M102" s="11">
        <v>7249768.0499999998</v>
      </c>
      <c r="N102" s="11">
        <v>0</v>
      </c>
      <c r="O102" s="11">
        <v>7178055.0499999998</v>
      </c>
      <c r="P102" s="11">
        <v>71713</v>
      </c>
      <c r="Q102" s="11">
        <v>7178055.0499999998</v>
      </c>
      <c r="R102" s="11">
        <v>0</v>
      </c>
      <c r="S102" s="11">
        <v>7178055.0499999998</v>
      </c>
      <c r="T102" s="11">
        <v>0</v>
      </c>
      <c r="U102" s="11">
        <v>0</v>
      </c>
    </row>
    <row r="103" spans="1:21" s="12" customFormat="1" ht="12" x14ac:dyDescent="0.2">
      <c r="A103" s="8" t="s">
        <v>208</v>
      </c>
      <c r="B103" s="8" t="s">
        <v>209</v>
      </c>
      <c r="C103" s="9" t="s">
        <v>25</v>
      </c>
      <c r="D103" s="9" t="s">
        <v>26</v>
      </c>
      <c r="E103" s="9">
        <v>20</v>
      </c>
      <c r="F103" s="10" t="s">
        <v>31</v>
      </c>
      <c r="G103" s="11">
        <v>350000000</v>
      </c>
      <c r="H103" s="11">
        <f t="shared" si="7"/>
        <v>0</v>
      </c>
      <c r="I103" s="11">
        <v>350000000</v>
      </c>
      <c r="J103" s="11">
        <v>148638845.81999999</v>
      </c>
      <c r="K103" s="11">
        <v>201361154.18000001</v>
      </c>
      <c r="L103" s="11">
        <v>0</v>
      </c>
      <c r="M103" s="11">
        <v>111838845.81999999</v>
      </c>
      <c r="N103" s="11">
        <v>36800000</v>
      </c>
      <c r="O103" s="11">
        <v>110505744.43000001</v>
      </c>
      <c r="P103" s="11">
        <v>1333101.3899999999</v>
      </c>
      <c r="Q103" s="11">
        <v>110460824.43000001</v>
      </c>
      <c r="R103" s="11">
        <v>44920</v>
      </c>
      <c r="S103" s="11">
        <v>110460824.43000001</v>
      </c>
      <c r="T103" s="11">
        <v>0</v>
      </c>
      <c r="U103" s="11">
        <v>0</v>
      </c>
    </row>
    <row r="104" spans="1:21" s="12" customFormat="1" ht="12" x14ac:dyDescent="0.2">
      <c r="A104" s="8" t="s">
        <v>210</v>
      </c>
      <c r="B104" s="8" t="s">
        <v>211</v>
      </c>
      <c r="C104" s="9" t="s">
        <v>25</v>
      </c>
      <c r="D104" s="9" t="s">
        <v>26</v>
      </c>
      <c r="E104" s="9">
        <v>20</v>
      </c>
      <c r="F104" s="10" t="s">
        <v>31</v>
      </c>
      <c r="G104" s="11">
        <v>6000000</v>
      </c>
      <c r="H104" s="11">
        <f t="shared" si="7"/>
        <v>0</v>
      </c>
      <c r="I104" s="11">
        <v>6000000</v>
      </c>
      <c r="J104" s="11">
        <v>1368230</v>
      </c>
      <c r="K104" s="11">
        <v>4631770</v>
      </c>
      <c r="L104" s="11">
        <v>0</v>
      </c>
      <c r="M104" s="11">
        <v>1368230</v>
      </c>
      <c r="N104" s="11">
        <v>0</v>
      </c>
      <c r="O104" s="11">
        <v>1348598.9</v>
      </c>
      <c r="P104" s="11">
        <v>19631.099999999999</v>
      </c>
      <c r="Q104" s="11">
        <v>1348598.9</v>
      </c>
      <c r="R104" s="11">
        <v>0</v>
      </c>
      <c r="S104" s="11">
        <v>1348598.9</v>
      </c>
      <c r="T104" s="11">
        <v>0</v>
      </c>
      <c r="U104" s="11">
        <v>0</v>
      </c>
    </row>
    <row r="105" spans="1:21" s="12" customFormat="1" ht="12" x14ac:dyDescent="0.2">
      <c r="A105" s="8" t="s">
        <v>212</v>
      </c>
      <c r="B105" s="8" t="s">
        <v>213</v>
      </c>
      <c r="C105" s="9" t="s">
        <v>25</v>
      </c>
      <c r="D105" s="9" t="s">
        <v>26</v>
      </c>
      <c r="E105" s="9">
        <v>20</v>
      </c>
      <c r="F105" s="10" t="s">
        <v>31</v>
      </c>
      <c r="G105" s="11">
        <v>700000000</v>
      </c>
      <c r="H105" s="11">
        <f t="shared" si="7"/>
        <v>130520000</v>
      </c>
      <c r="I105" s="11">
        <v>830520000</v>
      </c>
      <c r="J105" s="11">
        <v>29073836</v>
      </c>
      <c r="K105" s="11">
        <v>801446164</v>
      </c>
      <c r="L105" s="11">
        <v>0</v>
      </c>
      <c r="M105" s="11">
        <v>29073836</v>
      </c>
      <c r="N105" s="11">
        <v>0</v>
      </c>
      <c r="O105" s="11">
        <v>9256432</v>
      </c>
      <c r="P105" s="11">
        <v>19817404</v>
      </c>
      <c r="Q105" s="11">
        <v>9256432</v>
      </c>
      <c r="R105" s="11">
        <v>0</v>
      </c>
      <c r="S105" s="11">
        <v>9256432</v>
      </c>
      <c r="T105" s="11">
        <v>0</v>
      </c>
      <c r="U105" s="11">
        <v>0</v>
      </c>
    </row>
    <row r="106" spans="1:21" s="12" customFormat="1" ht="12" x14ac:dyDescent="0.2">
      <c r="A106" s="8" t="s">
        <v>214</v>
      </c>
      <c r="B106" s="8" t="s">
        <v>215</v>
      </c>
      <c r="C106" s="9" t="s">
        <v>25</v>
      </c>
      <c r="D106" s="9" t="s">
        <v>26</v>
      </c>
      <c r="E106" s="9">
        <v>20</v>
      </c>
      <c r="F106" s="10" t="s">
        <v>31</v>
      </c>
      <c r="G106" s="11">
        <v>700000000</v>
      </c>
      <c r="H106" s="11">
        <f t="shared" si="7"/>
        <v>130520000</v>
      </c>
      <c r="I106" s="11">
        <v>830520000</v>
      </c>
      <c r="J106" s="11">
        <v>29073836</v>
      </c>
      <c r="K106" s="11">
        <v>801446164</v>
      </c>
      <c r="L106" s="11">
        <v>0</v>
      </c>
      <c r="M106" s="11">
        <v>29073836</v>
      </c>
      <c r="N106" s="11">
        <v>0</v>
      </c>
      <c r="O106" s="11">
        <v>9256432</v>
      </c>
      <c r="P106" s="11">
        <v>19817404</v>
      </c>
      <c r="Q106" s="11">
        <v>9256432</v>
      </c>
      <c r="R106" s="11">
        <v>0</v>
      </c>
      <c r="S106" s="11">
        <v>9256432</v>
      </c>
      <c r="T106" s="11">
        <v>0</v>
      </c>
      <c r="U106" s="11">
        <v>0</v>
      </c>
    </row>
    <row r="107" spans="1:21" s="12" customFormat="1" ht="12" x14ac:dyDescent="0.2">
      <c r="A107" s="8" t="s">
        <v>216</v>
      </c>
      <c r="B107" s="8" t="s">
        <v>217</v>
      </c>
      <c r="C107" s="9" t="s">
        <v>25</v>
      </c>
      <c r="D107" s="9" t="s">
        <v>26</v>
      </c>
      <c r="E107" s="9">
        <v>20</v>
      </c>
      <c r="F107" s="10" t="s">
        <v>31</v>
      </c>
      <c r="G107" s="11">
        <v>526000000</v>
      </c>
      <c r="H107" s="11">
        <f t="shared" si="7"/>
        <v>-36144000</v>
      </c>
      <c r="I107" s="11">
        <v>489856000</v>
      </c>
      <c r="J107" s="11">
        <v>428529229</v>
      </c>
      <c r="K107" s="11">
        <v>61326771</v>
      </c>
      <c r="L107" s="11">
        <v>0</v>
      </c>
      <c r="M107" s="11">
        <v>412205177</v>
      </c>
      <c r="N107" s="11">
        <v>16324052</v>
      </c>
      <c r="O107" s="11">
        <v>225997858</v>
      </c>
      <c r="P107" s="11">
        <v>186207319</v>
      </c>
      <c r="Q107" s="11">
        <v>225997858</v>
      </c>
      <c r="R107" s="11">
        <v>0</v>
      </c>
      <c r="S107" s="11">
        <v>225997858</v>
      </c>
      <c r="T107" s="11">
        <v>0</v>
      </c>
      <c r="U107" s="11">
        <v>0</v>
      </c>
    </row>
    <row r="108" spans="1:21" s="12" customFormat="1" ht="12" x14ac:dyDescent="0.2">
      <c r="A108" s="8" t="s">
        <v>218</v>
      </c>
      <c r="B108" s="8" t="s">
        <v>219</v>
      </c>
      <c r="C108" s="9" t="s">
        <v>25</v>
      </c>
      <c r="D108" s="9" t="s">
        <v>26</v>
      </c>
      <c r="E108" s="9">
        <v>20</v>
      </c>
      <c r="F108" s="10" t="s">
        <v>31</v>
      </c>
      <c r="G108" s="11">
        <v>5000000</v>
      </c>
      <c r="H108" s="11">
        <f t="shared" si="7"/>
        <v>0</v>
      </c>
      <c r="I108" s="11">
        <v>5000000</v>
      </c>
      <c r="J108" s="11">
        <v>19920</v>
      </c>
      <c r="K108" s="11">
        <v>4980080</v>
      </c>
      <c r="L108" s="11">
        <v>0</v>
      </c>
      <c r="M108" s="11">
        <v>19920</v>
      </c>
      <c r="N108" s="11">
        <v>0</v>
      </c>
      <c r="O108" s="11">
        <v>0</v>
      </c>
      <c r="P108" s="11">
        <v>19920</v>
      </c>
      <c r="Q108" s="11">
        <v>0</v>
      </c>
      <c r="R108" s="11">
        <v>0</v>
      </c>
      <c r="S108" s="11">
        <v>0</v>
      </c>
      <c r="T108" s="11">
        <v>0</v>
      </c>
      <c r="U108" s="11">
        <v>0</v>
      </c>
    </row>
    <row r="109" spans="1:21" s="12" customFormat="1" ht="12" x14ac:dyDescent="0.2">
      <c r="A109" s="8" t="s">
        <v>220</v>
      </c>
      <c r="B109" s="8" t="s">
        <v>221</v>
      </c>
      <c r="C109" s="9" t="s">
        <v>25</v>
      </c>
      <c r="D109" s="9" t="s">
        <v>26</v>
      </c>
      <c r="E109" s="9">
        <v>20</v>
      </c>
      <c r="F109" s="10" t="s">
        <v>31</v>
      </c>
      <c r="G109" s="11">
        <v>521000000</v>
      </c>
      <c r="H109" s="11">
        <f t="shared" si="7"/>
        <v>-36144000</v>
      </c>
      <c r="I109" s="11">
        <v>484856000</v>
      </c>
      <c r="J109" s="11">
        <v>428509309</v>
      </c>
      <c r="K109" s="11">
        <v>56346691</v>
      </c>
      <c r="L109" s="11">
        <v>0</v>
      </c>
      <c r="M109" s="11">
        <v>412185257</v>
      </c>
      <c r="N109" s="11">
        <v>16324052</v>
      </c>
      <c r="O109" s="11">
        <v>225997858</v>
      </c>
      <c r="P109" s="11">
        <v>186187399</v>
      </c>
      <c r="Q109" s="11">
        <v>225997858</v>
      </c>
      <c r="R109" s="11">
        <v>0</v>
      </c>
      <c r="S109" s="11">
        <v>225997858</v>
      </c>
      <c r="T109" s="11">
        <v>0</v>
      </c>
      <c r="U109" s="11">
        <v>0</v>
      </c>
    </row>
    <row r="110" spans="1:21" s="12" customFormat="1" ht="12" x14ac:dyDescent="0.2">
      <c r="A110" s="8" t="s">
        <v>222</v>
      </c>
      <c r="B110" s="8" t="s">
        <v>223</v>
      </c>
      <c r="C110" s="9" t="s">
        <v>25</v>
      </c>
      <c r="D110" s="9" t="s">
        <v>26</v>
      </c>
      <c r="E110" s="9">
        <v>20</v>
      </c>
      <c r="F110" s="10" t="s">
        <v>31</v>
      </c>
      <c r="G110" s="11">
        <v>3260000000</v>
      </c>
      <c r="H110" s="11">
        <f t="shared" si="7"/>
        <v>0</v>
      </c>
      <c r="I110" s="11">
        <v>3260000000</v>
      </c>
      <c r="J110" s="11">
        <v>2442927108.4400001</v>
      </c>
      <c r="K110" s="11">
        <v>817072891.55999994</v>
      </c>
      <c r="L110" s="11">
        <v>0</v>
      </c>
      <c r="M110" s="11">
        <v>2441545290.4400001</v>
      </c>
      <c r="N110" s="11">
        <v>1381818</v>
      </c>
      <c r="O110" s="11">
        <v>1507005146.6199999</v>
      </c>
      <c r="P110" s="11">
        <v>934540143.82000005</v>
      </c>
      <c r="Q110" s="11">
        <v>1483621690.6199999</v>
      </c>
      <c r="R110" s="11">
        <v>23383456</v>
      </c>
      <c r="S110" s="11">
        <v>1483621690.6199999</v>
      </c>
      <c r="T110" s="11">
        <v>0</v>
      </c>
      <c r="U110" s="11">
        <v>10958163</v>
      </c>
    </row>
    <row r="111" spans="1:21" s="12" customFormat="1" ht="24" x14ac:dyDescent="0.2">
      <c r="A111" s="8" t="s">
        <v>222</v>
      </c>
      <c r="B111" s="8" t="s">
        <v>223</v>
      </c>
      <c r="C111" s="9" t="s">
        <v>25</v>
      </c>
      <c r="D111" s="9" t="s">
        <v>26</v>
      </c>
      <c r="E111" s="9">
        <v>21</v>
      </c>
      <c r="F111" s="10" t="s">
        <v>28</v>
      </c>
      <c r="G111" s="11">
        <v>1000000000</v>
      </c>
      <c r="H111" s="11">
        <f t="shared" si="7"/>
        <v>0</v>
      </c>
      <c r="I111" s="11">
        <v>1000000000</v>
      </c>
      <c r="J111" s="11">
        <v>217961811</v>
      </c>
      <c r="K111" s="11">
        <v>782038189</v>
      </c>
      <c r="L111" s="11">
        <v>0</v>
      </c>
      <c r="M111" s="11">
        <v>5961811</v>
      </c>
      <c r="N111" s="11">
        <v>212000000</v>
      </c>
      <c r="O111" s="11">
        <v>2101348</v>
      </c>
      <c r="P111" s="11">
        <v>3860463</v>
      </c>
      <c r="Q111" s="11">
        <v>2101348</v>
      </c>
      <c r="R111" s="11">
        <v>0</v>
      </c>
      <c r="S111" s="11">
        <v>2101348</v>
      </c>
      <c r="T111" s="11">
        <v>0</v>
      </c>
      <c r="U111" s="11">
        <v>0</v>
      </c>
    </row>
    <row r="112" spans="1:21" s="12" customFormat="1" ht="12" x14ac:dyDescent="0.2">
      <c r="A112" s="8" t="s">
        <v>224</v>
      </c>
      <c r="B112" s="8" t="s">
        <v>225</v>
      </c>
      <c r="C112" s="9" t="s">
        <v>25</v>
      </c>
      <c r="D112" s="9" t="s">
        <v>26</v>
      </c>
      <c r="E112" s="9">
        <v>20</v>
      </c>
      <c r="F112" s="10" t="s">
        <v>31</v>
      </c>
      <c r="G112" s="11">
        <v>60000000</v>
      </c>
      <c r="H112" s="11">
        <f t="shared" si="7"/>
        <v>0</v>
      </c>
      <c r="I112" s="11">
        <v>60000000</v>
      </c>
      <c r="J112" s="11">
        <v>21252204</v>
      </c>
      <c r="K112" s="11">
        <v>38747796</v>
      </c>
      <c r="L112" s="11">
        <v>0</v>
      </c>
      <c r="M112" s="11">
        <v>21252204</v>
      </c>
      <c r="N112" s="11">
        <v>0</v>
      </c>
      <c r="O112" s="11">
        <v>0</v>
      </c>
      <c r="P112" s="11">
        <v>21252204</v>
      </c>
      <c r="Q112" s="11">
        <v>0</v>
      </c>
      <c r="R112" s="11">
        <v>0</v>
      </c>
      <c r="S112" s="11">
        <v>0</v>
      </c>
      <c r="T112" s="11">
        <v>0</v>
      </c>
      <c r="U112" s="11">
        <v>0</v>
      </c>
    </row>
    <row r="113" spans="1:21" s="12" customFormat="1" ht="12" x14ac:dyDescent="0.2">
      <c r="A113" s="8" t="s">
        <v>226</v>
      </c>
      <c r="B113" s="8" t="s">
        <v>227</v>
      </c>
      <c r="C113" s="9" t="s">
        <v>25</v>
      </c>
      <c r="D113" s="9" t="s">
        <v>26</v>
      </c>
      <c r="E113" s="9">
        <v>20</v>
      </c>
      <c r="F113" s="10" t="s">
        <v>31</v>
      </c>
      <c r="G113" s="11">
        <v>3200000000</v>
      </c>
      <c r="H113" s="11">
        <f t="shared" si="7"/>
        <v>0</v>
      </c>
      <c r="I113" s="11">
        <v>3200000000</v>
      </c>
      <c r="J113" s="11">
        <v>2421674904.4400001</v>
      </c>
      <c r="K113" s="11">
        <v>778325095.55999994</v>
      </c>
      <c r="L113" s="11">
        <v>0</v>
      </c>
      <c r="M113" s="11">
        <v>2420293086.4400001</v>
      </c>
      <c r="N113" s="11">
        <v>1381818</v>
      </c>
      <c r="O113" s="11">
        <v>1507005146.6199999</v>
      </c>
      <c r="P113" s="11">
        <v>913287939.82000005</v>
      </c>
      <c r="Q113" s="11">
        <v>1483621690.6199999</v>
      </c>
      <c r="R113" s="11">
        <v>23383456</v>
      </c>
      <c r="S113" s="11">
        <v>1483621690.6199999</v>
      </c>
      <c r="T113" s="11">
        <v>0</v>
      </c>
      <c r="U113" s="11">
        <v>10958163</v>
      </c>
    </row>
    <row r="114" spans="1:21" s="12" customFormat="1" ht="24" x14ac:dyDescent="0.2">
      <c r="A114" s="8" t="s">
        <v>226</v>
      </c>
      <c r="B114" s="8" t="s">
        <v>227</v>
      </c>
      <c r="C114" s="9" t="s">
        <v>25</v>
      </c>
      <c r="D114" s="9" t="s">
        <v>26</v>
      </c>
      <c r="E114" s="9">
        <v>21</v>
      </c>
      <c r="F114" s="10" t="s">
        <v>28</v>
      </c>
      <c r="G114" s="11">
        <v>1000000000</v>
      </c>
      <c r="H114" s="11">
        <f t="shared" si="7"/>
        <v>0</v>
      </c>
      <c r="I114" s="11">
        <v>1000000000</v>
      </c>
      <c r="J114" s="11">
        <v>217961811</v>
      </c>
      <c r="K114" s="11">
        <v>782038189</v>
      </c>
      <c r="L114" s="11">
        <v>0</v>
      </c>
      <c r="M114" s="11">
        <v>5961811</v>
      </c>
      <c r="N114" s="11">
        <v>212000000</v>
      </c>
      <c r="O114" s="11">
        <v>2101348</v>
      </c>
      <c r="P114" s="11">
        <v>3860463</v>
      </c>
      <c r="Q114" s="11">
        <v>2101348</v>
      </c>
      <c r="R114" s="11">
        <v>0</v>
      </c>
      <c r="S114" s="11">
        <v>2101348</v>
      </c>
      <c r="T114" s="11">
        <v>0</v>
      </c>
      <c r="U114" s="11">
        <v>0</v>
      </c>
    </row>
    <row r="115" spans="1:21" s="12" customFormat="1" ht="12" x14ac:dyDescent="0.2">
      <c r="A115" s="8" t="s">
        <v>228</v>
      </c>
      <c r="B115" s="8" t="s">
        <v>229</v>
      </c>
      <c r="C115" s="9" t="s">
        <v>25</v>
      </c>
      <c r="D115" s="9" t="s">
        <v>26</v>
      </c>
      <c r="E115" s="9">
        <v>20</v>
      </c>
      <c r="F115" s="10" t="s">
        <v>31</v>
      </c>
      <c r="G115" s="11">
        <v>1000000</v>
      </c>
      <c r="H115" s="11">
        <f t="shared" si="7"/>
        <v>0</v>
      </c>
      <c r="I115" s="11">
        <v>1000000</v>
      </c>
      <c r="J115" s="11">
        <v>3984</v>
      </c>
      <c r="K115" s="11">
        <v>996016</v>
      </c>
      <c r="L115" s="11">
        <v>0</v>
      </c>
      <c r="M115" s="11">
        <v>3984</v>
      </c>
      <c r="N115" s="11">
        <v>0</v>
      </c>
      <c r="O115" s="11">
        <v>0</v>
      </c>
      <c r="P115" s="11">
        <v>3984</v>
      </c>
      <c r="Q115" s="11">
        <v>0</v>
      </c>
      <c r="R115" s="11">
        <v>0</v>
      </c>
      <c r="S115" s="11">
        <v>0</v>
      </c>
      <c r="T115" s="11">
        <v>0</v>
      </c>
      <c r="U115" s="11">
        <v>0</v>
      </c>
    </row>
    <row r="116" spans="1:21" s="12" customFormat="1" ht="12" x14ac:dyDescent="0.2">
      <c r="A116" s="8" t="s">
        <v>230</v>
      </c>
      <c r="B116" s="8" t="s">
        <v>231</v>
      </c>
      <c r="C116" s="9" t="s">
        <v>25</v>
      </c>
      <c r="D116" s="9" t="s">
        <v>26</v>
      </c>
      <c r="E116" s="9">
        <v>20</v>
      </c>
      <c r="F116" s="10" t="s">
        <v>31</v>
      </c>
      <c r="G116" s="11">
        <v>1000000</v>
      </c>
      <c r="H116" s="11">
        <f t="shared" si="7"/>
        <v>0</v>
      </c>
      <c r="I116" s="11">
        <v>1000000</v>
      </c>
      <c r="J116" s="11">
        <v>3984</v>
      </c>
      <c r="K116" s="11">
        <v>996016</v>
      </c>
      <c r="L116" s="11">
        <v>0</v>
      </c>
      <c r="M116" s="11">
        <v>3984</v>
      </c>
      <c r="N116" s="11">
        <v>0</v>
      </c>
      <c r="O116" s="11">
        <v>0</v>
      </c>
      <c r="P116" s="11">
        <v>3984</v>
      </c>
      <c r="Q116" s="11">
        <v>0</v>
      </c>
      <c r="R116" s="11">
        <v>0</v>
      </c>
      <c r="S116" s="11">
        <v>0</v>
      </c>
      <c r="T116" s="11">
        <v>0</v>
      </c>
      <c r="U116" s="11">
        <v>0</v>
      </c>
    </row>
    <row r="117" spans="1:21" s="12" customFormat="1" ht="24" x14ac:dyDescent="0.2">
      <c r="A117" s="8" t="s">
        <v>232</v>
      </c>
      <c r="B117" s="8" t="s">
        <v>233</v>
      </c>
      <c r="C117" s="9" t="s">
        <v>25</v>
      </c>
      <c r="D117" s="9" t="s">
        <v>26</v>
      </c>
      <c r="E117" s="9">
        <v>20</v>
      </c>
      <c r="F117" s="10" t="s">
        <v>31</v>
      </c>
      <c r="G117" s="11">
        <v>304850000</v>
      </c>
      <c r="H117" s="11">
        <f t="shared" si="7"/>
        <v>0</v>
      </c>
      <c r="I117" s="11">
        <v>304850000</v>
      </c>
      <c r="J117" s="11">
        <v>239879620</v>
      </c>
      <c r="K117" s="11">
        <v>64970380</v>
      </c>
      <c r="L117" s="11">
        <v>0</v>
      </c>
      <c r="M117" s="11">
        <v>41691700</v>
      </c>
      <c r="N117" s="11">
        <v>198187920</v>
      </c>
      <c r="O117" s="11">
        <v>13307550</v>
      </c>
      <c r="P117" s="11">
        <v>28384150</v>
      </c>
      <c r="Q117" s="11">
        <v>4197550</v>
      </c>
      <c r="R117" s="11">
        <v>9110000</v>
      </c>
      <c r="S117" s="11">
        <v>4197550</v>
      </c>
      <c r="T117" s="11">
        <v>0</v>
      </c>
      <c r="U117" s="11">
        <v>0</v>
      </c>
    </row>
    <row r="118" spans="1:21" s="12" customFormat="1" ht="12" x14ac:dyDescent="0.2">
      <c r="A118" s="8" t="s">
        <v>234</v>
      </c>
      <c r="B118" s="8" t="s">
        <v>235</v>
      </c>
      <c r="C118" s="9" t="s">
        <v>25</v>
      </c>
      <c r="D118" s="9" t="s">
        <v>26</v>
      </c>
      <c r="E118" s="9">
        <v>20</v>
      </c>
      <c r="F118" s="10" t="s">
        <v>31</v>
      </c>
      <c r="G118" s="11">
        <v>193850000</v>
      </c>
      <c r="H118" s="11">
        <f t="shared" si="7"/>
        <v>0</v>
      </c>
      <c r="I118" s="11">
        <v>193850000</v>
      </c>
      <c r="J118" s="11">
        <v>193842310</v>
      </c>
      <c r="K118" s="11">
        <v>7690</v>
      </c>
      <c r="L118" s="11">
        <v>0</v>
      </c>
      <c r="M118" s="11">
        <v>772310</v>
      </c>
      <c r="N118" s="11">
        <v>193070000</v>
      </c>
      <c r="O118" s="11">
        <v>0</v>
      </c>
      <c r="P118" s="11">
        <v>772310</v>
      </c>
      <c r="Q118" s="11">
        <v>0</v>
      </c>
      <c r="R118" s="11">
        <v>0</v>
      </c>
      <c r="S118" s="11">
        <v>0</v>
      </c>
      <c r="T118" s="11">
        <v>0</v>
      </c>
      <c r="U118" s="11">
        <v>0</v>
      </c>
    </row>
    <row r="119" spans="1:21" s="12" customFormat="1" ht="12" x14ac:dyDescent="0.2">
      <c r="A119" s="8" t="s">
        <v>236</v>
      </c>
      <c r="B119" s="8" t="s">
        <v>237</v>
      </c>
      <c r="C119" s="9" t="s">
        <v>25</v>
      </c>
      <c r="D119" s="9" t="s">
        <v>26</v>
      </c>
      <c r="E119" s="9">
        <v>20</v>
      </c>
      <c r="F119" s="10" t="s">
        <v>31</v>
      </c>
      <c r="G119" s="11">
        <v>80000000</v>
      </c>
      <c r="H119" s="11">
        <f t="shared" si="7"/>
        <v>0</v>
      </c>
      <c r="I119" s="11">
        <v>80000000</v>
      </c>
      <c r="J119" s="11">
        <v>45913805</v>
      </c>
      <c r="K119" s="11">
        <v>34086195</v>
      </c>
      <c r="L119" s="11">
        <v>0</v>
      </c>
      <c r="M119" s="11">
        <v>40795885</v>
      </c>
      <c r="N119" s="11">
        <v>5117920</v>
      </c>
      <c r="O119" s="11">
        <v>13307550</v>
      </c>
      <c r="P119" s="11">
        <v>27488335</v>
      </c>
      <c r="Q119" s="11">
        <v>4197550</v>
      </c>
      <c r="R119" s="11">
        <v>9110000</v>
      </c>
      <c r="S119" s="11">
        <v>4197550</v>
      </c>
      <c r="T119" s="11">
        <v>0</v>
      </c>
      <c r="U119" s="11">
        <v>0</v>
      </c>
    </row>
    <row r="120" spans="1:21" s="12" customFormat="1" ht="12" x14ac:dyDescent="0.2">
      <c r="A120" s="8" t="s">
        <v>238</v>
      </c>
      <c r="B120" s="8" t="s">
        <v>239</v>
      </c>
      <c r="C120" s="9" t="s">
        <v>25</v>
      </c>
      <c r="D120" s="9" t="s">
        <v>26</v>
      </c>
      <c r="E120" s="9">
        <v>20</v>
      </c>
      <c r="F120" s="10" t="s">
        <v>31</v>
      </c>
      <c r="G120" s="11">
        <v>30000000</v>
      </c>
      <c r="H120" s="11">
        <f t="shared" si="7"/>
        <v>0</v>
      </c>
      <c r="I120" s="11">
        <v>30000000</v>
      </c>
      <c r="J120" s="11">
        <v>119521</v>
      </c>
      <c r="K120" s="11">
        <v>29880479</v>
      </c>
      <c r="L120" s="11">
        <v>0</v>
      </c>
      <c r="M120" s="11">
        <v>119521</v>
      </c>
      <c r="N120" s="11">
        <v>0</v>
      </c>
      <c r="O120" s="11">
        <v>0</v>
      </c>
      <c r="P120" s="11">
        <v>119521</v>
      </c>
      <c r="Q120" s="11">
        <v>0</v>
      </c>
      <c r="R120" s="11">
        <v>0</v>
      </c>
      <c r="S120" s="11">
        <v>0</v>
      </c>
      <c r="T120" s="11">
        <v>0</v>
      </c>
      <c r="U120" s="11">
        <v>0</v>
      </c>
    </row>
    <row r="121" spans="1:21" s="12" customFormat="1" ht="24" x14ac:dyDescent="0.2">
      <c r="A121" s="8" t="s">
        <v>240</v>
      </c>
      <c r="B121" s="8" t="s">
        <v>241</v>
      </c>
      <c r="C121" s="9" t="s">
        <v>25</v>
      </c>
      <c r="D121" s="9" t="s">
        <v>26</v>
      </c>
      <c r="E121" s="9">
        <v>20</v>
      </c>
      <c r="F121" s="10" t="s">
        <v>31</v>
      </c>
      <c r="G121" s="11">
        <v>1000000</v>
      </c>
      <c r="H121" s="11">
        <f t="shared" si="7"/>
        <v>0</v>
      </c>
      <c r="I121" s="11">
        <v>1000000</v>
      </c>
      <c r="J121" s="11">
        <v>3984</v>
      </c>
      <c r="K121" s="11">
        <v>996016</v>
      </c>
      <c r="L121" s="11">
        <v>0</v>
      </c>
      <c r="M121" s="11">
        <v>3984</v>
      </c>
      <c r="N121" s="11">
        <v>0</v>
      </c>
      <c r="O121" s="11">
        <v>0</v>
      </c>
      <c r="P121" s="11">
        <v>3984</v>
      </c>
      <c r="Q121" s="11">
        <v>0</v>
      </c>
      <c r="R121" s="11">
        <v>0</v>
      </c>
      <c r="S121" s="11">
        <v>0</v>
      </c>
      <c r="T121" s="11">
        <v>0</v>
      </c>
      <c r="U121" s="11">
        <v>0</v>
      </c>
    </row>
    <row r="122" spans="1:21" s="12" customFormat="1" ht="12" x14ac:dyDescent="0.2">
      <c r="A122" s="8" t="s">
        <v>242</v>
      </c>
      <c r="B122" s="8" t="s">
        <v>243</v>
      </c>
      <c r="C122" s="9" t="s">
        <v>25</v>
      </c>
      <c r="D122" s="9" t="s">
        <v>26</v>
      </c>
      <c r="E122" s="9">
        <v>20</v>
      </c>
      <c r="F122" s="10" t="s">
        <v>31</v>
      </c>
      <c r="G122" s="11">
        <v>1500000</v>
      </c>
      <c r="H122" s="11">
        <f t="shared" si="7"/>
        <v>0</v>
      </c>
      <c r="I122" s="11">
        <v>1500000</v>
      </c>
      <c r="J122" s="11">
        <v>1499999.2</v>
      </c>
      <c r="K122" s="11">
        <v>0.8</v>
      </c>
      <c r="L122" s="11">
        <v>0</v>
      </c>
      <c r="M122" s="11">
        <v>1499999.2</v>
      </c>
      <c r="N122" s="11">
        <v>0</v>
      </c>
      <c r="O122" s="11">
        <v>282588.76</v>
      </c>
      <c r="P122" s="11">
        <v>1217410.44</v>
      </c>
      <c r="Q122" s="11">
        <v>282588.76</v>
      </c>
      <c r="R122" s="11">
        <v>0</v>
      </c>
      <c r="S122" s="11">
        <v>282588.76</v>
      </c>
      <c r="T122" s="11">
        <v>0</v>
      </c>
      <c r="U122" s="11">
        <v>0</v>
      </c>
    </row>
    <row r="123" spans="1:21" s="12" customFormat="1" ht="12" x14ac:dyDescent="0.2">
      <c r="A123" s="8" t="s">
        <v>244</v>
      </c>
      <c r="B123" s="8" t="s">
        <v>245</v>
      </c>
      <c r="C123" s="9" t="s">
        <v>25</v>
      </c>
      <c r="D123" s="9" t="s">
        <v>26</v>
      </c>
      <c r="E123" s="9">
        <v>20</v>
      </c>
      <c r="F123" s="10" t="s">
        <v>31</v>
      </c>
      <c r="G123" s="11">
        <v>1500000</v>
      </c>
      <c r="H123" s="11">
        <f t="shared" si="7"/>
        <v>0</v>
      </c>
      <c r="I123" s="11">
        <v>1500000</v>
      </c>
      <c r="J123" s="11">
        <v>1499999.2</v>
      </c>
      <c r="K123" s="11">
        <v>0.8</v>
      </c>
      <c r="L123" s="11">
        <v>0</v>
      </c>
      <c r="M123" s="11">
        <v>1499999.2</v>
      </c>
      <c r="N123" s="11">
        <v>0</v>
      </c>
      <c r="O123" s="11">
        <v>282588.76</v>
      </c>
      <c r="P123" s="11">
        <v>1217410.44</v>
      </c>
      <c r="Q123" s="11">
        <v>282588.76</v>
      </c>
      <c r="R123" s="11">
        <v>0</v>
      </c>
      <c r="S123" s="11">
        <v>282588.76</v>
      </c>
      <c r="T123" s="11">
        <v>0</v>
      </c>
      <c r="U123" s="11">
        <v>0</v>
      </c>
    </row>
    <row r="124" spans="1:21" s="12" customFormat="1" ht="24" x14ac:dyDescent="0.2">
      <c r="A124" s="8" t="s">
        <v>246</v>
      </c>
      <c r="B124" s="8" t="s">
        <v>247</v>
      </c>
      <c r="C124" s="9" t="s">
        <v>25</v>
      </c>
      <c r="D124" s="9" t="s">
        <v>26</v>
      </c>
      <c r="E124" s="9">
        <v>20</v>
      </c>
      <c r="F124" s="10" t="s">
        <v>31</v>
      </c>
      <c r="G124" s="11">
        <v>10000000</v>
      </c>
      <c r="H124" s="11">
        <f t="shared" si="7"/>
        <v>0</v>
      </c>
      <c r="I124" s="11">
        <v>10000000</v>
      </c>
      <c r="J124" s="11">
        <v>5942489</v>
      </c>
      <c r="K124" s="11">
        <v>4057511</v>
      </c>
      <c r="L124" s="11">
        <v>0</v>
      </c>
      <c r="M124" s="11">
        <v>5942489</v>
      </c>
      <c r="N124" s="11">
        <v>0</v>
      </c>
      <c r="O124" s="11">
        <v>1207116</v>
      </c>
      <c r="P124" s="11">
        <v>4735373</v>
      </c>
      <c r="Q124" s="11">
        <v>50200</v>
      </c>
      <c r="R124" s="11">
        <v>1156916</v>
      </c>
      <c r="S124" s="11">
        <v>50200</v>
      </c>
      <c r="T124" s="11">
        <v>0</v>
      </c>
      <c r="U124" s="11">
        <v>0</v>
      </c>
    </row>
    <row r="125" spans="1:21" s="12" customFormat="1" ht="24" x14ac:dyDescent="0.2">
      <c r="A125" s="8" t="s">
        <v>248</v>
      </c>
      <c r="B125" s="8" t="s">
        <v>247</v>
      </c>
      <c r="C125" s="9" t="s">
        <v>25</v>
      </c>
      <c r="D125" s="9" t="s">
        <v>26</v>
      </c>
      <c r="E125" s="9">
        <v>20</v>
      </c>
      <c r="F125" s="10" t="s">
        <v>31</v>
      </c>
      <c r="G125" s="11">
        <v>10000000</v>
      </c>
      <c r="H125" s="11">
        <f t="shared" si="7"/>
        <v>0</v>
      </c>
      <c r="I125" s="11">
        <v>10000000</v>
      </c>
      <c r="J125" s="11">
        <v>5942489</v>
      </c>
      <c r="K125" s="11">
        <v>4057511</v>
      </c>
      <c r="L125" s="11">
        <v>0</v>
      </c>
      <c r="M125" s="11">
        <v>5942489</v>
      </c>
      <c r="N125" s="11">
        <v>0</v>
      </c>
      <c r="O125" s="11">
        <v>1207116</v>
      </c>
      <c r="P125" s="11">
        <v>4735373</v>
      </c>
      <c r="Q125" s="11">
        <v>50200</v>
      </c>
      <c r="R125" s="11">
        <v>1156916</v>
      </c>
      <c r="S125" s="11">
        <v>50200</v>
      </c>
      <c r="T125" s="11">
        <v>0</v>
      </c>
      <c r="U125" s="11">
        <v>0</v>
      </c>
    </row>
    <row r="126" spans="1:21" s="7" customFormat="1" ht="21" customHeight="1" x14ac:dyDescent="0.2">
      <c r="A126" s="3" t="s">
        <v>249</v>
      </c>
      <c r="B126" s="3" t="s">
        <v>250</v>
      </c>
      <c r="C126" s="4" t="s">
        <v>25</v>
      </c>
      <c r="D126" s="4" t="s">
        <v>26</v>
      </c>
      <c r="E126" s="4">
        <v>20</v>
      </c>
      <c r="F126" s="5" t="s">
        <v>31</v>
      </c>
      <c r="G126" s="6">
        <v>316000000</v>
      </c>
      <c r="H126" s="6">
        <f t="shared" si="7"/>
        <v>0</v>
      </c>
      <c r="I126" s="6">
        <v>316000000</v>
      </c>
      <c r="J126" s="6">
        <v>29380490</v>
      </c>
      <c r="K126" s="6">
        <v>286619510</v>
      </c>
      <c r="L126" s="6">
        <v>0</v>
      </c>
      <c r="M126" s="6">
        <v>29380490</v>
      </c>
      <c r="N126" s="6">
        <v>0</v>
      </c>
      <c r="O126" s="6">
        <v>28121527</v>
      </c>
      <c r="P126" s="6">
        <v>1258963</v>
      </c>
      <c r="Q126" s="6">
        <v>28121527</v>
      </c>
      <c r="R126" s="6">
        <v>0</v>
      </c>
      <c r="S126" s="6">
        <v>28121527</v>
      </c>
      <c r="T126" s="6">
        <v>0</v>
      </c>
      <c r="U126" s="6">
        <v>0</v>
      </c>
    </row>
    <row r="127" spans="1:21" s="12" customFormat="1" ht="12" x14ac:dyDescent="0.2">
      <c r="A127" s="8" t="s">
        <v>251</v>
      </c>
      <c r="B127" s="8" t="s">
        <v>252</v>
      </c>
      <c r="C127" s="9" t="s">
        <v>25</v>
      </c>
      <c r="D127" s="9" t="s">
        <v>26</v>
      </c>
      <c r="E127" s="9">
        <v>20</v>
      </c>
      <c r="F127" s="10" t="s">
        <v>31</v>
      </c>
      <c r="G127" s="11">
        <v>255000000</v>
      </c>
      <c r="H127" s="11">
        <f t="shared" si="7"/>
        <v>0</v>
      </c>
      <c r="I127" s="11">
        <v>255000000</v>
      </c>
      <c r="J127" s="11">
        <v>1015936</v>
      </c>
      <c r="K127" s="11">
        <v>253984064</v>
      </c>
      <c r="L127" s="11">
        <v>0</v>
      </c>
      <c r="M127" s="11">
        <v>1015936</v>
      </c>
      <c r="N127" s="11">
        <v>0</v>
      </c>
      <c r="O127" s="11">
        <v>0</v>
      </c>
      <c r="P127" s="11">
        <v>1015936</v>
      </c>
      <c r="Q127" s="11">
        <v>0</v>
      </c>
      <c r="R127" s="11">
        <v>0</v>
      </c>
      <c r="S127" s="11">
        <v>0</v>
      </c>
      <c r="T127" s="11">
        <v>0</v>
      </c>
      <c r="U127" s="11">
        <v>0</v>
      </c>
    </row>
    <row r="128" spans="1:21" s="12" customFormat="1" ht="12" x14ac:dyDescent="0.2">
      <c r="A128" s="8" t="s">
        <v>253</v>
      </c>
      <c r="B128" s="8" t="s">
        <v>254</v>
      </c>
      <c r="C128" s="9" t="s">
        <v>25</v>
      </c>
      <c r="D128" s="9" t="s">
        <v>26</v>
      </c>
      <c r="E128" s="9">
        <v>20</v>
      </c>
      <c r="F128" s="10" t="s">
        <v>31</v>
      </c>
      <c r="G128" s="11">
        <v>255000000</v>
      </c>
      <c r="H128" s="11">
        <f t="shared" si="7"/>
        <v>0</v>
      </c>
      <c r="I128" s="11">
        <v>255000000</v>
      </c>
      <c r="J128" s="11">
        <v>1015936</v>
      </c>
      <c r="K128" s="11">
        <v>253984064</v>
      </c>
      <c r="L128" s="11">
        <v>0</v>
      </c>
      <c r="M128" s="11">
        <v>1015936</v>
      </c>
      <c r="N128" s="11">
        <v>0</v>
      </c>
      <c r="O128" s="11">
        <v>0</v>
      </c>
      <c r="P128" s="11">
        <v>1015936</v>
      </c>
      <c r="Q128" s="11">
        <v>0</v>
      </c>
      <c r="R128" s="11">
        <v>0</v>
      </c>
      <c r="S128" s="11">
        <v>0</v>
      </c>
      <c r="T128" s="11">
        <v>0</v>
      </c>
      <c r="U128" s="11">
        <v>0</v>
      </c>
    </row>
    <row r="129" spans="1:21" s="12" customFormat="1" ht="12" x14ac:dyDescent="0.2">
      <c r="A129" s="8" t="s">
        <v>255</v>
      </c>
      <c r="B129" s="8" t="s">
        <v>256</v>
      </c>
      <c r="C129" s="9" t="s">
        <v>25</v>
      </c>
      <c r="D129" s="9" t="s">
        <v>26</v>
      </c>
      <c r="E129" s="9">
        <v>20</v>
      </c>
      <c r="F129" s="10" t="s">
        <v>31</v>
      </c>
      <c r="G129" s="11">
        <v>255000000</v>
      </c>
      <c r="H129" s="11">
        <f t="shared" si="7"/>
        <v>0</v>
      </c>
      <c r="I129" s="11">
        <v>255000000</v>
      </c>
      <c r="J129" s="11">
        <v>1015936</v>
      </c>
      <c r="K129" s="11">
        <v>253984064</v>
      </c>
      <c r="L129" s="11">
        <v>0</v>
      </c>
      <c r="M129" s="11">
        <v>1015936</v>
      </c>
      <c r="N129" s="11">
        <v>0</v>
      </c>
      <c r="O129" s="11">
        <v>0</v>
      </c>
      <c r="P129" s="11">
        <v>1015936</v>
      </c>
      <c r="Q129" s="11">
        <v>0</v>
      </c>
      <c r="R129" s="11">
        <v>0</v>
      </c>
      <c r="S129" s="11">
        <v>0</v>
      </c>
      <c r="T129" s="11">
        <v>0</v>
      </c>
      <c r="U129" s="11">
        <v>0</v>
      </c>
    </row>
    <row r="130" spans="1:21" s="12" customFormat="1" ht="12" x14ac:dyDescent="0.2">
      <c r="A130" s="8" t="s">
        <v>257</v>
      </c>
      <c r="B130" s="8" t="s">
        <v>258</v>
      </c>
      <c r="C130" s="9" t="s">
        <v>25</v>
      </c>
      <c r="D130" s="9" t="s">
        <v>26</v>
      </c>
      <c r="E130" s="9">
        <v>20</v>
      </c>
      <c r="F130" s="10" t="s">
        <v>31</v>
      </c>
      <c r="G130" s="11">
        <v>61000000</v>
      </c>
      <c r="H130" s="11">
        <f t="shared" si="7"/>
        <v>0</v>
      </c>
      <c r="I130" s="11">
        <v>61000000</v>
      </c>
      <c r="J130" s="11">
        <v>28364554</v>
      </c>
      <c r="K130" s="11">
        <v>32635446</v>
      </c>
      <c r="L130" s="11">
        <v>0</v>
      </c>
      <c r="M130" s="11">
        <v>28364554</v>
      </c>
      <c r="N130" s="11">
        <v>0</v>
      </c>
      <c r="O130" s="11">
        <v>28121527</v>
      </c>
      <c r="P130" s="11">
        <v>243027</v>
      </c>
      <c r="Q130" s="11">
        <v>28121527</v>
      </c>
      <c r="R130" s="11">
        <v>0</v>
      </c>
      <c r="S130" s="11">
        <v>28121527</v>
      </c>
      <c r="T130" s="11">
        <v>0</v>
      </c>
      <c r="U130" s="11">
        <v>0</v>
      </c>
    </row>
    <row r="131" spans="1:21" s="12" customFormat="1" ht="12" x14ac:dyDescent="0.2">
      <c r="A131" s="8" t="s">
        <v>259</v>
      </c>
      <c r="B131" s="8" t="s">
        <v>260</v>
      </c>
      <c r="C131" s="9" t="s">
        <v>25</v>
      </c>
      <c r="D131" s="9" t="s">
        <v>26</v>
      </c>
      <c r="E131" s="9">
        <v>20</v>
      </c>
      <c r="F131" s="10" t="s">
        <v>31</v>
      </c>
      <c r="G131" s="11">
        <v>61000000</v>
      </c>
      <c r="H131" s="11">
        <f t="shared" si="7"/>
        <v>0</v>
      </c>
      <c r="I131" s="11">
        <v>61000000</v>
      </c>
      <c r="J131" s="11">
        <v>28364554</v>
      </c>
      <c r="K131" s="11">
        <v>32635446</v>
      </c>
      <c r="L131" s="11">
        <v>0</v>
      </c>
      <c r="M131" s="11">
        <v>28364554</v>
      </c>
      <c r="N131" s="11">
        <v>0</v>
      </c>
      <c r="O131" s="11">
        <v>28121527</v>
      </c>
      <c r="P131" s="11">
        <v>243027</v>
      </c>
      <c r="Q131" s="11">
        <v>28121527</v>
      </c>
      <c r="R131" s="11">
        <v>0</v>
      </c>
      <c r="S131" s="11">
        <v>28121527</v>
      </c>
      <c r="T131" s="11">
        <v>0</v>
      </c>
      <c r="U131" s="11">
        <v>0</v>
      </c>
    </row>
    <row r="132" spans="1:21" s="12" customFormat="1" ht="12" x14ac:dyDescent="0.2">
      <c r="A132" s="8" t="s">
        <v>261</v>
      </c>
      <c r="B132" s="8" t="s">
        <v>260</v>
      </c>
      <c r="C132" s="9" t="s">
        <v>25</v>
      </c>
      <c r="D132" s="9" t="s">
        <v>26</v>
      </c>
      <c r="E132" s="9">
        <v>20</v>
      </c>
      <c r="F132" s="10" t="s">
        <v>31</v>
      </c>
      <c r="G132" s="11">
        <v>61000000</v>
      </c>
      <c r="H132" s="11">
        <f t="shared" si="7"/>
        <v>0</v>
      </c>
      <c r="I132" s="11">
        <v>61000000</v>
      </c>
      <c r="J132" s="11">
        <v>28364554</v>
      </c>
      <c r="K132" s="11">
        <v>32635446</v>
      </c>
      <c r="L132" s="11">
        <v>0</v>
      </c>
      <c r="M132" s="11">
        <v>28364554</v>
      </c>
      <c r="N132" s="11">
        <v>0</v>
      </c>
      <c r="O132" s="11">
        <v>28121527</v>
      </c>
      <c r="P132" s="11">
        <v>243027</v>
      </c>
      <c r="Q132" s="11">
        <v>28121527</v>
      </c>
      <c r="R132" s="11">
        <v>0</v>
      </c>
      <c r="S132" s="11">
        <v>28121527</v>
      </c>
      <c r="T132" s="11">
        <v>0</v>
      </c>
      <c r="U132" s="11">
        <v>0</v>
      </c>
    </row>
    <row r="133" spans="1:21" s="7" customFormat="1" ht="24" x14ac:dyDescent="0.2">
      <c r="A133" s="3" t="s">
        <v>262</v>
      </c>
      <c r="B133" s="3" t="s">
        <v>263</v>
      </c>
      <c r="C133" s="4" t="s">
        <v>25</v>
      </c>
      <c r="D133" s="4" t="s">
        <v>26</v>
      </c>
      <c r="E133" s="4">
        <v>21</v>
      </c>
      <c r="F133" s="5" t="s">
        <v>28</v>
      </c>
      <c r="G133" s="6">
        <v>45675100000</v>
      </c>
      <c r="H133" s="6">
        <f t="shared" si="7"/>
        <v>0</v>
      </c>
      <c r="I133" s="6">
        <v>45675100000</v>
      </c>
      <c r="J133" s="6">
        <v>27504309519.470001</v>
      </c>
      <c r="K133" s="6">
        <v>18170790480.529999</v>
      </c>
      <c r="L133" s="6">
        <v>0</v>
      </c>
      <c r="M133" s="6">
        <v>15731582214.469999</v>
      </c>
      <c r="N133" s="6">
        <v>11772727305</v>
      </c>
      <c r="O133" s="6">
        <v>5679950024.0799999</v>
      </c>
      <c r="P133" s="6">
        <v>10051632190.389999</v>
      </c>
      <c r="Q133" s="6">
        <v>5262345758.7299995</v>
      </c>
      <c r="R133" s="6">
        <v>417604265.35000002</v>
      </c>
      <c r="S133" s="6">
        <v>5262345758.7299995</v>
      </c>
      <c r="T133" s="6">
        <v>0</v>
      </c>
      <c r="U133" s="6">
        <v>13836168</v>
      </c>
    </row>
    <row r="134" spans="1:21" s="12" customFormat="1" ht="24" x14ac:dyDescent="0.2">
      <c r="A134" s="8" t="s">
        <v>264</v>
      </c>
      <c r="B134" s="8" t="s">
        <v>265</v>
      </c>
      <c r="C134" s="9" t="s">
        <v>25</v>
      </c>
      <c r="D134" s="9" t="s">
        <v>26</v>
      </c>
      <c r="E134" s="9">
        <v>21</v>
      </c>
      <c r="F134" s="10" t="s">
        <v>28</v>
      </c>
      <c r="G134" s="11">
        <v>6643671754</v>
      </c>
      <c r="H134" s="11">
        <f t="shared" si="7"/>
        <v>0</v>
      </c>
      <c r="I134" s="11">
        <v>6643671754</v>
      </c>
      <c r="J134" s="11">
        <v>4337638366</v>
      </c>
      <c r="K134" s="11">
        <v>2306033388</v>
      </c>
      <c r="L134" s="11">
        <v>0</v>
      </c>
      <c r="M134" s="11">
        <v>306462878</v>
      </c>
      <c r="N134" s="11">
        <v>4031175488</v>
      </c>
      <c r="O134" s="11">
        <v>0</v>
      </c>
      <c r="P134" s="11">
        <v>306462878</v>
      </c>
      <c r="Q134" s="11">
        <v>0</v>
      </c>
      <c r="R134" s="11">
        <v>0</v>
      </c>
      <c r="S134" s="11">
        <v>0</v>
      </c>
      <c r="T134" s="11">
        <v>0</v>
      </c>
      <c r="U134" s="11">
        <v>0</v>
      </c>
    </row>
    <row r="135" spans="1:21" s="12" customFormat="1" ht="24" x14ac:dyDescent="0.2">
      <c r="A135" s="8" t="s">
        <v>266</v>
      </c>
      <c r="B135" s="8" t="s">
        <v>267</v>
      </c>
      <c r="C135" s="9" t="s">
        <v>25</v>
      </c>
      <c r="D135" s="9" t="s">
        <v>26</v>
      </c>
      <c r="E135" s="9">
        <v>21</v>
      </c>
      <c r="F135" s="10" t="s">
        <v>28</v>
      </c>
      <c r="G135" s="11">
        <v>6643671754</v>
      </c>
      <c r="H135" s="11">
        <f t="shared" si="7"/>
        <v>0</v>
      </c>
      <c r="I135" s="11">
        <v>6643671754</v>
      </c>
      <c r="J135" s="11">
        <v>4337638366</v>
      </c>
      <c r="K135" s="11">
        <v>2306033388</v>
      </c>
      <c r="L135" s="11">
        <v>0</v>
      </c>
      <c r="M135" s="11">
        <v>306462878</v>
      </c>
      <c r="N135" s="11">
        <v>4031175488</v>
      </c>
      <c r="O135" s="11">
        <v>0</v>
      </c>
      <c r="P135" s="11">
        <v>306462878</v>
      </c>
      <c r="Q135" s="11">
        <v>0</v>
      </c>
      <c r="R135" s="11">
        <v>0</v>
      </c>
      <c r="S135" s="11">
        <v>0</v>
      </c>
      <c r="T135" s="11">
        <v>0</v>
      </c>
      <c r="U135" s="11">
        <v>0</v>
      </c>
    </row>
    <row r="136" spans="1:21" s="7" customFormat="1" ht="36" x14ac:dyDescent="0.2">
      <c r="A136" s="3" t="s">
        <v>268</v>
      </c>
      <c r="B136" s="3" t="s">
        <v>269</v>
      </c>
      <c r="C136" s="4" t="s">
        <v>25</v>
      </c>
      <c r="D136" s="4" t="s">
        <v>26</v>
      </c>
      <c r="E136" s="4">
        <v>21</v>
      </c>
      <c r="F136" s="5" t="s">
        <v>28</v>
      </c>
      <c r="G136" s="6">
        <v>6643671754</v>
      </c>
      <c r="H136" s="6">
        <f t="shared" si="7"/>
        <v>0</v>
      </c>
      <c r="I136" s="6">
        <v>6643671754</v>
      </c>
      <c r="J136" s="6">
        <v>4337638366</v>
      </c>
      <c r="K136" s="6">
        <v>2306033388</v>
      </c>
      <c r="L136" s="6">
        <v>0</v>
      </c>
      <c r="M136" s="6">
        <v>306462878</v>
      </c>
      <c r="N136" s="6">
        <v>4031175488</v>
      </c>
      <c r="O136" s="6">
        <v>0</v>
      </c>
      <c r="P136" s="6">
        <v>306462878</v>
      </c>
      <c r="Q136" s="6">
        <v>0</v>
      </c>
      <c r="R136" s="6">
        <v>0</v>
      </c>
      <c r="S136" s="6">
        <v>0</v>
      </c>
      <c r="T136" s="6">
        <v>0</v>
      </c>
      <c r="U136" s="6">
        <v>0</v>
      </c>
    </row>
    <row r="137" spans="1:21" s="12" customFormat="1" ht="36" x14ac:dyDescent="0.2">
      <c r="A137" s="8" t="s">
        <v>270</v>
      </c>
      <c r="B137" s="8" t="s">
        <v>271</v>
      </c>
      <c r="C137" s="9" t="s">
        <v>25</v>
      </c>
      <c r="D137" s="9" t="s">
        <v>26</v>
      </c>
      <c r="E137" s="9">
        <v>21</v>
      </c>
      <c r="F137" s="10" t="s">
        <v>28</v>
      </c>
      <c r="G137" s="11">
        <v>11618200000</v>
      </c>
      <c r="H137" s="11">
        <f t="shared" si="7"/>
        <v>0</v>
      </c>
      <c r="I137" s="11">
        <v>11618200000</v>
      </c>
      <c r="J137" s="11">
        <v>5847191661.8500004</v>
      </c>
      <c r="K137" s="11">
        <v>5771008338.1499996</v>
      </c>
      <c r="L137" s="11">
        <v>0</v>
      </c>
      <c r="M137" s="11">
        <v>2771778288.8499999</v>
      </c>
      <c r="N137" s="11">
        <v>3075413373</v>
      </c>
      <c r="O137" s="11">
        <v>592881117.28999996</v>
      </c>
      <c r="P137" s="11">
        <v>2178897171.5599999</v>
      </c>
      <c r="Q137" s="11">
        <v>336784093.29000002</v>
      </c>
      <c r="R137" s="11">
        <v>256097024</v>
      </c>
      <c r="S137" s="11">
        <v>336784093.29000002</v>
      </c>
      <c r="T137" s="11">
        <v>0</v>
      </c>
      <c r="U137" s="11">
        <v>0</v>
      </c>
    </row>
    <row r="138" spans="1:21" s="12" customFormat="1" ht="24" x14ac:dyDescent="0.2">
      <c r="A138" s="8" t="s">
        <v>272</v>
      </c>
      <c r="B138" s="8" t="s">
        <v>273</v>
      </c>
      <c r="C138" s="9" t="s">
        <v>25</v>
      </c>
      <c r="D138" s="9" t="s">
        <v>26</v>
      </c>
      <c r="E138" s="9">
        <v>21</v>
      </c>
      <c r="F138" s="10" t="s">
        <v>28</v>
      </c>
      <c r="G138" s="11">
        <v>4202200000</v>
      </c>
      <c r="H138" s="11">
        <f t="shared" si="7"/>
        <v>0</v>
      </c>
      <c r="I138" s="11">
        <v>4202200000</v>
      </c>
      <c r="J138" s="11">
        <v>1748046803.8499999</v>
      </c>
      <c r="K138" s="11">
        <v>2454153196.1500001</v>
      </c>
      <c r="L138" s="11">
        <v>0</v>
      </c>
      <c r="M138" s="11">
        <v>1068620245.85</v>
      </c>
      <c r="N138" s="11">
        <v>679426558</v>
      </c>
      <c r="O138" s="11">
        <v>332217819.29000002</v>
      </c>
      <c r="P138" s="11">
        <v>736402426.55999994</v>
      </c>
      <c r="Q138" s="11">
        <v>193017355.28999999</v>
      </c>
      <c r="R138" s="11">
        <v>139200464</v>
      </c>
      <c r="S138" s="11">
        <v>193017355.28999999</v>
      </c>
      <c r="T138" s="11">
        <v>0</v>
      </c>
      <c r="U138" s="11">
        <v>0</v>
      </c>
    </row>
    <row r="139" spans="1:21" s="7" customFormat="1" ht="48" x14ac:dyDescent="0.2">
      <c r="A139" s="3" t="s">
        <v>274</v>
      </c>
      <c r="B139" s="3" t="s">
        <v>275</v>
      </c>
      <c r="C139" s="4" t="s">
        <v>25</v>
      </c>
      <c r="D139" s="4" t="s">
        <v>26</v>
      </c>
      <c r="E139" s="4">
        <v>21</v>
      </c>
      <c r="F139" s="5" t="s">
        <v>28</v>
      </c>
      <c r="G139" s="6">
        <v>4202200000</v>
      </c>
      <c r="H139" s="6">
        <f t="shared" ref="H139:H155" si="8">+I139-G139</f>
        <v>0</v>
      </c>
      <c r="I139" s="6">
        <v>4202200000</v>
      </c>
      <c r="J139" s="6">
        <v>1748046803.8499999</v>
      </c>
      <c r="K139" s="6">
        <v>2454153196.1500001</v>
      </c>
      <c r="L139" s="6">
        <v>0</v>
      </c>
      <c r="M139" s="6">
        <v>1068620245.85</v>
      </c>
      <c r="N139" s="6">
        <v>679426558</v>
      </c>
      <c r="O139" s="6">
        <v>332217819.29000002</v>
      </c>
      <c r="P139" s="6">
        <v>736402426.55999994</v>
      </c>
      <c r="Q139" s="6">
        <v>193017355.28999999</v>
      </c>
      <c r="R139" s="6">
        <v>139200464</v>
      </c>
      <c r="S139" s="6">
        <v>193017355.28999999</v>
      </c>
      <c r="T139" s="6">
        <v>0</v>
      </c>
      <c r="U139" s="6">
        <v>0</v>
      </c>
    </row>
    <row r="140" spans="1:21" s="12" customFormat="1" ht="24" x14ac:dyDescent="0.2">
      <c r="A140" s="8" t="s">
        <v>276</v>
      </c>
      <c r="B140" s="8" t="s">
        <v>267</v>
      </c>
      <c r="C140" s="9" t="s">
        <v>25</v>
      </c>
      <c r="D140" s="9" t="s">
        <v>26</v>
      </c>
      <c r="E140" s="9">
        <v>21</v>
      </c>
      <c r="F140" s="10" t="s">
        <v>28</v>
      </c>
      <c r="G140" s="11">
        <v>7416000000</v>
      </c>
      <c r="H140" s="11">
        <f t="shared" si="8"/>
        <v>0</v>
      </c>
      <c r="I140" s="11">
        <v>7416000000</v>
      </c>
      <c r="J140" s="11">
        <v>4099144858</v>
      </c>
      <c r="K140" s="11">
        <v>3316855142</v>
      </c>
      <c r="L140" s="11">
        <v>0</v>
      </c>
      <c r="M140" s="11">
        <v>1703158043</v>
      </c>
      <c r="N140" s="11">
        <v>2395986815</v>
      </c>
      <c r="O140" s="11">
        <v>260663298</v>
      </c>
      <c r="P140" s="11">
        <v>1442494745</v>
      </c>
      <c r="Q140" s="11">
        <v>143766738</v>
      </c>
      <c r="R140" s="11">
        <v>116896560</v>
      </c>
      <c r="S140" s="11">
        <v>143766738</v>
      </c>
      <c r="T140" s="11">
        <v>0</v>
      </c>
      <c r="U140" s="11">
        <v>0</v>
      </c>
    </row>
    <row r="141" spans="1:21" s="7" customFormat="1" ht="36" x14ac:dyDescent="0.2">
      <c r="A141" s="3" t="s">
        <v>277</v>
      </c>
      <c r="B141" s="3" t="s">
        <v>278</v>
      </c>
      <c r="C141" s="4" t="s">
        <v>25</v>
      </c>
      <c r="D141" s="4" t="s">
        <v>26</v>
      </c>
      <c r="E141" s="4">
        <v>21</v>
      </c>
      <c r="F141" s="5" t="s">
        <v>28</v>
      </c>
      <c r="G141" s="6">
        <v>7416000000</v>
      </c>
      <c r="H141" s="6">
        <f t="shared" si="8"/>
        <v>0</v>
      </c>
      <c r="I141" s="6">
        <v>7416000000</v>
      </c>
      <c r="J141" s="6">
        <v>4099144858</v>
      </c>
      <c r="K141" s="6">
        <v>3316855142</v>
      </c>
      <c r="L141" s="6">
        <v>0</v>
      </c>
      <c r="M141" s="6">
        <v>1703158043</v>
      </c>
      <c r="N141" s="6">
        <v>2395986815</v>
      </c>
      <c r="O141" s="6">
        <v>260663298</v>
      </c>
      <c r="P141" s="6">
        <v>1442494745</v>
      </c>
      <c r="Q141" s="6">
        <v>143766738</v>
      </c>
      <c r="R141" s="6">
        <v>116896560</v>
      </c>
      <c r="S141" s="6">
        <v>143766738</v>
      </c>
      <c r="T141" s="6">
        <v>0</v>
      </c>
      <c r="U141" s="6">
        <v>0</v>
      </c>
    </row>
    <row r="142" spans="1:21" s="12" customFormat="1" ht="24" x14ac:dyDescent="0.2">
      <c r="A142" s="8" t="s">
        <v>279</v>
      </c>
      <c r="B142" s="8" t="s">
        <v>280</v>
      </c>
      <c r="C142" s="9" t="s">
        <v>25</v>
      </c>
      <c r="D142" s="9" t="s">
        <v>26</v>
      </c>
      <c r="E142" s="9">
        <v>21</v>
      </c>
      <c r="F142" s="10" t="s">
        <v>28</v>
      </c>
      <c r="G142" s="11">
        <v>3347500000</v>
      </c>
      <c r="H142" s="11">
        <f t="shared" si="8"/>
        <v>0</v>
      </c>
      <c r="I142" s="11">
        <v>3347500000</v>
      </c>
      <c r="J142" s="11">
        <v>1024228080</v>
      </c>
      <c r="K142" s="11">
        <v>2323271920</v>
      </c>
      <c r="L142" s="11">
        <v>0</v>
      </c>
      <c r="M142" s="11">
        <v>682587603</v>
      </c>
      <c r="N142" s="11">
        <v>341640477</v>
      </c>
      <c r="O142" s="11">
        <v>164841488.69999999</v>
      </c>
      <c r="P142" s="11">
        <v>517746114.30000001</v>
      </c>
      <c r="Q142" s="11">
        <v>141535823.34999999</v>
      </c>
      <c r="R142" s="11">
        <v>23305665.350000001</v>
      </c>
      <c r="S142" s="11">
        <v>141535823.34999999</v>
      </c>
      <c r="T142" s="11">
        <v>0</v>
      </c>
      <c r="U142" s="11">
        <v>4382465</v>
      </c>
    </row>
    <row r="143" spans="1:21" s="12" customFormat="1" ht="24" x14ac:dyDescent="0.2">
      <c r="A143" s="8" t="s">
        <v>281</v>
      </c>
      <c r="B143" s="8" t="s">
        <v>267</v>
      </c>
      <c r="C143" s="9" t="s">
        <v>25</v>
      </c>
      <c r="D143" s="9" t="s">
        <v>26</v>
      </c>
      <c r="E143" s="9">
        <v>21</v>
      </c>
      <c r="F143" s="10" t="s">
        <v>28</v>
      </c>
      <c r="G143" s="11">
        <v>3347500000</v>
      </c>
      <c r="H143" s="11">
        <f t="shared" si="8"/>
        <v>0</v>
      </c>
      <c r="I143" s="11">
        <v>3347500000</v>
      </c>
      <c r="J143" s="11">
        <v>1024228080</v>
      </c>
      <c r="K143" s="11">
        <v>2323271920</v>
      </c>
      <c r="L143" s="11">
        <v>0</v>
      </c>
      <c r="M143" s="11">
        <v>682587603</v>
      </c>
      <c r="N143" s="11">
        <v>341640477</v>
      </c>
      <c r="O143" s="11">
        <v>164841488.69999999</v>
      </c>
      <c r="P143" s="11">
        <v>517746114.30000001</v>
      </c>
      <c r="Q143" s="11">
        <v>141535823.34999999</v>
      </c>
      <c r="R143" s="11">
        <v>23305665.350000001</v>
      </c>
      <c r="S143" s="11">
        <v>141535823.34999999</v>
      </c>
      <c r="T143" s="11">
        <v>0</v>
      </c>
      <c r="U143" s="11">
        <v>4382465</v>
      </c>
    </row>
    <row r="144" spans="1:21" s="7" customFormat="1" ht="36" x14ac:dyDescent="0.2">
      <c r="A144" s="3" t="s">
        <v>282</v>
      </c>
      <c r="B144" s="3" t="s">
        <v>283</v>
      </c>
      <c r="C144" s="4" t="s">
        <v>25</v>
      </c>
      <c r="D144" s="4" t="s">
        <v>26</v>
      </c>
      <c r="E144" s="4">
        <v>21</v>
      </c>
      <c r="F144" s="5" t="s">
        <v>28</v>
      </c>
      <c r="G144" s="6">
        <v>3347500000</v>
      </c>
      <c r="H144" s="6">
        <f t="shared" si="8"/>
        <v>0</v>
      </c>
      <c r="I144" s="6">
        <v>3347500000</v>
      </c>
      <c r="J144" s="6">
        <v>1024228080</v>
      </c>
      <c r="K144" s="6">
        <v>2323271920</v>
      </c>
      <c r="L144" s="6">
        <v>0</v>
      </c>
      <c r="M144" s="6">
        <v>682587603</v>
      </c>
      <c r="N144" s="6">
        <v>341640477</v>
      </c>
      <c r="O144" s="6">
        <v>164841488.69999999</v>
      </c>
      <c r="P144" s="6">
        <v>517746114.30000001</v>
      </c>
      <c r="Q144" s="6">
        <v>141535823.34999999</v>
      </c>
      <c r="R144" s="6">
        <v>23305665.350000001</v>
      </c>
      <c r="S144" s="6">
        <v>141535823.34999999</v>
      </c>
      <c r="T144" s="6">
        <v>0</v>
      </c>
      <c r="U144" s="6">
        <v>4382465</v>
      </c>
    </row>
    <row r="145" spans="1:21" s="12" customFormat="1" ht="24" x14ac:dyDescent="0.2">
      <c r="A145" s="8" t="s">
        <v>284</v>
      </c>
      <c r="B145" s="8" t="s">
        <v>285</v>
      </c>
      <c r="C145" s="9" t="s">
        <v>25</v>
      </c>
      <c r="D145" s="9" t="s">
        <v>26</v>
      </c>
      <c r="E145" s="9">
        <v>21</v>
      </c>
      <c r="F145" s="10" t="s">
        <v>28</v>
      </c>
      <c r="G145" s="11">
        <v>501870000</v>
      </c>
      <c r="H145" s="11">
        <f t="shared" si="8"/>
        <v>0</v>
      </c>
      <c r="I145" s="11">
        <v>501870000</v>
      </c>
      <c r="J145" s="11">
        <v>344595627</v>
      </c>
      <c r="K145" s="11">
        <v>157274373</v>
      </c>
      <c r="L145" s="11">
        <v>0</v>
      </c>
      <c r="M145" s="11">
        <v>314397203</v>
      </c>
      <c r="N145" s="11">
        <v>30198424</v>
      </c>
      <c r="O145" s="11">
        <v>96584140</v>
      </c>
      <c r="P145" s="11">
        <v>217813063</v>
      </c>
      <c r="Q145" s="11">
        <v>91980702</v>
      </c>
      <c r="R145" s="11">
        <v>4603438</v>
      </c>
      <c r="S145" s="11">
        <v>91980702</v>
      </c>
      <c r="T145" s="11">
        <v>0</v>
      </c>
      <c r="U145" s="11">
        <v>259623</v>
      </c>
    </row>
    <row r="146" spans="1:21" s="12" customFormat="1" ht="24" x14ac:dyDescent="0.2">
      <c r="A146" s="8" t="s">
        <v>286</v>
      </c>
      <c r="B146" s="8" t="s">
        <v>273</v>
      </c>
      <c r="C146" s="9" t="s">
        <v>25</v>
      </c>
      <c r="D146" s="9" t="s">
        <v>26</v>
      </c>
      <c r="E146" s="9">
        <v>21</v>
      </c>
      <c r="F146" s="10" t="s">
        <v>28</v>
      </c>
      <c r="G146" s="11">
        <v>501870000</v>
      </c>
      <c r="H146" s="11">
        <f t="shared" si="8"/>
        <v>0</v>
      </c>
      <c r="I146" s="11">
        <v>501870000</v>
      </c>
      <c r="J146" s="11">
        <v>344595627</v>
      </c>
      <c r="K146" s="11">
        <v>157274373</v>
      </c>
      <c r="L146" s="11">
        <v>0</v>
      </c>
      <c r="M146" s="11">
        <v>314397203</v>
      </c>
      <c r="N146" s="11">
        <v>30198424</v>
      </c>
      <c r="O146" s="11">
        <v>96584140</v>
      </c>
      <c r="P146" s="11">
        <v>217813063</v>
      </c>
      <c r="Q146" s="11">
        <v>91980702</v>
      </c>
      <c r="R146" s="11">
        <v>4603438</v>
      </c>
      <c r="S146" s="11">
        <v>91980702</v>
      </c>
      <c r="T146" s="11">
        <v>0</v>
      </c>
      <c r="U146" s="11">
        <v>259623</v>
      </c>
    </row>
    <row r="147" spans="1:21" s="7" customFormat="1" ht="24" x14ac:dyDescent="0.2">
      <c r="A147" s="3" t="s">
        <v>287</v>
      </c>
      <c r="B147" s="3" t="s">
        <v>288</v>
      </c>
      <c r="C147" s="4" t="s">
        <v>25</v>
      </c>
      <c r="D147" s="4" t="s">
        <v>26</v>
      </c>
      <c r="E147" s="4">
        <v>21</v>
      </c>
      <c r="F147" s="5" t="s">
        <v>28</v>
      </c>
      <c r="G147" s="6">
        <v>501870000</v>
      </c>
      <c r="H147" s="6">
        <f t="shared" si="8"/>
        <v>0</v>
      </c>
      <c r="I147" s="6">
        <v>501870000</v>
      </c>
      <c r="J147" s="6">
        <v>344595627</v>
      </c>
      <c r="K147" s="6">
        <v>157274373</v>
      </c>
      <c r="L147" s="6">
        <v>0</v>
      </c>
      <c r="M147" s="6">
        <v>314397203</v>
      </c>
      <c r="N147" s="6">
        <v>30198424</v>
      </c>
      <c r="O147" s="6">
        <v>96584140</v>
      </c>
      <c r="P147" s="6">
        <v>217813063</v>
      </c>
      <c r="Q147" s="6">
        <v>91980702</v>
      </c>
      <c r="R147" s="6">
        <v>4603438</v>
      </c>
      <c r="S147" s="6">
        <v>91980702</v>
      </c>
      <c r="T147" s="6">
        <v>0</v>
      </c>
      <c r="U147" s="6">
        <v>259623</v>
      </c>
    </row>
    <row r="148" spans="1:21" s="12" customFormat="1" ht="24" x14ac:dyDescent="0.2">
      <c r="A148" s="8" t="s">
        <v>289</v>
      </c>
      <c r="B148" s="8" t="s">
        <v>290</v>
      </c>
      <c r="C148" s="9" t="s">
        <v>25</v>
      </c>
      <c r="D148" s="9" t="s">
        <v>26</v>
      </c>
      <c r="E148" s="9">
        <v>21</v>
      </c>
      <c r="F148" s="10" t="s">
        <v>28</v>
      </c>
      <c r="G148" s="11">
        <v>9365945300</v>
      </c>
      <c r="H148" s="11">
        <f t="shared" si="8"/>
        <v>0</v>
      </c>
      <c r="I148" s="11">
        <v>9365945300</v>
      </c>
      <c r="J148" s="11">
        <v>5001650839</v>
      </c>
      <c r="K148" s="11">
        <v>4364294461</v>
      </c>
      <c r="L148" s="11">
        <v>0</v>
      </c>
      <c r="M148" s="11">
        <v>1166185224</v>
      </c>
      <c r="N148" s="11">
        <v>3835465615</v>
      </c>
      <c r="O148" s="11">
        <v>583472891.04999995</v>
      </c>
      <c r="P148" s="11">
        <v>582712332.95000005</v>
      </c>
      <c r="Q148" s="11">
        <v>472216713.05000001</v>
      </c>
      <c r="R148" s="11">
        <v>111256178</v>
      </c>
      <c r="S148" s="11">
        <v>472216713.05000001</v>
      </c>
      <c r="T148" s="11">
        <v>0</v>
      </c>
      <c r="U148" s="11">
        <v>1657980</v>
      </c>
    </row>
    <row r="149" spans="1:21" s="12" customFormat="1" ht="24" x14ac:dyDescent="0.2">
      <c r="A149" s="8" t="s">
        <v>291</v>
      </c>
      <c r="B149" s="8" t="s">
        <v>292</v>
      </c>
      <c r="C149" s="9" t="s">
        <v>25</v>
      </c>
      <c r="D149" s="9" t="s">
        <v>26</v>
      </c>
      <c r="E149" s="9">
        <v>21</v>
      </c>
      <c r="F149" s="10" t="s">
        <v>28</v>
      </c>
      <c r="G149" s="11">
        <v>9365945300</v>
      </c>
      <c r="H149" s="11">
        <f t="shared" si="8"/>
        <v>0</v>
      </c>
      <c r="I149" s="11">
        <v>9365945300</v>
      </c>
      <c r="J149" s="11">
        <v>5001650839</v>
      </c>
      <c r="K149" s="11">
        <v>4364294461</v>
      </c>
      <c r="L149" s="11">
        <v>0</v>
      </c>
      <c r="M149" s="11">
        <v>1166185224</v>
      </c>
      <c r="N149" s="11">
        <v>3835465615</v>
      </c>
      <c r="O149" s="11">
        <v>583472891.04999995</v>
      </c>
      <c r="P149" s="11">
        <v>582712332.95000005</v>
      </c>
      <c r="Q149" s="11">
        <v>472216713.05000001</v>
      </c>
      <c r="R149" s="11">
        <v>111256178</v>
      </c>
      <c r="S149" s="11">
        <v>472216713.05000001</v>
      </c>
      <c r="T149" s="11">
        <v>0</v>
      </c>
      <c r="U149" s="11">
        <v>1657980</v>
      </c>
    </row>
    <row r="150" spans="1:21" s="7" customFormat="1" ht="48" x14ac:dyDescent="0.2">
      <c r="A150" s="3" t="s">
        <v>293</v>
      </c>
      <c r="B150" s="3" t="s">
        <v>294</v>
      </c>
      <c r="C150" s="4" t="s">
        <v>25</v>
      </c>
      <c r="D150" s="4" t="s">
        <v>26</v>
      </c>
      <c r="E150" s="4">
        <v>21</v>
      </c>
      <c r="F150" s="5" t="s">
        <v>28</v>
      </c>
      <c r="G150" s="6">
        <v>9365945300</v>
      </c>
      <c r="H150" s="6">
        <f t="shared" si="8"/>
        <v>0</v>
      </c>
      <c r="I150" s="6">
        <v>9365945300</v>
      </c>
      <c r="J150" s="6">
        <v>5001650839</v>
      </c>
      <c r="K150" s="6">
        <v>4364294461</v>
      </c>
      <c r="L150" s="6">
        <v>0</v>
      </c>
      <c r="M150" s="6">
        <v>1166185224</v>
      </c>
      <c r="N150" s="6">
        <v>3835465615</v>
      </c>
      <c r="O150" s="6">
        <v>583472891.04999995</v>
      </c>
      <c r="P150" s="6">
        <v>582712332.95000005</v>
      </c>
      <c r="Q150" s="6">
        <v>472216713.05000001</v>
      </c>
      <c r="R150" s="6">
        <v>111256178</v>
      </c>
      <c r="S150" s="6">
        <v>472216713.05000001</v>
      </c>
      <c r="T150" s="6">
        <v>0</v>
      </c>
      <c r="U150" s="6">
        <v>1657980</v>
      </c>
    </row>
    <row r="151" spans="1:21" s="12" customFormat="1" ht="36" x14ac:dyDescent="0.2">
      <c r="A151" s="8" t="s">
        <v>295</v>
      </c>
      <c r="B151" s="8" t="s">
        <v>296</v>
      </c>
      <c r="C151" s="9" t="s">
        <v>25</v>
      </c>
      <c r="D151" s="9" t="s">
        <v>26</v>
      </c>
      <c r="E151" s="9">
        <v>21</v>
      </c>
      <c r="F151" s="10" t="s">
        <v>28</v>
      </c>
      <c r="G151" s="11">
        <v>14197912946</v>
      </c>
      <c r="H151" s="11">
        <f t="shared" si="8"/>
        <v>0</v>
      </c>
      <c r="I151" s="11">
        <v>14197912946</v>
      </c>
      <c r="J151" s="11">
        <v>10949004945.620001</v>
      </c>
      <c r="K151" s="11">
        <v>3248908000.3800001</v>
      </c>
      <c r="L151" s="11">
        <v>0</v>
      </c>
      <c r="M151" s="11">
        <v>10490171017.620001</v>
      </c>
      <c r="N151" s="11">
        <v>458833928</v>
      </c>
      <c r="O151" s="11">
        <v>4242170387.04</v>
      </c>
      <c r="P151" s="11">
        <v>6248000630.5799999</v>
      </c>
      <c r="Q151" s="11">
        <v>4219828427.04</v>
      </c>
      <c r="R151" s="11">
        <v>22341960</v>
      </c>
      <c r="S151" s="11">
        <v>4219828427.04</v>
      </c>
      <c r="T151" s="11">
        <v>0</v>
      </c>
      <c r="U151" s="11">
        <v>7536100</v>
      </c>
    </row>
    <row r="152" spans="1:21" s="12" customFormat="1" ht="24" x14ac:dyDescent="0.2">
      <c r="A152" s="8" t="s">
        <v>297</v>
      </c>
      <c r="B152" s="8" t="s">
        <v>298</v>
      </c>
      <c r="C152" s="9" t="s">
        <v>25</v>
      </c>
      <c r="D152" s="9" t="s">
        <v>26</v>
      </c>
      <c r="E152" s="9">
        <v>21</v>
      </c>
      <c r="F152" s="10" t="s">
        <v>28</v>
      </c>
      <c r="G152" s="11">
        <v>13197912946</v>
      </c>
      <c r="H152" s="11">
        <f t="shared" si="8"/>
        <v>0</v>
      </c>
      <c r="I152" s="11">
        <v>13197912946</v>
      </c>
      <c r="J152" s="11">
        <v>10944874363.620001</v>
      </c>
      <c r="K152" s="11">
        <v>2253038582.3800001</v>
      </c>
      <c r="L152" s="11">
        <v>0</v>
      </c>
      <c r="M152" s="11">
        <v>10486040435.620001</v>
      </c>
      <c r="N152" s="11">
        <v>458833928</v>
      </c>
      <c r="O152" s="11">
        <v>4242170387.04</v>
      </c>
      <c r="P152" s="11">
        <v>6243870048.5799999</v>
      </c>
      <c r="Q152" s="11">
        <v>4219828427.04</v>
      </c>
      <c r="R152" s="11">
        <v>22341960</v>
      </c>
      <c r="S152" s="11">
        <v>4219828427.04</v>
      </c>
      <c r="T152" s="11">
        <v>0</v>
      </c>
      <c r="U152" s="11">
        <v>7536100</v>
      </c>
    </row>
    <row r="153" spans="1:21" s="7" customFormat="1" ht="60" x14ac:dyDescent="0.2">
      <c r="A153" s="3" t="s">
        <v>299</v>
      </c>
      <c r="B153" s="3" t="s">
        <v>300</v>
      </c>
      <c r="C153" s="4" t="s">
        <v>25</v>
      </c>
      <c r="D153" s="4" t="s">
        <v>26</v>
      </c>
      <c r="E153" s="4">
        <v>21</v>
      </c>
      <c r="F153" s="5" t="s">
        <v>28</v>
      </c>
      <c r="G153" s="6">
        <v>13197912946</v>
      </c>
      <c r="H153" s="6">
        <f t="shared" si="8"/>
        <v>0</v>
      </c>
      <c r="I153" s="6">
        <v>13197912946</v>
      </c>
      <c r="J153" s="6">
        <v>10944874363.620001</v>
      </c>
      <c r="K153" s="6">
        <v>2253038582.3800001</v>
      </c>
      <c r="L153" s="6">
        <v>0</v>
      </c>
      <c r="M153" s="6">
        <v>10486040435.620001</v>
      </c>
      <c r="N153" s="6">
        <v>458833928</v>
      </c>
      <c r="O153" s="6">
        <v>4242170387.04</v>
      </c>
      <c r="P153" s="6">
        <v>6243870048.5799999</v>
      </c>
      <c r="Q153" s="6">
        <v>4219828427.04</v>
      </c>
      <c r="R153" s="6">
        <v>22341960</v>
      </c>
      <c r="S153" s="6">
        <v>4219828427.04</v>
      </c>
      <c r="T153" s="6">
        <v>0</v>
      </c>
      <c r="U153" s="6">
        <v>7536100</v>
      </c>
    </row>
    <row r="154" spans="1:21" s="12" customFormat="1" ht="24" x14ac:dyDescent="0.2">
      <c r="A154" s="8" t="s">
        <v>301</v>
      </c>
      <c r="B154" s="8" t="s">
        <v>267</v>
      </c>
      <c r="C154" s="9" t="s">
        <v>25</v>
      </c>
      <c r="D154" s="9" t="s">
        <v>26</v>
      </c>
      <c r="E154" s="9">
        <v>21</v>
      </c>
      <c r="F154" s="10" t="s">
        <v>28</v>
      </c>
      <c r="G154" s="11">
        <v>1000000000</v>
      </c>
      <c r="H154" s="11">
        <f t="shared" si="8"/>
        <v>0</v>
      </c>
      <c r="I154" s="11">
        <v>1000000000</v>
      </c>
      <c r="J154" s="11">
        <v>4130582</v>
      </c>
      <c r="K154" s="11">
        <v>995869418</v>
      </c>
      <c r="L154" s="11">
        <v>0</v>
      </c>
      <c r="M154" s="11">
        <v>4130582</v>
      </c>
      <c r="N154" s="11">
        <v>0</v>
      </c>
      <c r="O154" s="11">
        <v>0</v>
      </c>
      <c r="P154" s="11">
        <v>4130582</v>
      </c>
      <c r="Q154" s="11">
        <v>0</v>
      </c>
      <c r="R154" s="11">
        <v>0</v>
      </c>
      <c r="S154" s="11">
        <v>0</v>
      </c>
      <c r="T154" s="11">
        <v>0</v>
      </c>
      <c r="U154" s="11">
        <v>0</v>
      </c>
    </row>
    <row r="155" spans="1:21" s="7" customFormat="1" ht="36" x14ac:dyDescent="0.2">
      <c r="A155" s="3" t="s">
        <v>302</v>
      </c>
      <c r="B155" s="3" t="s">
        <v>303</v>
      </c>
      <c r="C155" s="4" t="s">
        <v>25</v>
      </c>
      <c r="D155" s="4" t="s">
        <v>26</v>
      </c>
      <c r="E155" s="4">
        <v>21</v>
      </c>
      <c r="F155" s="5" t="s">
        <v>28</v>
      </c>
      <c r="G155" s="6">
        <v>1000000000</v>
      </c>
      <c r="H155" s="6">
        <f t="shared" si="8"/>
        <v>0</v>
      </c>
      <c r="I155" s="6">
        <v>1000000000</v>
      </c>
      <c r="J155" s="6">
        <v>4130582</v>
      </c>
      <c r="K155" s="6">
        <v>995869418</v>
      </c>
      <c r="L155" s="6">
        <v>0</v>
      </c>
      <c r="M155" s="6">
        <v>4130582</v>
      </c>
      <c r="N155" s="6">
        <v>0</v>
      </c>
      <c r="O155" s="6">
        <v>0</v>
      </c>
      <c r="P155" s="6">
        <v>4130582</v>
      </c>
      <c r="Q155" s="6">
        <v>0</v>
      </c>
      <c r="R155" s="6">
        <v>0</v>
      </c>
      <c r="S155" s="6">
        <v>0</v>
      </c>
      <c r="T155" s="6">
        <v>0</v>
      </c>
      <c r="U155" s="6">
        <v>0</v>
      </c>
    </row>
    <row r="156" spans="1:21" ht="12" x14ac:dyDescent="0.2">
      <c r="A156" s="13"/>
      <c r="B156" s="13"/>
      <c r="C156" s="21"/>
      <c r="D156" s="13"/>
      <c r="E156" s="14"/>
      <c r="F156" s="15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4"/>
      <c r="R156" s="14"/>
      <c r="S156" s="14"/>
      <c r="T156" s="14"/>
      <c r="U156" s="14"/>
    </row>
    <row r="157" spans="1:21" x14ac:dyDescent="0.2">
      <c r="F157" s="15"/>
    </row>
  </sheetData>
  <mergeCells count="3">
    <mergeCell ref="A1:T1"/>
    <mergeCell ref="A2:T2"/>
    <mergeCell ref="A3:T3"/>
  </mergeCells>
  <pageMargins left="0.39370078740157483" right="0" top="0.39370078740157483" bottom="0.51181102362204722" header="0.39370078740157483" footer="0.39370078740157483"/>
  <pageSetup paperSize="14" scale="60" orientation="landscape" horizontalDpi="300" verticalDpi="300" r:id="rId1"/>
  <headerFooter alignWithMargins="0">
    <oddFooter>&amp;R&amp;"Arial,Regular"&amp;8 Página &amp;"-,Regular"&amp;P &amp;"-,Regular"de &amp;"-,Regular"&amp;N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57"/>
  <sheetViews>
    <sheetView showGridLines="0" workbookViewId="0">
      <pane xSplit="1" ySplit="4" topLeftCell="B146" activePane="bottomRight" state="frozen"/>
      <selection pane="topRight" activeCell="G1" sqref="G1"/>
      <selection pane="bottomLeft" activeCell="A2" sqref="A2"/>
      <selection pane="bottomRight" activeCell="A3" sqref="A3:T3"/>
    </sheetView>
  </sheetViews>
  <sheetFormatPr baseColWidth="10" defaultRowHeight="11.25" x14ac:dyDescent="0.2"/>
  <cols>
    <col min="1" max="1" width="11" style="16" bestFit="1" customWidth="1"/>
    <col min="2" max="2" width="37.42578125" style="16" customWidth="1"/>
    <col min="3" max="3" width="7.140625" style="16" hidden="1" customWidth="1"/>
    <col min="4" max="4" width="4.42578125" style="16" hidden="1" customWidth="1"/>
    <col min="5" max="5" width="4.140625" style="2" customWidth="1"/>
    <col min="6" max="6" width="22.140625" style="17" hidden="1" customWidth="1"/>
    <col min="7" max="7" width="16.7109375" style="2" bestFit="1" customWidth="1"/>
    <col min="8" max="8" width="15" style="2" bestFit="1" customWidth="1"/>
    <col min="9" max="10" width="16.7109375" style="2" bestFit="1" customWidth="1"/>
    <col min="11" max="11" width="20.140625" style="2" customWidth="1"/>
    <col min="12" max="13" width="16.7109375" style="2" bestFit="1" customWidth="1"/>
    <col min="14" max="14" width="15.5703125" style="2" bestFit="1" customWidth="1"/>
    <col min="15" max="15" width="16.7109375" style="2" bestFit="1" customWidth="1"/>
    <col min="16" max="16" width="16.85546875" style="2" bestFit="1" customWidth="1"/>
    <col min="17" max="17" width="16.7109375" style="2" bestFit="1" customWidth="1"/>
    <col min="18" max="18" width="14.140625" style="2" bestFit="1" customWidth="1"/>
    <col min="19" max="19" width="16.7109375" style="2" bestFit="1" customWidth="1"/>
    <col min="20" max="20" width="12.28515625" style="2" customWidth="1"/>
    <col min="21" max="21" width="13.140625" style="2" customWidth="1"/>
    <col min="22" max="16384" width="11.42578125" style="2"/>
  </cols>
  <sheetData>
    <row r="1" spans="1:21" s="1" customFormat="1" ht="15.75" x14ac:dyDescent="0.25">
      <c r="A1" s="68" t="s">
        <v>0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</row>
    <row r="2" spans="1:21" s="1" customFormat="1" ht="15.75" x14ac:dyDescent="0.25">
      <c r="A2" s="68" t="s">
        <v>1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</row>
    <row r="3" spans="1:21" s="1" customFormat="1" ht="15.75" x14ac:dyDescent="0.25">
      <c r="A3" s="68" t="s">
        <v>566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</row>
    <row r="4" spans="1:21" ht="36" x14ac:dyDescent="0.2">
      <c r="A4" s="18" t="s">
        <v>2</v>
      </c>
      <c r="B4" s="18" t="s">
        <v>3</v>
      </c>
      <c r="C4" s="19" t="s">
        <v>4</v>
      </c>
      <c r="D4" s="19" t="s">
        <v>5</v>
      </c>
      <c r="E4" s="19" t="s">
        <v>6</v>
      </c>
      <c r="F4" s="19" t="s">
        <v>7</v>
      </c>
      <c r="G4" s="20" t="s">
        <v>8</v>
      </c>
      <c r="H4" s="20" t="s">
        <v>9</v>
      </c>
      <c r="I4" s="20" t="s">
        <v>10</v>
      </c>
      <c r="J4" s="20" t="s">
        <v>11</v>
      </c>
      <c r="K4" s="20" t="s">
        <v>12</v>
      </c>
      <c r="L4" s="20" t="s">
        <v>13</v>
      </c>
      <c r="M4" s="20" t="s">
        <v>14</v>
      </c>
      <c r="N4" s="20" t="s">
        <v>15</v>
      </c>
      <c r="O4" s="20" t="s">
        <v>16</v>
      </c>
      <c r="P4" s="20" t="s">
        <v>17</v>
      </c>
      <c r="Q4" s="20" t="s">
        <v>18</v>
      </c>
      <c r="R4" s="20" t="s">
        <v>19</v>
      </c>
      <c r="S4" s="20" t="s">
        <v>20</v>
      </c>
      <c r="T4" s="20" t="s">
        <v>21</v>
      </c>
      <c r="U4" s="4" t="s">
        <v>22</v>
      </c>
    </row>
    <row r="5" spans="1:21" s="7" customFormat="1" ht="12" customHeight="1" x14ac:dyDescent="0.2">
      <c r="A5" s="3"/>
      <c r="B5" s="3" t="s">
        <v>304</v>
      </c>
      <c r="C5" s="4"/>
      <c r="D5" s="4"/>
      <c r="E5" s="4"/>
      <c r="F5" s="5"/>
      <c r="G5" s="6">
        <f>+G6+G7</f>
        <v>99935250000</v>
      </c>
      <c r="H5" s="6">
        <f t="shared" ref="H5" si="0">+H6+H7</f>
        <v>0</v>
      </c>
      <c r="I5" s="6">
        <f>+I6+I7</f>
        <v>99935250000</v>
      </c>
      <c r="J5" s="6">
        <f t="shared" ref="J5:U5" si="1">+J6+J7</f>
        <v>47840108784.779999</v>
      </c>
      <c r="K5" s="6">
        <f t="shared" si="1"/>
        <v>52095141215.220001</v>
      </c>
      <c r="L5" s="6">
        <f t="shared" si="1"/>
        <v>0</v>
      </c>
      <c r="M5" s="6">
        <f t="shared" si="1"/>
        <v>46709648484.5</v>
      </c>
      <c r="N5" s="6">
        <f t="shared" si="1"/>
        <v>1130460300.28</v>
      </c>
      <c r="O5" s="6">
        <f t="shared" si="1"/>
        <v>38411021758.269997</v>
      </c>
      <c r="P5" s="6">
        <f t="shared" si="1"/>
        <v>8298626726.2299995</v>
      </c>
      <c r="Q5" s="6">
        <f t="shared" si="1"/>
        <v>36395246434.769997</v>
      </c>
      <c r="R5" s="6">
        <f t="shared" si="1"/>
        <v>2015775323.5</v>
      </c>
      <c r="S5" s="6">
        <f t="shared" si="1"/>
        <v>36395246434.769997</v>
      </c>
      <c r="T5" s="6">
        <f t="shared" si="1"/>
        <v>0</v>
      </c>
      <c r="U5" s="6">
        <f t="shared" si="1"/>
        <v>79009151</v>
      </c>
    </row>
    <row r="6" spans="1:21" s="7" customFormat="1" ht="12" customHeight="1" x14ac:dyDescent="0.2">
      <c r="A6" s="3" t="s">
        <v>23</v>
      </c>
      <c r="B6" s="3" t="s">
        <v>24</v>
      </c>
      <c r="C6" s="4" t="s">
        <v>25</v>
      </c>
      <c r="D6" s="4" t="s">
        <v>26</v>
      </c>
      <c r="E6" s="4">
        <v>20</v>
      </c>
      <c r="F6" s="5" t="s">
        <v>27</v>
      </c>
      <c r="G6" s="6">
        <f>+G8+G46+G126</f>
        <v>97936450000</v>
      </c>
      <c r="H6" s="6">
        <f>+H8+H46+H126</f>
        <v>0</v>
      </c>
      <c r="I6" s="6">
        <f>+I8+I46+I126</f>
        <v>97936450000</v>
      </c>
      <c r="J6" s="6">
        <v>47331588793.779999</v>
      </c>
      <c r="K6" s="6">
        <f t="shared" ref="K6:U6" si="2">+K8+K46+K126</f>
        <v>50604861206.220001</v>
      </c>
      <c r="L6" s="6">
        <f t="shared" si="2"/>
        <v>0</v>
      </c>
      <c r="M6" s="6">
        <f t="shared" si="2"/>
        <v>46413463517.5</v>
      </c>
      <c r="N6" s="6">
        <f t="shared" si="2"/>
        <v>918125276.27999997</v>
      </c>
      <c r="O6" s="6">
        <f t="shared" si="2"/>
        <v>38408705725.269997</v>
      </c>
      <c r="P6" s="6">
        <f t="shared" si="2"/>
        <v>8004757792.2299995</v>
      </c>
      <c r="Q6" s="6">
        <f t="shared" si="2"/>
        <v>36392930401.769997</v>
      </c>
      <c r="R6" s="6">
        <f t="shared" si="2"/>
        <v>2015775323.5</v>
      </c>
      <c r="S6" s="6">
        <f t="shared" si="2"/>
        <v>36392930401.769997</v>
      </c>
      <c r="T6" s="6">
        <f t="shared" si="2"/>
        <v>0</v>
      </c>
      <c r="U6" s="6">
        <f t="shared" si="2"/>
        <v>79009151</v>
      </c>
    </row>
    <row r="7" spans="1:21" s="7" customFormat="1" ht="22.5" customHeight="1" x14ac:dyDescent="0.2">
      <c r="A7" s="3" t="s">
        <v>23</v>
      </c>
      <c r="B7" s="3" t="s">
        <v>24</v>
      </c>
      <c r="C7" s="4" t="s">
        <v>25</v>
      </c>
      <c r="D7" s="4" t="s">
        <v>26</v>
      </c>
      <c r="E7" s="4">
        <v>21</v>
      </c>
      <c r="F7" s="5" t="s">
        <v>28</v>
      </c>
      <c r="G7" s="6">
        <f>+G47</f>
        <v>1998800000</v>
      </c>
      <c r="H7" s="6"/>
      <c r="I7" s="6">
        <f>+I47</f>
        <v>1998800000</v>
      </c>
      <c r="J7" s="6">
        <v>508519991</v>
      </c>
      <c r="K7" s="6">
        <f t="shared" ref="K7:U7" si="3">+K47</f>
        <v>1490280009</v>
      </c>
      <c r="L7" s="6">
        <f t="shared" si="3"/>
        <v>0</v>
      </c>
      <c r="M7" s="6">
        <f t="shared" si="3"/>
        <v>296184967</v>
      </c>
      <c r="N7" s="6">
        <f t="shared" si="3"/>
        <v>212335024</v>
      </c>
      <c r="O7" s="6">
        <f t="shared" si="3"/>
        <v>2316033</v>
      </c>
      <c r="P7" s="6">
        <f t="shared" si="3"/>
        <v>293868934</v>
      </c>
      <c r="Q7" s="6">
        <f t="shared" si="3"/>
        <v>2316033</v>
      </c>
      <c r="R7" s="6">
        <f t="shared" si="3"/>
        <v>0</v>
      </c>
      <c r="S7" s="6">
        <f t="shared" si="3"/>
        <v>2316033</v>
      </c>
      <c r="T7" s="6">
        <f t="shared" si="3"/>
        <v>0</v>
      </c>
      <c r="U7" s="6">
        <f t="shared" si="3"/>
        <v>0</v>
      </c>
    </row>
    <row r="8" spans="1:21" s="7" customFormat="1" ht="10.5" customHeight="1" x14ac:dyDescent="0.2">
      <c r="A8" s="3" t="s">
        <v>29</v>
      </c>
      <c r="B8" s="3" t="s">
        <v>30</v>
      </c>
      <c r="C8" s="4" t="s">
        <v>25</v>
      </c>
      <c r="D8" s="4" t="s">
        <v>26</v>
      </c>
      <c r="E8" s="4">
        <v>20</v>
      </c>
      <c r="F8" s="5" t="s">
        <v>31</v>
      </c>
      <c r="G8" s="6">
        <f>+G9</f>
        <v>85181900000</v>
      </c>
      <c r="H8" s="6">
        <f>+H9</f>
        <v>0</v>
      </c>
      <c r="I8" s="6">
        <f>+I9</f>
        <v>85181900000</v>
      </c>
      <c r="J8" s="6">
        <v>37893403733</v>
      </c>
      <c r="K8" s="6">
        <f t="shared" ref="K8:U8" si="4">+K9</f>
        <v>47288496267</v>
      </c>
      <c r="L8" s="6">
        <f t="shared" si="4"/>
        <v>0</v>
      </c>
      <c r="M8" s="6">
        <f t="shared" si="4"/>
        <v>37311968413</v>
      </c>
      <c r="N8" s="6">
        <f t="shared" si="4"/>
        <v>581435320</v>
      </c>
      <c r="O8" s="6">
        <f t="shared" si="4"/>
        <v>33174843257.719997</v>
      </c>
      <c r="P8" s="6">
        <f t="shared" si="4"/>
        <v>4137125155.2800002</v>
      </c>
      <c r="Q8" s="6">
        <f t="shared" si="4"/>
        <v>31329015038.719997</v>
      </c>
      <c r="R8" s="6">
        <f t="shared" si="4"/>
        <v>1845828219</v>
      </c>
      <c r="S8" s="6">
        <f t="shared" si="4"/>
        <v>31329015038.719997</v>
      </c>
      <c r="T8" s="6">
        <f t="shared" si="4"/>
        <v>0</v>
      </c>
      <c r="U8" s="6">
        <f t="shared" si="4"/>
        <v>57176102</v>
      </c>
    </row>
    <row r="9" spans="1:21" s="7" customFormat="1" ht="11.25" customHeight="1" x14ac:dyDescent="0.2">
      <c r="A9" s="3" t="s">
        <v>32</v>
      </c>
      <c r="B9" s="3" t="s">
        <v>30</v>
      </c>
      <c r="C9" s="4" t="s">
        <v>25</v>
      </c>
      <c r="D9" s="4" t="s">
        <v>26</v>
      </c>
      <c r="E9" s="4">
        <v>20</v>
      </c>
      <c r="F9" s="5" t="s">
        <v>31</v>
      </c>
      <c r="G9" s="6">
        <f>+G10+G32+G35</f>
        <v>85181900000</v>
      </c>
      <c r="H9" s="6">
        <f>+H10+H32+H35</f>
        <v>0</v>
      </c>
      <c r="I9" s="6">
        <f>+I10+I32+I35</f>
        <v>85181900000</v>
      </c>
      <c r="J9" s="6">
        <v>37893403733</v>
      </c>
      <c r="K9" s="6">
        <f t="shared" ref="K9:U9" si="5">+K10+K32+K35</f>
        <v>47288496267</v>
      </c>
      <c r="L9" s="6">
        <f t="shared" si="5"/>
        <v>0</v>
      </c>
      <c r="M9" s="6">
        <f t="shared" si="5"/>
        <v>37311968413</v>
      </c>
      <c r="N9" s="6">
        <f t="shared" si="5"/>
        <v>581435320</v>
      </c>
      <c r="O9" s="6">
        <f t="shared" si="5"/>
        <v>33174843257.719997</v>
      </c>
      <c r="P9" s="6">
        <f t="shared" si="5"/>
        <v>4137125155.2800002</v>
      </c>
      <c r="Q9" s="6">
        <f t="shared" si="5"/>
        <v>31329015038.719997</v>
      </c>
      <c r="R9" s="6">
        <f t="shared" si="5"/>
        <v>1845828219</v>
      </c>
      <c r="S9" s="6">
        <f t="shared" si="5"/>
        <v>31329015038.719997</v>
      </c>
      <c r="T9" s="6">
        <f t="shared" si="5"/>
        <v>0</v>
      </c>
      <c r="U9" s="6">
        <f t="shared" si="5"/>
        <v>57176102</v>
      </c>
    </row>
    <row r="10" spans="1:21" s="12" customFormat="1" ht="24" x14ac:dyDescent="0.2">
      <c r="A10" s="8" t="s">
        <v>33</v>
      </c>
      <c r="B10" s="8" t="s">
        <v>34</v>
      </c>
      <c r="C10" s="9" t="s">
        <v>25</v>
      </c>
      <c r="D10" s="9" t="s">
        <v>26</v>
      </c>
      <c r="E10" s="9">
        <v>20</v>
      </c>
      <c r="F10" s="10" t="s">
        <v>31</v>
      </c>
      <c r="G10" s="11">
        <f>+G11+G14+G17+G27+G31</f>
        <v>61707500000</v>
      </c>
      <c r="H10" s="11">
        <f>+I10-G10</f>
        <v>0</v>
      </c>
      <c r="I10" s="11">
        <f>+I11+I14+I17+I27+I31</f>
        <v>61707500000</v>
      </c>
      <c r="J10" s="11">
        <v>24010597267</v>
      </c>
      <c r="K10" s="11">
        <f t="shared" ref="K10:U10" si="6">+K11+K14+K17+K27+K31</f>
        <v>37696902733</v>
      </c>
      <c r="L10" s="11">
        <f t="shared" si="6"/>
        <v>0</v>
      </c>
      <c r="M10" s="11">
        <f t="shared" si="6"/>
        <v>24010597267</v>
      </c>
      <c r="N10" s="11">
        <f t="shared" si="6"/>
        <v>0</v>
      </c>
      <c r="O10" s="11">
        <f t="shared" si="6"/>
        <v>22361171029.449997</v>
      </c>
      <c r="P10" s="11">
        <f t="shared" si="6"/>
        <v>1649426237.55</v>
      </c>
      <c r="Q10" s="11">
        <f t="shared" si="6"/>
        <v>22337390555.449997</v>
      </c>
      <c r="R10" s="11">
        <f t="shared" si="6"/>
        <v>23780474</v>
      </c>
      <c r="S10" s="11">
        <f t="shared" si="6"/>
        <v>22337390555.449997</v>
      </c>
      <c r="T10" s="11">
        <f t="shared" si="6"/>
        <v>0</v>
      </c>
      <c r="U10" s="11">
        <f t="shared" si="6"/>
        <v>57176102</v>
      </c>
    </row>
    <row r="11" spans="1:21" s="12" customFormat="1" ht="12" x14ac:dyDescent="0.2">
      <c r="A11" s="8" t="s">
        <v>35</v>
      </c>
      <c r="B11" s="8" t="s">
        <v>36</v>
      </c>
      <c r="C11" s="9" t="s">
        <v>25</v>
      </c>
      <c r="D11" s="9" t="s">
        <v>26</v>
      </c>
      <c r="E11" s="9">
        <v>20</v>
      </c>
      <c r="F11" s="10" t="s">
        <v>31</v>
      </c>
      <c r="G11" s="11">
        <v>32285000000</v>
      </c>
      <c r="H11" s="11">
        <f t="shared" ref="H11:H74" si="7">+I11-G11</f>
        <v>0</v>
      </c>
      <c r="I11" s="11">
        <v>32285000000</v>
      </c>
      <c r="J11" s="11">
        <v>19977594303</v>
      </c>
      <c r="K11" s="11">
        <v>12307405697</v>
      </c>
      <c r="L11" s="11">
        <v>0</v>
      </c>
      <c r="M11" s="11">
        <v>19977594303</v>
      </c>
      <c r="N11" s="11">
        <v>0</v>
      </c>
      <c r="O11" s="11">
        <v>19909669594.34</v>
      </c>
      <c r="P11" s="11">
        <v>67924708.659999996</v>
      </c>
      <c r="Q11" s="11">
        <v>19899148175.34</v>
      </c>
      <c r="R11" s="11">
        <v>10521419</v>
      </c>
      <c r="S11" s="11">
        <v>19899148175.34</v>
      </c>
      <c r="T11" s="11">
        <v>0</v>
      </c>
      <c r="U11" s="11">
        <v>57176102</v>
      </c>
    </row>
    <row r="12" spans="1:21" s="12" customFormat="1" ht="12" x14ac:dyDescent="0.2">
      <c r="A12" s="8" t="s">
        <v>37</v>
      </c>
      <c r="B12" s="8" t="s">
        <v>38</v>
      </c>
      <c r="C12" s="9" t="s">
        <v>25</v>
      </c>
      <c r="D12" s="9" t="s">
        <v>26</v>
      </c>
      <c r="E12" s="9">
        <v>20</v>
      </c>
      <c r="F12" s="10" t="s">
        <v>27</v>
      </c>
      <c r="G12" s="11">
        <v>30785000000</v>
      </c>
      <c r="H12" s="11">
        <f t="shared" si="7"/>
        <v>0</v>
      </c>
      <c r="I12" s="11">
        <v>30785000000</v>
      </c>
      <c r="J12" s="11">
        <v>19029136894</v>
      </c>
      <c r="K12" s="11">
        <v>11755863106</v>
      </c>
      <c r="L12" s="11">
        <v>0</v>
      </c>
      <c r="M12" s="11">
        <v>19029136894</v>
      </c>
      <c r="N12" s="11">
        <v>0</v>
      </c>
      <c r="O12" s="11">
        <v>18964612159.860001</v>
      </c>
      <c r="P12" s="11">
        <v>64524734.140000001</v>
      </c>
      <c r="Q12" s="11">
        <v>18954271821.860001</v>
      </c>
      <c r="R12" s="11">
        <v>10340338</v>
      </c>
      <c r="S12" s="11">
        <v>18954271821.860001</v>
      </c>
      <c r="T12" s="11">
        <v>0</v>
      </c>
      <c r="U12" s="11">
        <v>52878167</v>
      </c>
    </row>
    <row r="13" spans="1:21" s="12" customFormat="1" ht="12" x14ac:dyDescent="0.2">
      <c r="A13" s="8" t="s">
        <v>39</v>
      </c>
      <c r="B13" s="8" t="s">
        <v>40</v>
      </c>
      <c r="C13" s="9" t="s">
        <v>25</v>
      </c>
      <c r="D13" s="9" t="s">
        <v>26</v>
      </c>
      <c r="E13" s="9">
        <v>20</v>
      </c>
      <c r="F13" s="10" t="s">
        <v>31</v>
      </c>
      <c r="G13" s="11">
        <v>1500000000</v>
      </c>
      <c r="H13" s="11">
        <f t="shared" si="7"/>
        <v>0</v>
      </c>
      <c r="I13" s="11">
        <v>1500000000</v>
      </c>
      <c r="J13" s="11">
        <v>948457409</v>
      </c>
      <c r="K13" s="11">
        <v>551542591</v>
      </c>
      <c r="L13" s="11">
        <v>0</v>
      </c>
      <c r="M13" s="11">
        <v>948457409</v>
      </c>
      <c r="N13" s="11">
        <v>0</v>
      </c>
      <c r="O13" s="11">
        <v>945057434.48000002</v>
      </c>
      <c r="P13" s="11">
        <v>3399974.52</v>
      </c>
      <c r="Q13" s="11">
        <v>944876353.48000002</v>
      </c>
      <c r="R13" s="11">
        <v>181081</v>
      </c>
      <c r="S13" s="11">
        <v>944876353.48000002</v>
      </c>
      <c r="T13" s="11">
        <v>0</v>
      </c>
      <c r="U13" s="11">
        <v>4297935</v>
      </c>
    </row>
    <row r="14" spans="1:21" s="12" customFormat="1" ht="12" x14ac:dyDescent="0.2">
      <c r="A14" s="8" t="s">
        <v>41</v>
      </c>
      <c r="B14" s="8" t="s">
        <v>42</v>
      </c>
      <c r="C14" s="9" t="s">
        <v>25</v>
      </c>
      <c r="D14" s="9" t="s">
        <v>26</v>
      </c>
      <c r="E14" s="9">
        <v>20</v>
      </c>
      <c r="F14" s="10" t="s">
        <v>31</v>
      </c>
      <c r="G14" s="11">
        <v>758000000</v>
      </c>
      <c r="H14" s="11">
        <f t="shared" si="7"/>
        <v>0</v>
      </c>
      <c r="I14" s="11">
        <v>758000000</v>
      </c>
      <c r="J14" s="11">
        <v>442397652</v>
      </c>
      <c r="K14" s="11">
        <v>315602348</v>
      </c>
      <c r="L14" s="11">
        <v>0</v>
      </c>
      <c r="M14" s="11">
        <v>442397652</v>
      </c>
      <c r="N14" s="11">
        <v>0</v>
      </c>
      <c r="O14" s="11">
        <v>440738795.56999999</v>
      </c>
      <c r="P14" s="11">
        <v>1658856.43</v>
      </c>
      <c r="Q14" s="11">
        <v>436835504.56999999</v>
      </c>
      <c r="R14" s="11">
        <v>3903291</v>
      </c>
      <c r="S14" s="11">
        <v>436835504.56999999</v>
      </c>
      <c r="T14" s="11">
        <v>0</v>
      </c>
      <c r="U14" s="11">
        <v>0</v>
      </c>
    </row>
    <row r="15" spans="1:21" s="12" customFormat="1" ht="12" x14ac:dyDescent="0.2">
      <c r="A15" s="8" t="s">
        <v>43</v>
      </c>
      <c r="B15" s="8" t="s">
        <v>44</v>
      </c>
      <c r="C15" s="9" t="s">
        <v>25</v>
      </c>
      <c r="D15" s="9" t="s">
        <v>26</v>
      </c>
      <c r="E15" s="9">
        <v>20</v>
      </c>
      <c r="F15" s="10" t="s">
        <v>31</v>
      </c>
      <c r="G15" s="11">
        <v>393000000</v>
      </c>
      <c r="H15" s="11">
        <f t="shared" si="7"/>
        <v>0</v>
      </c>
      <c r="I15" s="11">
        <v>393000000</v>
      </c>
      <c r="J15" s="11">
        <v>247311978</v>
      </c>
      <c r="K15" s="11">
        <v>145688022</v>
      </c>
      <c r="L15" s="11">
        <v>0</v>
      </c>
      <c r="M15" s="11">
        <v>247311978</v>
      </c>
      <c r="N15" s="11">
        <v>0</v>
      </c>
      <c r="O15" s="11">
        <v>246504354.96000001</v>
      </c>
      <c r="P15" s="11">
        <v>807623.04</v>
      </c>
      <c r="Q15" s="11">
        <v>246477319.96000001</v>
      </c>
      <c r="R15" s="11">
        <v>27035</v>
      </c>
      <c r="S15" s="11">
        <v>246477319.96000001</v>
      </c>
      <c r="T15" s="11">
        <v>0</v>
      </c>
      <c r="U15" s="11">
        <v>0</v>
      </c>
    </row>
    <row r="16" spans="1:21" s="12" customFormat="1" ht="12" x14ac:dyDescent="0.2">
      <c r="A16" s="8" t="s">
        <v>45</v>
      </c>
      <c r="B16" s="8" t="s">
        <v>46</v>
      </c>
      <c r="C16" s="9" t="s">
        <v>25</v>
      </c>
      <c r="D16" s="9" t="s">
        <v>26</v>
      </c>
      <c r="E16" s="9">
        <v>20</v>
      </c>
      <c r="F16" s="10" t="s">
        <v>31</v>
      </c>
      <c r="G16" s="11">
        <v>365000000</v>
      </c>
      <c r="H16" s="11">
        <f t="shared" si="7"/>
        <v>0</v>
      </c>
      <c r="I16" s="11">
        <v>365000000</v>
      </c>
      <c r="J16" s="11">
        <v>195085674</v>
      </c>
      <c r="K16" s="11">
        <v>169914326</v>
      </c>
      <c r="L16" s="11">
        <v>0</v>
      </c>
      <c r="M16" s="11">
        <v>195085674</v>
      </c>
      <c r="N16" s="11">
        <v>0</v>
      </c>
      <c r="O16" s="11">
        <v>194234440.61000001</v>
      </c>
      <c r="P16" s="11">
        <v>851233.39</v>
      </c>
      <c r="Q16" s="11">
        <v>190358184.61000001</v>
      </c>
      <c r="R16" s="11">
        <v>3876256</v>
      </c>
      <c r="S16" s="11">
        <v>190358184.61000001</v>
      </c>
      <c r="T16" s="11">
        <v>0</v>
      </c>
      <c r="U16" s="11">
        <v>0</v>
      </c>
    </row>
    <row r="17" spans="1:21" s="12" customFormat="1" ht="12" x14ac:dyDescent="0.2">
      <c r="A17" s="8" t="s">
        <v>47</v>
      </c>
      <c r="B17" s="8" t="s">
        <v>48</v>
      </c>
      <c r="C17" s="9" t="s">
        <v>25</v>
      </c>
      <c r="D17" s="9" t="s">
        <v>26</v>
      </c>
      <c r="E17" s="9">
        <v>20</v>
      </c>
      <c r="F17" s="10" t="s">
        <v>31</v>
      </c>
      <c r="G17" s="11">
        <v>7760000000</v>
      </c>
      <c r="H17" s="11">
        <f t="shared" si="7"/>
        <v>0</v>
      </c>
      <c r="I17" s="11">
        <v>7760000000</v>
      </c>
      <c r="J17" s="11">
        <v>3211975655</v>
      </c>
      <c r="K17" s="11">
        <v>4548024345</v>
      </c>
      <c r="L17" s="11">
        <v>0</v>
      </c>
      <c r="M17" s="11">
        <v>3211975655</v>
      </c>
      <c r="N17" s="11">
        <v>0</v>
      </c>
      <c r="O17" s="11">
        <v>1634143648.03</v>
      </c>
      <c r="P17" s="11">
        <v>1577832006.97</v>
      </c>
      <c r="Q17" s="11">
        <v>1628170654.03</v>
      </c>
      <c r="R17" s="11">
        <v>5972994</v>
      </c>
      <c r="S17" s="11">
        <v>1628170654.03</v>
      </c>
      <c r="T17" s="11">
        <v>0</v>
      </c>
      <c r="U17" s="11">
        <v>0</v>
      </c>
    </row>
    <row r="18" spans="1:21" s="12" customFormat="1" ht="24" x14ac:dyDescent="0.2">
      <c r="A18" s="8" t="s">
        <v>49</v>
      </c>
      <c r="B18" s="8" t="s">
        <v>50</v>
      </c>
      <c r="C18" s="9" t="s">
        <v>25</v>
      </c>
      <c r="D18" s="9" t="s">
        <v>26</v>
      </c>
      <c r="E18" s="9">
        <v>20</v>
      </c>
      <c r="F18" s="10" t="s">
        <v>31</v>
      </c>
      <c r="G18" s="11">
        <v>1170000000</v>
      </c>
      <c r="H18" s="11">
        <f t="shared" si="7"/>
        <v>0</v>
      </c>
      <c r="I18" s="11">
        <v>1170000000</v>
      </c>
      <c r="J18" s="11">
        <v>432897766</v>
      </c>
      <c r="K18" s="11">
        <v>737102234</v>
      </c>
      <c r="L18" s="11">
        <v>0</v>
      </c>
      <c r="M18" s="11">
        <v>432897766</v>
      </c>
      <c r="N18" s="11">
        <v>0</v>
      </c>
      <c r="O18" s="11">
        <v>429617731.69999999</v>
      </c>
      <c r="P18" s="11">
        <v>3280034.3</v>
      </c>
      <c r="Q18" s="11">
        <v>428730450.69999999</v>
      </c>
      <c r="R18" s="11">
        <v>887281</v>
      </c>
      <c r="S18" s="11">
        <v>428730450.69999999</v>
      </c>
      <c r="T18" s="11">
        <v>0</v>
      </c>
      <c r="U18" s="11">
        <v>0</v>
      </c>
    </row>
    <row r="19" spans="1:21" s="12" customFormat="1" ht="12" x14ac:dyDescent="0.2">
      <c r="A19" s="8" t="s">
        <v>51</v>
      </c>
      <c r="B19" s="8" t="s">
        <v>52</v>
      </c>
      <c r="C19" s="9" t="s">
        <v>25</v>
      </c>
      <c r="D19" s="9" t="s">
        <v>26</v>
      </c>
      <c r="E19" s="9">
        <v>20</v>
      </c>
      <c r="F19" s="10" t="s">
        <v>31</v>
      </c>
      <c r="G19" s="11">
        <v>180000000</v>
      </c>
      <c r="H19" s="11">
        <f t="shared" si="7"/>
        <v>0</v>
      </c>
      <c r="I19" s="11">
        <v>180000000</v>
      </c>
      <c r="J19" s="11">
        <v>89689045</v>
      </c>
      <c r="K19" s="11">
        <v>90310955</v>
      </c>
      <c r="L19" s="11">
        <v>0</v>
      </c>
      <c r="M19" s="11">
        <v>89689045</v>
      </c>
      <c r="N19" s="11">
        <v>0</v>
      </c>
      <c r="O19" s="11">
        <v>89220828.400000006</v>
      </c>
      <c r="P19" s="11">
        <v>468216.6</v>
      </c>
      <c r="Q19" s="11">
        <v>88924592.400000006</v>
      </c>
      <c r="R19" s="11">
        <v>296236</v>
      </c>
      <c r="S19" s="11">
        <v>88924592.400000006</v>
      </c>
      <c r="T19" s="11">
        <v>0</v>
      </c>
      <c r="U19" s="11">
        <v>0</v>
      </c>
    </row>
    <row r="20" spans="1:21" s="12" customFormat="1" ht="12" x14ac:dyDescent="0.2">
      <c r="A20" s="8" t="s">
        <v>53</v>
      </c>
      <c r="B20" s="8" t="s">
        <v>54</v>
      </c>
      <c r="C20" s="9" t="s">
        <v>25</v>
      </c>
      <c r="D20" s="9" t="s">
        <v>26</v>
      </c>
      <c r="E20" s="9">
        <v>20</v>
      </c>
      <c r="F20" s="10" t="s">
        <v>31</v>
      </c>
      <c r="G20" s="11">
        <v>42000000</v>
      </c>
      <c r="H20" s="11">
        <f t="shared" si="7"/>
        <v>0</v>
      </c>
      <c r="I20" s="11">
        <v>42000000</v>
      </c>
      <c r="J20" s="11">
        <v>17598569</v>
      </c>
      <c r="K20" s="11">
        <v>24401431</v>
      </c>
      <c r="L20" s="11">
        <v>0</v>
      </c>
      <c r="M20" s="11">
        <v>17598569</v>
      </c>
      <c r="N20" s="11">
        <v>0</v>
      </c>
      <c r="O20" s="11">
        <v>17489249.300000001</v>
      </c>
      <c r="P20" s="11">
        <v>109319.7</v>
      </c>
      <c r="Q20" s="11">
        <v>17481644.300000001</v>
      </c>
      <c r="R20" s="11">
        <v>7605</v>
      </c>
      <c r="S20" s="11">
        <v>17481644.300000001</v>
      </c>
      <c r="T20" s="11">
        <v>0</v>
      </c>
      <c r="U20" s="11">
        <v>0</v>
      </c>
    </row>
    <row r="21" spans="1:21" s="12" customFormat="1" ht="12" x14ac:dyDescent="0.2">
      <c r="A21" s="8" t="s">
        <v>55</v>
      </c>
      <c r="B21" s="8" t="s">
        <v>56</v>
      </c>
      <c r="C21" s="9" t="s">
        <v>25</v>
      </c>
      <c r="D21" s="9" t="s">
        <v>26</v>
      </c>
      <c r="E21" s="9">
        <v>20</v>
      </c>
      <c r="F21" s="10" t="s">
        <v>31</v>
      </c>
      <c r="G21" s="11">
        <v>30000000</v>
      </c>
      <c r="H21" s="11">
        <f t="shared" si="7"/>
        <v>0</v>
      </c>
      <c r="I21" s="11">
        <v>30000000</v>
      </c>
      <c r="J21" s="11">
        <v>15494254</v>
      </c>
      <c r="K21" s="11">
        <v>14505746</v>
      </c>
      <c r="L21" s="11">
        <v>0</v>
      </c>
      <c r="M21" s="11">
        <v>15494254</v>
      </c>
      <c r="N21" s="11">
        <v>0</v>
      </c>
      <c r="O21" s="11">
        <v>15425028.390000001</v>
      </c>
      <c r="P21" s="11">
        <v>69225.61</v>
      </c>
      <c r="Q21" s="11">
        <v>15425028.390000001</v>
      </c>
      <c r="R21" s="11">
        <v>0</v>
      </c>
      <c r="S21" s="11">
        <v>15425028.390000001</v>
      </c>
      <c r="T21" s="11">
        <v>0</v>
      </c>
      <c r="U21" s="11">
        <v>0</v>
      </c>
    </row>
    <row r="22" spans="1:21" s="12" customFormat="1" ht="12" x14ac:dyDescent="0.2">
      <c r="A22" s="8" t="s">
        <v>57</v>
      </c>
      <c r="B22" s="8" t="s">
        <v>58</v>
      </c>
      <c r="C22" s="9" t="s">
        <v>25</v>
      </c>
      <c r="D22" s="9" t="s">
        <v>26</v>
      </c>
      <c r="E22" s="9">
        <v>20</v>
      </c>
      <c r="F22" s="10" t="s">
        <v>31</v>
      </c>
      <c r="G22" s="11">
        <v>1300000000</v>
      </c>
      <c r="H22" s="11">
        <f t="shared" si="7"/>
        <v>344459090</v>
      </c>
      <c r="I22" s="11">
        <v>1644459090</v>
      </c>
      <c r="J22" s="11">
        <v>1596157575</v>
      </c>
      <c r="K22" s="11">
        <v>48301515</v>
      </c>
      <c r="L22" s="11">
        <v>0</v>
      </c>
      <c r="M22" s="11">
        <v>1596157575</v>
      </c>
      <c r="N22" s="11">
        <v>0</v>
      </c>
      <c r="O22" s="11">
        <v>39393258.219999999</v>
      </c>
      <c r="P22" s="11">
        <v>1556764316.78</v>
      </c>
      <c r="Q22" s="11">
        <v>38025774.219999999</v>
      </c>
      <c r="R22" s="11">
        <v>1367484</v>
      </c>
      <c r="S22" s="11">
        <v>38025774.219999999</v>
      </c>
      <c r="T22" s="11">
        <v>0</v>
      </c>
      <c r="U22" s="11">
        <v>0</v>
      </c>
    </row>
    <row r="23" spans="1:21" s="12" customFormat="1" ht="12" x14ac:dyDescent="0.2">
      <c r="A23" s="8" t="s">
        <v>59</v>
      </c>
      <c r="B23" s="8" t="s">
        <v>60</v>
      </c>
      <c r="C23" s="9" t="s">
        <v>25</v>
      </c>
      <c r="D23" s="9" t="s">
        <v>26</v>
      </c>
      <c r="E23" s="9">
        <v>20</v>
      </c>
      <c r="F23" s="10" t="s">
        <v>31</v>
      </c>
      <c r="G23" s="11">
        <v>1300000000</v>
      </c>
      <c r="H23" s="11">
        <f t="shared" si="7"/>
        <v>0</v>
      </c>
      <c r="I23" s="11">
        <v>1300000000</v>
      </c>
      <c r="J23" s="11">
        <v>718989167</v>
      </c>
      <c r="K23" s="11">
        <v>581010833</v>
      </c>
      <c r="L23" s="11">
        <v>0</v>
      </c>
      <c r="M23" s="11">
        <v>718989167</v>
      </c>
      <c r="N23" s="11">
        <v>0</v>
      </c>
      <c r="O23" s="11">
        <v>715804032.69000006</v>
      </c>
      <c r="P23" s="11">
        <v>3185134.31</v>
      </c>
      <c r="Q23" s="11">
        <v>713323005.69000006</v>
      </c>
      <c r="R23" s="11">
        <v>2481027</v>
      </c>
      <c r="S23" s="11">
        <v>713323005.69000006</v>
      </c>
      <c r="T23" s="11">
        <v>0</v>
      </c>
      <c r="U23" s="11">
        <v>0</v>
      </c>
    </row>
    <row r="24" spans="1:21" s="12" customFormat="1" ht="12" x14ac:dyDescent="0.2">
      <c r="A24" s="8" t="s">
        <v>61</v>
      </c>
      <c r="B24" s="8" t="s">
        <v>62</v>
      </c>
      <c r="C24" s="9" t="s">
        <v>25</v>
      </c>
      <c r="D24" s="9" t="s">
        <v>26</v>
      </c>
      <c r="E24" s="9">
        <v>20</v>
      </c>
      <c r="F24" s="10" t="s">
        <v>31</v>
      </c>
      <c r="G24" s="11">
        <v>3100000000</v>
      </c>
      <c r="H24" s="11">
        <f t="shared" si="7"/>
        <v>-344459090</v>
      </c>
      <c r="I24" s="11">
        <v>2755540910</v>
      </c>
      <c r="J24" s="11">
        <v>40806451</v>
      </c>
      <c r="K24" s="11">
        <v>2714734459</v>
      </c>
      <c r="L24" s="11">
        <v>0</v>
      </c>
      <c r="M24" s="11">
        <v>40806451</v>
      </c>
      <c r="N24" s="11">
        <v>0</v>
      </c>
      <c r="O24" s="11">
        <v>28533638.260000002</v>
      </c>
      <c r="P24" s="11">
        <v>12272812.74</v>
      </c>
      <c r="Q24" s="11">
        <v>27600277.260000002</v>
      </c>
      <c r="R24" s="11">
        <v>933361</v>
      </c>
      <c r="S24" s="11">
        <v>27600277.260000002</v>
      </c>
      <c r="T24" s="11">
        <v>0</v>
      </c>
      <c r="U24" s="11">
        <v>0</v>
      </c>
    </row>
    <row r="25" spans="1:21" s="12" customFormat="1" ht="12" x14ac:dyDescent="0.2">
      <c r="A25" s="8" t="s">
        <v>63</v>
      </c>
      <c r="B25" s="8" t="s">
        <v>64</v>
      </c>
      <c r="C25" s="9" t="s">
        <v>25</v>
      </c>
      <c r="D25" s="9" t="s">
        <v>26</v>
      </c>
      <c r="E25" s="9">
        <v>20</v>
      </c>
      <c r="F25" s="10" t="s">
        <v>31</v>
      </c>
      <c r="G25" s="11">
        <v>600000000</v>
      </c>
      <c r="H25" s="11">
        <f t="shared" si="7"/>
        <v>0</v>
      </c>
      <c r="I25" s="11">
        <v>600000000</v>
      </c>
      <c r="J25" s="11">
        <v>281526318</v>
      </c>
      <c r="K25" s="11">
        <v>318473682</v>
      </c>
      <c r="L25" s="11">
        <v>0</v>
      </c>
      <c r="M25" s="11">
        <v>281526318</v>
      </c>
      <c r="N25" s="11">
        <v>0</v>
      </c>
      <c r="O25" s="11">
        <v>279994765.06999999</v>
      </c>
      <c r="P25" s="11">
        <v>1531552.93</v>
      </c>
      <c r="Q25" s="11">
        <v>279994765.06999999</v>
      </c>
      <c r="R25" s="11">
        <v>0</v>
      </c>
      <c r="S25" s="11">
        <v>279994765.06999999</v>
      </c>
      <c r="T25" s="11">
        <v>0</v>
      </c>
      <c r="U25" s="11">
        <v>0</v>
      </c>
    </row>
    <row r="26" spans="1:21" s="12" customFormat="1" ht="12" x14ac:dyDescent="0.2">
      <c r="A26" s="8" t="s">
        <v>65</v>
      </c>
      <c r="B26" s="8" t="s">
        <v>66</v>
      </c>
      <c r="C26" s="9" t="s">
        <v>25</v>
      </c>
      <c r="D26" s="9" t="s">
        <v>26</v>
      </c>
      <c r="E26" s="9">
        <v>20</v>
      </c>
      <c r="F26" s="10" t="s">
        <v>31</v>
      </c>
      <c r="G26" s="11">
        <v>38000000</v>
      </c>
      <c r="H26" s="11">
        <f t="shared" si="7"/>
        <v>0</v>
      </c>
      <c r="I26" s="11">
        <v>38000000</v>
      </c>
      <c r="J26" s="11">
        <v>18816510</v>
      </c>
      <c r="K26" s="11">
        <v>19183490</v>
      </c>
      <c r="L26" s="11">
        <v>0</v>
      </c>
      <c r="M26" s="11">
        <v>18816510</v>
      </c>
      <c r="N26" s="11">
        <v>0</v>
      </c>
      <c r="O26" s="11">
        <v>18665116</v>
      </c>
      <c r="P26" s="11">
        <v>151394</v>
      </c>
      <c r="Q26" s="11">
        <v>18665116</v>
      </c>
      <c r="R26" s="11">
        <v>0</v>
      </c>
      <c r="S26" s="11">
        <v>18665116</v>
      </c>
      <c r="T26" s="11">
        <v>0</v>
      </c>
      <c r="U26" s="11">
        <v>0</v>
      </c>
    </row>
    <row r="27" spans="1:21" s="12" customFormat="1" ht="24" x14ac:dyDescent="0.2">
      <c r="A27" s="8" t="s">
        <v>67</v>
      </c>
      <c r="B27" s="8" t="s">
        <v>68</v>
      </c>
      <c r="C27" s="9" t="s">
        <v>25</v>
      </c>
      <c r="D27" s="9" t="s">
        <v>26</v>
      </c>
      <c r="E27" s="9">
        <v>20</v>
      </c>
      <c r="F27" s="10" t="s">
        <v>31</v>
      </c>
      <c r="G27" s="11">
        <v>797000000</v>
      </c>
      <c r="H27" s="11">
        <f t="shared" si="7"/>
        <v>0</v>
      </c>
      <c r="I27" s="11">
        <v>797000000</v>
      </c>
      <c r="J27" s="11">
        <v>378629657</v>
      </c>
      <c r="K27" s="11">
        <v>418370343</v>
      </c>
      <c r="L27" s="11">
        <v>0</v>
      </c>
      <c r="M27" s="11">
        <v>378629657</v>
      </c>
      <c r="N27" s="11">
        <v>0</v>
      </c>
      <c r="O27" s="11">
        <v>376618991.50999999</v>
      </c>
      <c r="P27" s="11">
        <v>2010665.49</v>
      </c>
      <c r="Q27" s="11">
        <v>373236221.50999999</v>
      </c>
      <c r="R27" s="11">
        <v>3382770</v>
      </c>
      <c r="S27" s="11">
        <v>373236221.50999999</v>
      </c>
      <c r="T27" s="11">
        <v>0</v>
      </c>
      <c r="U27" s="11">
        <v>0</v>
      </c>
    </row>
    <row r="28" spans="1:21" s="12" customFormat="1" ht="12" x14ac:dyDescent="0.2">
      <c r="A28" s="8" t="s">
        <v>69</v>
      </c>
      <c r="B28" s="8" t="s">
        <v>70</v>
      </c>
      <c r="C28" s="9" t="s">
        <v>25</v>
      </c>
      <c r="D28" s="9" t="s">
        <v>26</v>
      </c>
      <c r="E28" s="9">
        <v>20</v>
      </c>
      <c r="F28" s="10" t="s">
        <v>31</v>
      </c>
      <c r="G28" s="11">
        <v>80000000</v>
      </c>
      <c r="H28" s="11">
        <f t="shared" si="7"/>
        <v>0</v>
      </c>
      <c r="I28" s="11">
        <v>80000000</v>
      </c>
      <c r="J28" s="11">
        <v>32088730</v>
      </c>
      <c r="K28" s="11">
        <v>47911270</v>
      </c>
      <c r="L28" s="11">
        <v>0</v>
      </c>
      <c r="M28" s="11">
        <v>32088730</v>
      </c>
      <c r="N28" s="11">
        <v>0</v>
      </c>
      <c r="O28" s="11">
        <v>31868112.390000001</v>
      </c>
      <c r="P28" s="11">
        <v>220617.61</v>
      </c>
      <c r="Q28" s="11">
        <v>31868112.390000001</v>
      </c>
      <c r="R28" s="11">
        <v>0</v>
      </c>
      <c r="S28" s="11">
        <v>31868112.390000001</v>
      </c>
      <c r="T28" s="11">
        <v>0</v>
      </c>
      <c r="U28" s="11">
        <v>0</v>
      </c>
    </row>
    <row r="29" spans="1:21" s="12" customFormat="1" ht="12" x14ac:dyDescent="0.2">
      <c r="A29" s="8" t="s">
        <v>71</v>
      </c>
      <c r="B29" s="8" t="s">
        <v>72</v>
      </c>
      <c r="C29" s="9" t="s">
        <v>25</v>
      </c>
      <c r="D29" s="9" t="s">
        <v>26</v>
      </c>
      <c r="E29" s="9">
        <v>20</v>
      </c>
      <c r="F29" s="10" t="s">
        <v>31</v>
      </c>
      <c r="G29" s="11">
        <v>367000000</v>
      </c>
      <c r="H29" s="11">
        <f t="shared" si="7"/>
        <v>0</v>
      </c>
      <c r="I29" s="11">
        <v>367000000</v>
      </c>
      <c r="J29" s="11">
        <v>246849262</v>
      </c>
      <c r="K29" s="11">
        <v>120150738</v>
      </c>
      <c r="L29" s="11">
        <v>0</v>
      </c>
      <c r="M29" s="11">
        <v>246849262</v>
      </c>
      <c r="N29" s="11">
        <v>0</v>
      </c>
      <c r="O29" s="11">
        <v>246122713.66999999</v>
      </c>
      <c r="P29" s="11">
        <v>726548.33</v>
      </c>
      <c r="Q29" s="11">
        <v>246095734.66999999</v>
      </c>
      <c r="R29" s="11">
        <v>26979</v>
      </c>
      <c r="S29" s="11">
        <v>246095734.66999999</v>
      </c>
      <c r="T29" s="11">
        <v>0</v>
      </c>
      <c r="U29" s="11">
        <v>0</v>
      </c>
    </row>
    <row r="30" spans="1:21" s="12" customFormat="1" ht="12" x14ac:dyDescent="0.2">
      <c r="A30" s="8" t="s">
        <v>73</v>
      </c>
      <c r="B30" s="8" t="s">
        <v>74</v>
      </c>
      <c r="C30" s="9" t="s">
        <v>25</v>
      </c>
      <c r="D30" s="9" t="s">
        <v>26</v>
      </c>
      <c r="E30" s="9">
        <v>20</v>
      </c>
      <c r="F30" s="10" t="s">
        <v>31</v>
      </c>
      <c r="G30" s="11">
        <v>350000000</v>
      </c>
      <c r="H30" s="11">
        <f t="shared" si="7"/>
        <v>0</v>
      </c>
      <c r="I30" s="11">
        <v>350000000</v>
      </c>
      <c r="J30" s="11">
        <v>99691665</v>
      </c>
      <c r="K30" s="11">
        <v>250308335</v>
      </c>
      <c r="L30" s="11">
        <v>0</v>
      </c>
      <c r="M30" s="11">
        <v>99691665</v>
      </c>
      <c r="N30" s="11">
        <v>0</v>
      </c>
      <c r="O30" s="11">
        <v>98628165.450000003</v>
      </c>
      <c r="P30" s="11">
        <v>1063499.55</v>
      </c>
      <c r="Q30" s="11">
        <v>95272374.450000003</v>
      </c>
      <c r="R30" s="11">
        <v>3355791</v>
      </c>
      <c r="S30" s="11">
        <v>95272374.450000003</v>
      </c>
      <c r="T30" s="11">
        <v>0</v>
      </c>
      <c r="U30" s="11">
        <v>0</v>
      </c>
    </row>
    <row r="31" spans="1:21" s="12" customFormat="1" ht="24" x14ac:dyDescent="0.2">
      <c r="A31" s="8" t="s">
        <v>75</v>
      </c>
      <c r="B31" s="8" t="s">
        <v>76</v>
      </c>
      <c r="C31" s="9" t="s">
        <v>25</v>
      </c>
      <c r="D31" s="9" t="s">
        <v>26</v>
      </c>
      <c r="E31" s="9">
        <v>20</v>
      </c>
      <c r="F31" s="10" t="s">
        <v>31</v>
      </c>
      <c r="G31" s="11">
        <v>20107500000</v>
      </c>
      <c r="H31" s="11">
        <f t="shared" si="7"/>
        <v>0</v>
      </c>
      <c r="I31" s="11">
        <v>20107500000</v>
      </c>
      <c r="J31" s="11"/>
      <c r="K31" s="11">
        <f>+I31-J31</f>
        <v>20107500000</v>
      </c>
      <c r="L31" s="11"/>
      <c r="M31" s="11"/>
      <c r="N31" s="11"/>
      <c r="O31" s="11"/>
      <c r="P31" s="11"/>
      <c r="Q31" s="11"/>
      <c r="R31" s="11"/>
      <c r="S31" s="11"/>
      <c r="T31" s="11"/>
      <c r="U31" s="11"/>
    </row>
    <row r="32" spans="1:21" s="12" customFormat="1" ht="12" x14ac:dyDescent="0.2">
      <c r="A32" s="8" t="s">
        <v>77</v>
      </c>
      <c r="B32" s="8" t="s">
        <v>78</v>
      </c>
      <c r="C32" s="9" t="s">
        <v>25</v>
      </c>
      <c r="D32" s="9" t="s">
        <v>26</v>
      </c>
      <c r="E32" s="9">
        <v>20</v>
      </c>
      <c r="F32" s="10" t="s">
        <v>31</v>
      </c>
      <c r="G32" s="11">
        <v>7655400000</v>
      </c>
      <c r="H32" s="11">
        <f t="shared" si="7"/>
        <v>0</v>
      </c>
      <c r="I32" s="11">
        <v>7655400000</v>
      </c>
      <c r="J32" s="11">
        <v>4983754190</v>
      </c>
      <c r="K32" s="11">
        <v>2671645810</v>
      </c>
      <c r="L32" s="11">
        <v>0</v>
      </c>
      <c r="M32" s="11">
        <v>4402318870</v>
      </c>
      <c r="N32" s="11">
        <v>581435320</v>
      </c>
      <c r="O32" s="11">
        <v>1957793266</v>
      </c>
      <c r="P32" s="11">
        <v>2444525604</v>
      </c>
      <c r="Q32" s="11">
        <v>1954943266</v>
      </c>
      <c r="R32" s="11">
        <v>2850000</v>
      </c>
      <c r="S32" s="11">
        <v>1954943266</v>
      </c>
      <c r="T32" s="11">
        <v>0</v>
      </c>
      <c r="U32" s="11">
        <v>0</v>
      </c>
    </row>
    <row r="33" spans="1:21" s="12" customFormat="1" ht="12" x14ac:dyDescent="0.2">
      <c r="A33" s="8" t="s">
        <v>79</v>
      </c>
      <c r="B33" s="8" t="s">
        <v>80</v>
      </c>
      <c r="C33" s="9" t="s">
        <v>25</v>
      </c>
      <c r="D33" s="9" t="s">
        <v>26</v>
      </c>
      <c r="E33" s="9">
        <v>20</v>
      </c>
      <c r="F33" s="10" t="s">
        <v>31</v>
      </c>
      <c r="G33" s="11">
        <v>6800000000</v>
      </c>
      <c r="H33" s="11">
        <f t="shared" si="7"/>
        <v>0</v>
      </c>
      <c r="I33" s="11">
        <v>6800000000</v>
      </c>
      <c r="J33" s="11">
        <v>4744007557</v>
      </c>
      <c r="K33" s="11">
        <v>2055992443</v>
      </c>
      <c r="L33" s="11">
        <v>0</v>
      </c>
      <c r="M33" s="11">
        <v>4162572237</v>
      </c>
      <c r="N33" s="11">
        <v>581435320</v>
      </c>
      <c r="O33" s="11">
        <v>1827016600</v>
      </c>
      <c r="P33" s="11">
        <v>2335555637</v>
      </c>
      <c r="Q33" s="11">
        <v>1824166600</v>
      </c>
      <c r="R33" s="11">
        <v>2850000</v>
      </c>
      <c r="S33" s="11">
        <v>1824166600</v>
      </c>
      <c r="T33" s="11">
        <v>0</v>
      </c>
      <c r="U33" s="11">
        <v>0</v>
      </c>
    </row>
    <row r="34" spans="1:21" s="12" customFormat="1" ht="12" x14ac:dyDescent="0.2">
      <c r="A34" s="8" t="s">
        <v>81</v>
      </c>
      <c r="B34" s="8" t="s">
        <v>82</v>
      </c>
      <c r="C34" s="9" t="s">
        <v>25</v>
      </c>
      <c r="D34" s="9" t="s">
        <v>26</v>
      </c>
      <c r="E34" s="9">
        <v>20</v>
      </c>
      <c r="F34" s="10" t="s">
        <v>31</v>
      </c>
      <c r="G34" s="11">
        <v>855400000</v>
      </c>
      <c r="H34" s="11">
        <f t="shared" si="7"/>
        <v>0</v>
      </c>
      <c r="I34" s="11">
        <v>855400000</v>
      </c>
      <c r="J34" s="11">
        <v>239746633</v>
      </c>
      <c r="K34" s="11">
        <v>615653367</v>
      </c>
      <c r="L34" s="11">
        <v>0</v>
      </c>
      <c r="M34" s="11">
        <v>239746633</v>
      </c>
      <c r="N34" s="11">
        <v>0</v>
      </c>
      <c r="O34" s="11">
        <v>130776666</v>
      </c>
      <c r="P34" s="11">
        <v>108969967</v>
      </c>
      <c r="Q34" s="11">
        <v>130776666</v>
      </c>
      <c r="R34" s="11">
        <v>0</v>
      </c>
      <c r="S34" s="11">
        <v>130776666</v>
      </c>
      <c r="T34" s="11">
        <v>0</v>
      </c>
      <c r="U34" s="11">
        <v>0</v>
      </c>
    </row>
    <row r="35" spans="1:21" s="12" customFormat="1" ht="24" x14ac:dyDescent="0.2">
      <c r="A35" s="8" t="s">
        <v>83</v>
      </c>
      <c r="B35" s="8" t="s">
        <v>84</v>
      </c>
      <c r="C35" s="9" t="s">
        <v>25</v>
      </c>
      <c r="D35" s="9" t="s">
        <v>26</v>
      </c>
      <c r="E35" s="9">
        <v>20</v>
      </c>
      <c r="F35" s="10" t="s">
        <v>31</v>
      </c>
      <c r="G35" s="11">
        <v>15819000000</v>
      </c>
      <c r="H35" s="11">
        <f t="shared" si="7"/>
        <v>0</v>
      </c>
      <c r="I35" s="11">
        <v>15819000000</v>
      </c>
      <c r="J35" s="11">
        <v>8899052276</v>
      </c>
      <c r="K35" s="11">
        <v>6919947724</v>
      </c>
      <c r="L35" s="11">
        <v>0</v>
      </c>
      <c r="M35" s="11">
        <v>8899052276</v>
      </c>
      <c r="N35" s="11">
        <v>0</v>
      </c>
      <c r="O35" s="11">
        <v>8855878962.2700005</v>
      </c>
      <c r="P35" s="11">
        <v>43173313.729999997</v>
      </c>
      <c r="Q35" s="11">
        <v>7036681217.2700005</v>
      </c>
      <c r="R35" s="11">
        <v>1819197745</v>
      </c>
      <c r="S35" s="11">
        <v>7036681217.2700005</v>
      </c>
      <c r="T35" s="11">
        <v>0</v>
      </c>
      <c r="U35" s="11">
        <v>0</v>
      </c>
    </row>
    <row r="36" spans="1:21" s="12" customFormat="1" ht="12" x14ac:dyDescent="0.2">
      <c r="A36" s="8" t="s">
        <v>85</v>
      </c>
      <c r="B36" s="8" t="s">
        <v>86</v>
      </c>
      <c r="C36" s="9" t="s">
        <v>25</v>
      </c>
      <c r="D36" s="9" t="s">
        <v>26</v>
      </c>
      <c r="E36" s="9">
        <v>20</v>
      </c>
      <c r="F36" s="10" t="s">
        <v>31</v>
      </c>
      <c r="G36" s="11">
        <v>7424000000</v>
      </c>
      <c r="H36" s="11">
        <f t="shared" si="7"/>
        <v>0</v>
      </c>
      <c r="I36" s="11">
        <v>7424000000</v>
      </c>
      <c r="J36" s="11">
        <v>4225225088</v>
      </c>
      <c r="K36" s="11">
        <v>3198774912</v>
      </c>
      <c r="L36" s="11">
        <v>0</v>
      </c>
      <c r="M36" s="11">
        <v>4225225088</v>
      </c>
      <c r="N36" s="11">
        <v>0</v>
      </c>
      <c r="O36" s="11">
        <v>4206296966.4400001</v>
      </c>
      <c r="P36" s="11">
        <v>18928121.559999999</v>
      </c>
      <c r="Q36" s="11">
        <v>3358438156.4400001</v>
      </c>
      <c r="R36" s="11">
        <v>847858810</v>
      </c>
      <c r="S36" s="11">
        <v>3358438156.4400001</v>
      </c>
      <c r="T36" s="11">
        <v>0</v>
      </c>
      <c r="U36" s="11">
        <v>0</v>
      </c>
    </row>
    <row r="37" spans="1:21" s="12" customFormat="1" ht="12" x14ac:dyDescent="0.2">
      <c r="A37" s="8" t="s">
        <v>87</v>
      </c>
      <c r="B37" s="8" t="s">
        <v>88</v>
      </c>
      <c r="C37" s="9" t="s">
        <v>25</v>
      </c>
      <c r="D37" s="9" t="s">
        <v>26</v>
      </c>
      <c r="E37" s="9">
        <v>20</v>
      </c>
      <c r="F37" s="10" t="s">
        <v>31</v>
      </c>
      <c r="G37" s="11">
        <v>1556000000</v>
      </c>
      <c r="H37" s="11">
        <f t="shared" si="7"/>
        <v>0</v>
      </c>
      <c r="I37" s="11">
        <v>1556000000</v>
      </c>
      <c r="J37" s="11">
        <v>871729953</v>
      </c>
      <c r="K37" s="11">
        <v>684270047</v>
      </c>
      <c r="L37" s="11">
        <v>0</v>
      </c>
      <c r="M37" s="11">
        <v>871729953</v>
      </c>
      <c r="N37" s="11">
        <v>0</v>
      </c>
      <c r="O37" s="11">
        <v>867678365.63999999</v>
      </c>
      <c r="P37" s="11">
        <v>4051587.36</v>
      </c>
      <c r="Q37" s="11">
        <v>689166805.63999999</v>
      </c>
      <c r="R37" s="11">
        <v>178511560</v>
      </c>
      <c r="S37" s="11">
        <v>689166805.63999999</v>
      </c>
      <c r="T37" s="11">
        <v>0</v>
      </c>
      <c r="U37" s="11">
        <v>0</v>
      </c>
    </row>
    <row r="38" spans="1:21" s="12" customFormat="1" ht="24" x14ac:dyDescent="0.2">
      <c r="A38" s="8" t="s">
        <v>89</v>
      </c>
      <c r="B38" s="8" t="s">
        <v>90</v>
      </c>
      <c r="C38" s="9" t="s">
        <v>25</v>
      </c>
      <c r="D38" s="9" t="s">
        <v>26</v>
      </c>
      <c r="E38" s="9">
        <v>20</v>
      </c>
      <c r="F38" s="10" t="s">
        <v>31</v>
      </c>
      <c r="G38" s="11">
        <v>2747000000</v>
      </c>
      <c r="H38" s="11">
        <f t="shared" si="7"/>
        <v>0</v>
      </c>
      <c r="I38" s="11">
        <v>2747000000</v>
      </c>
      <c r="J38" s="11">
        <v>1555220233</v>
      </c>
      <c r="K38" s="11">
        <v>1191779767</v>
      </c>
      <c r="L38" s="11">
        <v>0</v>
      </c>
      <c r="M38" s="11">
        <v>1555220233</v>
      </c>
      <c r="N38" s="11">
        <v>0</v>
      </c>
      <c r="O38" s="11">
        <v>1548253081.24</v>
      </c>
      <c r="P38" s="11">
        <v>6967151.7599999998</v>
      </c>
      <c r="Q38" s="11">
        <v>1245300781.24</v>
      </c>
      <c r="R38" s="11">
        <v>302952300</v>
      </c>
      <c r="S38" s="11">
        <v>1245300781.24</v>
      </c>
      <c r="T38" s="11">
        <v>0</v>
      </c>
      <c r="U38" s="11">
        <v>0</v>
      </c>
    </row>
    <row r="39" spans="1:21" s="12" customFormat="1" ht="24" x14ac:dyDescent="0.2">
      <c r="A39" s="8" t="s">
        <v>91</v>
      </c>
      <c r="B39" s="8" t="s">
        <v>92</v>
      </c>
      <c r="C39" s="9" t="s">
        <v>25</v>
      </c>
      <c r="D39" s="9" t="s">
        <v>26</v>
      </c>
      <c r="E39" s="9">
        <v>20</v>
      </c>
      <c r="F39" s="10" t="s">
        <v>31</v>
      </c>
      <c r="G39" s="11">
        <v>3121000000</v>
      </c>
      <c r="H39" s="11">
        <f t="shared" si="7"/>
        <v>0</v>
      </c>
      <c r="I39" s="11">
        <v>3121000000</v>
      </c>
      <c r="J39" s="11">
        <v>1798274902</v>
      </c>
      <c r="K39" s="11">
        <v>1322725098</v>
      </c>
      <c r="L39" s="11">
        <v>0</v>
      </c>
      <c r="M39" s="11">
        <v>1798274902</v>
      </c>
      <c r="N39" s="11">
        <v>0</v>
      </c>
      <c r="O39" s="11">
        <v>1790365519.5599999</v>
      </c>
      <c r="P39" s="11">
        <v>7909382.4400000004</v>
      </c>
      <c r="Q39" s="11">
        <v>1423970569.5599999</v>
      </c>
      <c r="R39" s="11">
        <v>366394950</v>
      </c>
      <c r="S39" s="11">
        <v>1423970569.5599999</v>
      </c>
      <c r="T39" s="11">
        <v>0</v>
      </c>
      <c r="U39" s="11">
        <v>0</v>
      </c>
    </row>
    <row r="40" spans="1:21" s="12" customFormat="1" ht="24" x14ac:dyDescent="0.2">
      <c r="A40" s="8" t="s">
        <v>93</v>
      </c>
      <c r="B40" s="8" t="s">
        <v>94</v>
      </c>
      <c r="C40" s="9" t="s">
        <v>25</v>
      </c>
      <c r="D40" s="9" t="s">
        <v>26</v>
      </c>
      <c r="E40" s="9">
        <v>20</v>
      </c>
      <c r="F40" s="10" t="s">
        <v>31</v>
      </c>
      <c r="G40" s="11">
        <v>6450000000</v>
      </c>
      <c r="H40" s="11">
        <f t="shared" si="7"/>
        <v>0</v>
      </c>
      <c r="I40" s="11">
        <v>6450000000</v>
      </c>
      <c r="J40" s="11">
        <v>3584164805</v>
      </c>
      <c r="K40" s="11">
        <v>2865835195</v>
      </c>
      <c r="L40" s="11">
        <v>0</v>
      </c>
      <c r="M40" s="11">
        <v>3584164805</v>
      </c>
      <c r="N40" s="11">
        <v>0</v>
      </c>
      <c r="O40" s="11">
        <v>3565533646.5100002</v>
      </c>
      <c r="P40" s="11">
        <v>18631158.489999998</v>
      </c>
      <c r="Q40" s="11">
        <v>2816784611.5100002</v>
      </c>
      <c r="R40" s="11">
        <v>748749035</v>
      </c>
      <c r="S40" s="11">
        <v>2816784611.5100002</v>
      </c>
      <c r="T40" s="11">
        <v>0</v>
      </c>
      <c r="U40" s="11">
        <v>0</v>
      </c>
    </row>
    <row r="41" spans="1:21" s="12" customFormat="1" ht="12" x14ac:dyDescent="0.2">
      <c r="A41" s="8" t="s">
        <v>95</v>
      </c>
      <c r="B41" s="8" t="s">
        <v>96</v>
      </c>
      <c r="C41" s="9" t="s">
        <v>25</v>
      </c>
      <c r="D41" s="9" t="s">
        <v>26</v>
      </c>
      <c r="E41" s="9">
        <v>20</v>
      </c>
      <c r="F41" s="10" t="s">
        <v>31</v>
      </c>
      <c r="G41" s="11">
        <v>3500000000</v>
      </c>
      <c r="H41" s="11">
        <f t="shared" si="7"/>
        <v>0</v>
      </c>
      <c r="I41" s="11">
        <v>3500000000</v>
      </c>
      <c r="J41" s="11">
        <v>1822863336</v>
      </c>
      <c r="K41" s="11">
        <v>1677136664</v>
      </c>
      <c r="L41" s="11">
        <v>0</v>
      </c>
      <c r="M41" s="11">
        <v>1822863336</v>
      </c>
      <c r="N41" s="11">
        <v>0</v>
      </c>
      <c r="O41" s="11">
        <v>1811809206.79</v>
      </c>
      <c r="P41" s="11">
        <v>11054129.210000001</v>
      </c>
      <c r="Q41" s="11">
        <v>1438367935.79</v>
      </c>
      <c r="R41" s="11">
        <v>373441271</v>
      </c>
      <c r="S41" s="11">
        <v>1438367935.79</v>
      </c>
      <c r="T41" s="11">
        <v>0</v>
      </c>
      <c r="U41" s="11">
        <v>0</v>
      </c>
    </row>
    <row r="42" spans="1:21" s="12" customFormat="1" ht="24" x14ac:dyDescent="0.2">
      <c r="A42" s="8" t="s">
        <v>97</v>
      </c>
      <c r="B42" s="8" t="s">
        <v>98</v>
      </c>
      <c r="C42" s="9" t="s">
        <v>25</v>
      </c>
      <c r="D42" s="9" t="s">
        <v>26</v>
      </c>
      <c r="E42" s="9">
        <v>20</v>
      </c>
      <c r="F42" s="10" t="s">
        <v>31</v>
      </c>
      <c r="G42" s="11">
        <v>1638000000</v>
      </c>
      <c r="H42" s="11">
        <f t="shared" si="7"/>
        <v>0</v>
      </c>
      <c r="I42" s="11">
        <v>1638000000</v>
      </c>
      <c r="J42" s="11">
        <v>982257046</v>
      </c>
      <c r="K42" s="11">
        <v>655742954</v>
      </c>
      <c r="L42" s="11">
        <v>0</v>
      </c>
      <c r="M42" s="11">
        <v>982257046</v>
      </c>
      <c r="N42" s="11">
        <v>0</v>
      </c>
      <c r="O42" s="11">
        <v>978135840.39999998</v>
      </c>
      <c r="P42" s="11">
        <v>4121205.6</v>
      </c>
      <c r="Q42" s="11">
        <v>763563390.39999998</v>
      </c>
      <c r="R42" s="11">
        <v>214572450</v>
      </c>
      <c r="S42" s="11">
        <v>763563390.39999998</v>
      </c>
      <c r="T42" s="11">
        <v>0</v>
      </c>
      <c r="U42" s="11">
        <v>0</v>
      </c>
    </row>
    <row r="43" spans="1:21" s="12" customFormat="1" ht="36" x14ac:dyDescent="0.2">
      <c r="A43" s="8" t="s">
        <v>99</v>
      </c>
      <c r="B43" s="8" t="s">
        <v>100</v>
      </c>
      <c r="C43" s="9" t="s">
        <v>25</v>
      </c>
      <c r="D43" s="9" t="s">
        <v>26</v>
      </c>
      <c r="E43" s="9">
        <v>20</v>
      </c>
      <c r="F43" s="10" t="s">
        <v>31</v>
      </c>
      <c r="G43" s="11">
        <v>1312000000</v>
      </c>
      <c r="H43" s="11">
        <f t="shared" si="7"/>
        <v>0</v>
      </c>
      <c r="I43" s="11">
        <v>1312000000</v>
      </c>
      <c r="J43" s="11">
        <v>779044423</v>
      </c>
      <c r="K43" s="11">
        <v>532955577</v>
      </c>
      <c r="L43" s="11">
        <v>0</v>
      </c>
      <c r="M43" s="11">
        <v>779044423</v>
      </c>
      <c r="N43" s="11">
        <v>0</v>
      </c>
      <c r="O43" s="11">
        <v>775588599.32000005</v>
      </c>
      <c r="P43" s="11">
        <v>3455823.68</v>
      </c>
      <c r="Q43" s="11">
        <v>614853285.32000005</v>
      </c>
      <c r="R43" s="11">
        <v>160735314</v>
      </c>
      <c r="S43" s="11">
        <v>614853285.32000005</v>
      </c>
      <c r="T43" s="11">
        <v>0</v>
      </c>
      <c r="U43" s="11">
        <v>0</v>
      </c>
    </row>
    <row r="44" spans="1:21" s="12" customFormat="1" ht="12" x14ac:dyDescent="0.2">
      <c r="A44" s="8" t="s">
        <v>101</v>
      </c>
      <c r="B44" s="8" t="s">
        <v>102</v>
      </c>
      <c r="C44" s="9" t="s">
        <v>25</v>
      </c>
      <c r="D44" s="9" t="s">
        <v>26</v>
      </c>
      <c r="E44" s="9">
        <v>20</v>
      </c>
      <c r="F44" s="10" t="s">
        <v>31</v>
      </c>
      <c r="G44" s="11">
        <v>1167000000</v>
      </c>
      <c r="H44" s="11">
        <f t="shared" si="7"/>
        <v>0</v>
      </c>
      <c r="I44" s="11">
        <v>1167000000</v>
      </c>
      <c r="J44" s="11">
        <v>653797452</v>
      </c>
      <c r="K44" s="11">
        <v>513202548</v>
      </c>
      <c r="L44" s="11">
        <v>0</v>
      </c>
      <c r="M44" s="11">
        <v>653797452</v>
      </c>
      <c r="N44" s="11">
        <v>0</v>
      </c>
      <c r="O44" s="11">
        <v>650429031.67999995</v>
      </c>
      <c r="P44" s="11">
        <v>3368420.32</v>
      </c>
      <c r="Q44" s="11">
        <v>516875091.68000001</v>
      </c>
      <c r="R44" s="11">
        <v>133553940</v>
      </c>
      <c r="S44" s="11">
        <v>516875091.68000001</v>
      </c>
      <c r="T44" s="11">
        <v>0</v>
      </c>
      <c r="U44" s="11">
        <v>0</v>
      </c>
    </row>
    <row r="45" spans="1:21" s="12" customFormat="1" ht="12" x14ac:dyDescent="0.2">
      <c r="A45" s="8" t="s">
        <v>103</v>
      </c>
      <c r="B45" s="8" t="s">
        <v>104</v>
      </c>
      <c r="C45" s="9" t="s">
        <v>25</v>
      </c>
      <c r="D45" s="9" t="s">
        <v>26</v>
      </c>
      <c r="E45" s="9">
        <v>20</v>
      </c>
      <c r="F45" s="10" t="s">
        <v>31</v>
      </c>
      <c r="G45" s="11">
        <v>778000000</v>
      </c>
      <c r="H45" s="11">
        <f t="shared" si="7"/>
        <v>0</v>
      </c>
      <c r="I45" s="11">
        <v>778000000</v>
      </c>
      <c r="J45" s="11">
        <v>435864931</v>
      </c>
      <c r="K45" s="11">
        <v>342135069</v>
      </c>
      <c r="L45" s="11">
        <v>0</v>
      </c>
      <c r="M45" s="11">
        <v>435864931</v>
      </c>
      <c r="N45" s="11">
        <v>0</v>
      </c>
      <c r="O45" s="11">
        <v>433619317.63999999</v>
      </c>
      <c r="P45" s="11">
        <v>2245613.36</v>
      </c>
      <c r="Q45" s="11">
        <v>344583357.63999999</v>
      </c>
      <c r="R45" s="11">
        <v>89035960</v>
      </c>
      <c r="S45" s="11">
        <v>344583357.63999999</v>
      </c>
      <c r="T45" s="11">
        <v>0</v>
      </c>
      <c r="U45" s="11">
        <v>0</v>
      </c>
    </row>
    <row r="46" spans="1:21" s="7" customFormat="1" ht="16.5" customHeight="1" x14ac:dyDescent="0.2">
      <c r="A46" s="3" t="s">
        <v>105</v>
      </c>
      <c r="B46" s="3" t="s">
        <v>106</v>
      </c>
      <c r="C46" s="4" t="s">
        <v>25</v>
      </c>
      <c r="D46" s="4" t="s">
        <v>26</v>
      </c>
      <c r="E46" s="4">
        <v>20</v>
      </c>
      <c r="F46" s="5" t="s">
        <v>31</v>
      </c>
      <c r="G46" s="6">
        <v>12438550000</v>
      </c>
      <c r="H46" s="6">
        <f t="shared" si="7"/>
        <v>0</v>
      </c>
      <c r="I46" s="6">
        <v>12438550000</v>
      </c>
      <c r="J46" s="6">
        <v>9408804570.7800007</v>
      </c>
      <c r="K46" s="6">
        <v>3029745429.2199998</v>
      </c>
      <c r="L46" s="6">
        <v>0</v>
      </c>
      <c r="M46" s="6">
        <v>9072114614.5</v>
      </c>
      <c r="N46" s="6">
        <v>336689956.27999997</v>
      </c>
      <c r="O46" s="6">
        <v>5205740940.5500002</v>
      </c>
      <c r="P46" s="6">
        <v>3866373673.9499998</v>
      </c>
      <c r="Q46" s="6">
        <v>5035793836.0500002</v>
      </c>
      <c r="R46" s="6">
        <v>169947104.5</v>
      </c>
      <c r="S46" s="6">
        <v>5035793836.0500002</v>
      </c>
      <c r="T46" s="6">
        <v>0</v>
      </c>
      <c r="U46" s="6">
        <v>21833049</v>
      </c>
    </row>
    <row r="47" spans="1:21" s="7" customFormat="1" ht="21.75" customHeight="1" x14ac:dyDescent="0.2">
      <c r="A47" s="3" t="s">
        <v>105</v>
      </c>
      <c r="B47" s="3" t="s">
        <v>106</v>
      </c>
      <c r="C47" s="4" t="s">
        <v>25</v>
      </c>
      <c r="D47" s="4" t="s">
        <v>26</v>
      </c>
      <c r="E47" s="4">
        <v>21</v>
      </c>
      <c r="F47" s="5" t="s">
        <v>28</v>
      </c>
      <c r="G47" s="6">
        <v>1998800000</v>
      </c>
      <c r="H47" s="6">
        <f t="shared" si="7"/>
        <v>0</v>
      </c>
      <c r="I47" s="6">
        <v>1998800000</v>
      </c>
      <c r="J47" s="6">
        <v>508519991</v>
      </c>
      <c r="K47" s="6">
        <v>1490280009</v>
      </c>
      <c r="L47" s="6">
        <v>0</v>
      </c>
      <c r="M47" s="6">
        <v>296184967</v>
      </c>
      <c r="N47" s="6">
        <v>212335024</v>
      </c>
      <c r="O47" s="6">
        <v>2316033</v>
      </c>
      <c r="P47" s="6">
        <v>293868934</v>
      </c>
      <c r="Q47" s="6">
        <v>2316033</v>
      </c>
      <c r="R47" s="6">
        <v>0</v>
      </c>
      <c r="S47" s="6">
        <v>2316033</v>
      </c>
      <c r="T47" s="6">
        <v>0</v>
      </c>
      <c r="U47" s="6">
        <v>0</v>
      </c>
    </row>
    <row r="48" spans="1:21" s="12" customFormat="1" ht="12" x14ac:dyDescent="0.2">
      <c r="A48" s="8" t="s">
        <v>107</v>
      </c>
      <c r="B48" s="8" t="s">
        <v>106</v>
      </c>
      <c r="C48" s="9" t="s">
        <v>25</v>
      </c>
      <c r="D48" s="9" t="s">
        <v>26</v>
      </c>
      <c r="E48" s="9">
        <v>20</v>
      </c>
      <c r="F48" s="10" t="s">
        <v>31</v>
      </c>
      <c r="G48" s="11">
        <v>12438550000</v>
      </c>
      <c r="H48" s="11">
        <f t="shared" si="7"/>
        <v>0</v>
      </c>
      <c r="I48" s="11">
        <v>12438550000</v>
      </c>
      <c r="J48" s="11">
        <v>9408804570.7800007</v>
      </c>
      <c r="K48" s="11">
        <v>3029745429.2199998</v>
      </c>
      <c r="L48" s="11">
        <v>0</v>
      </c>
      <c r="M48" s="11">
        <v>9072114614.5</v>
      </c>
      <c r="N48" s="11">
        <v>336689956.27999997</v>
      </c>
      <c r="O48" s="11">
        <v>5205740940.5500002</v>
      </c>
      <c r="P48" s="11">
        <v>3866373673.9499998</v>
      </c>
      <c r="Q48" s="11">
        <v>5035793836.0500002</v>
      </c>
      <c r="R48" s="11">
        <v>169947104.5</v>
      </c>
      <c r="S48" s="11">
        <v>5035793836.0500002</v>
      </c>
      <c r="T48" s="11">
        <v>0</v>
      </c>
      <c r="U48" s="11">
        <v>21833049</v>
      </c>
    </row>
    <row r="49" spans="1:21" s="12" customFormat="1" ht="24" x14ac:dyDescent="0.2">
      <c r="A49" s="8" t="s">
        <v>107</v>
      </c>
      <c r="B49" s="8" t="s">
        <v>106</v>
      </c>
      <c r="C49" s="9" t="s">
        <v>25</v>
      </c>
      <c r="D49" s="9" t="s">
        <v>26</v>
      </c>
      <c r="E49" s="9">
        <v>21</v>
      </c>
      <c r="F49" s="10" t="s">
        <v>28</v>
      </c>
      <c r="G49" s="11">
        <v>1998800000</v>
      </c>
      <c r="H49" s="11">
        <f t="shared" si="7"/>
        <v>0</v>
      </c>
      <c r="I49" s="11">
        <v>1998800000</v>
      </c>
      <c r="J49" s="11">
        <v>508519991</v>
      </c>
      <c r="K49" s="11">
        <v>1490280009</v>
      </c>
      <c r="L49" s="11">
        <v>0</v>
      </c>
      <c r="M49" s="11">
        <v>296184967</v>
      </c>
      <c r="N49" s="11">
        <v>212335024</v>
      </c>
      <c r="O49" s="11">
        <v>2316033</v>
      </c>
      <c r="P49" s="11">
        <v>293868934</v>
      </c>
      <c r="Q49" s="11">
        <v>2316033</v>
      </c>
      <c r="R49" s="11">
        <v>0</v>
      </c>
      <c r="S49" s="11">
        <v>2316033</v>
      </c>
      <c r="T49" s="11">
        <v>0</v>
      </c>
      <c r="U49" s="11">
        <v>0</v>
      </c>
    </row>
    <row r="50" spans="1:21" s="12" customFormat="1" ht="12" x14ac:dyDescent="0.2">
      <c r="A50" s="8" t="s">
        <v>108</v>
      </c>
      <c r="B50" s="8" t="s">
        <v>109</v>
      </c>
      <c r="C50" s="9" t="s">
        <v>25</v>
      </c>
      <c r="D50" s="9" t="s">
        <v>26</v>
      </c>
      <c r="E50" s="9">
        <v>20</v>
      </c>
      <c r="F50" s="10" t="s">
        <v>31</v>
      </c>
      <c r="G50" s="11">
        <v>196000000</v>
      </c>
      <c r="H50" s="11">
        <f t="shared" si="7"/>
        <v>0</v>
      </c>
      <c r="I50" s="11">
        <v>196000000</v>
      </c>
      <c r="J50" s="11">
        <v>181704690.22999999</v>
      </c>
      <c r="K50" s="11">
        <v>14295309.77</v>
      </c>
      <c r="L50" s="11">
        <v>0</v>
      </c>
      <c r="M50" s="11">
        <v>181704690.22999999</v>
      </c>
      <c r="N50" s="11">
        <v>0</v>
      </c>
      <c r="O50" s="11">
        <v>181647149.47999999</v>
      </c>
      <c r="P50" s="11">
        <v>57540.75</v>
      </c>
      <c r="Q50" s="11">
        <v>181647149.47999999</v>
      </c>
      <c r="R50" s="11">
        <v>0</v>
      </c>
      <c r="S50" s="11">
        <v>181647149.47999999</v>
      </c>
      <c r="T50" s="11">
        <v>0</v>
      </c>
      <c r="U50" s="11">
        <v>0</v>
      </c>
    </row>
    <row r="51" spans="1:21" s="12" customFormat="1" ht="12" x14ac:dyDescent="0.2">
      <c r="A51" s="8" t="s">
        <v>110</v>
      </c>
      <c r="B51" s="8" t="s">
        <v>111</v>
      </c>
      <c r="C51" s="9" t="s">
        <v>25</v>
      </c>
      <c r="D51" s="9" t="s">
        <v>26</v>
      </c>
      <c r="E51" s="9">
        <v>20</v>
      </c>
      <c r="F51" s="10" t="s">
        <v>31</v>
      </c>
      <c r="G51" s="11">
        <v>196000000</v>
      </c>
      <c r="H51" s="11">
        <f t="shared" si="7"/>
        <v>0</v>
      </c>
      <c r="I51" s="11">
        <v>196000000</v>
      </c>
      <c r="J51" s="11">
        <v>181704690.22999999</v>
      </c>
      <c r="K51" s="11">
        <v>14295309.77</v>
      </c>
      <c r="L51" s="11">
        <v>0</v>
      </c>
      <c r="M51" s="11">
        <v>181704690.22999999</v>
      </c>
      <c r="N51" s="11">
        <v>0</v>
      </c>
      <c r="O51" s="11">
        <v>181647149.47999999</v>
      </c>
      <c r="P51" s="11">
        <v>57540.75</v>
      </c>
      <c r="Q51" s="11">
        <v>181647149.47999999</v>
      </c>
      <c r="R51" s="11">
        <v>0</v>
      </c>
      <c r="S51" s="11">
        <v>181647149.47999999</v>
      </c>
      <c r="T51" s="11">
        <v>0</v>
      </c>
      <c r="U51" s="11">
        <v>0</v>
      </c>
    </row>
    <row r="52" spans="1:21" s="12" customFormat="1" ht="12" x14ac:dyDescent="0.2">
      <c r="A52" s="8" t="s">
        <v>112</v>
      </c>
      <c r="B52" s="8" t="s">
        <v>113</v>
      </c>
      <c r="C52" s="9" t="s">
        <v>25</v>
      </c>
      <c r="D52" s="9" t="s">
        <v>26</v>
      </c>
      <c r="E52" s="9">
        <v>20</v>
      </c>
      <c r="F52" s="10" t="s">
        <v>31</v>
      </c>
      <c r="G52" s="11">
        <v>1500000</v>
      </c>
      <c r="H52" s="11">
        <f t="shared" si="7"/>
        <v>0</v>
      </c>
      <c r="I52" s="11">
        <v>1500000</v>
      </c>
      <c r="J52" s="11">
        <v>1494236</v>
      </c>
      <c r="K52" s="11">
        <v>5764</v>
      </c>
      <c r="L52" s="11">
        <v>0</v>
      </c>
      <c r="M52" s="11">
        <v>1494236</v>
      </c>
      <c r="N52" s="11">
        <v>0</v>
      </c>
      <c r="O52" s="11">
        <v>1494213.04</v>
      </c>
      <c r="P52" s="11">
        <v>22.96</v>
      </c>
      <c r="Q52" s="11">
        <v>1494213.04</v>
      </c>
      <c r="R52" s="11">
        <v>0</v>
      </c>
      <c r="S52" s="11">
        <v>1494213.04</v>
      </c>
      <c r="T52" s="11">
        <v>0</v>
      </c>
      <c r="U52" s="11">
        <v>0</v>
      </c>
    </row>
    <row r="53" spans="1:21" s="12" customFormat="1" ht="12" x14ac:dyDescent="0.2">
      <c r="A53" s="8" t="s">
        <v>114</v>
      </c>
      <c r="B53" s="8" t="s">
        <v>115</v>
      </c>
      <c r="C53" s="9" t="s">
        <v>25</v>
      </c>
      <c r="D53" s="9" t="s">
        <v>26</v>
      </c>
      <c r="E53" s="9">
        <v>20</v>
      </c>
      <c r="F53" s="10" t="s">
        <v>31</v>
      </c>
      <c r="G53" s="11">
        <v>174500000</v>
      </c>
      <c r="H53" s="11">
        <f t="shared" si="7"/>
        <v>8032000</v>
      </c>
      <c r="I53" s="11">
        <v>182532000</v>
      </c>
      <c r="J53" s="11">
        <v>178784201.22999999</v>
      </c>
      <c r="K53" s="11">
        <v>3747798.77</v>
      </c>
      <c r="L53" s="11">
        <v>0</v>
      </c>
      <c r="M53" s="11">
        <v>178784201.22999999</v>
      </c>
      <c r="N53" s="11">
        <v>0</v>
      </c>
      <c r="O53" s="11">
        <v>178769081.63999999</v>
      </c>
      <c r="P53" s="11">
        <v>15119.59</v>
      </c>
      <c r="Q53" s="11">
        <v>178769081.63999999</v>
      </c>
      <c r="R53" s="11">
        <v>0</v>
      </c>
      <c r="S53" s="11">
        <v>178769081.63999999</v>
      </c>
      <c r="T53" s="11">
        <v>0</v>
      </c>
      <c r="U53" s="11">
        <v>0</v>
      </c>
    </row>
    <row r="54" spans="1:21" s="12" customFormat="1" ht="24" x14ac:dyDescent="0.2">
      <c r="A54" s="8" t="s">
        <v>116</v>
      </c>
      <c r="B54" s="8" t="s">
        <v>117</v>
      </c>
      <c r="C54" s="9" t="s">
        <v>25</v>
      </c>
      <c r="D54" s="9" t="s">
        <v>26</v>
      </c>
      <c r="E54" s="9">
        <v>20</v>
      </c>
      <c r="F54" s="10" t="s">
        <v>31</v>
      </c>
      <c r="G54" s="11">
        <v>20000000</v>
      </c>
      <c r="H54" s="11">
        <f t="shared" si="7"/>
        <v>-8032000</v>
      </c>
      <c r="I54" s="11">
        <v>11968000</v>
      </c>
      <c r="J54" s="11">
        <v>1426253</v>
      </c>
      <c r="K54" s="11">
        <v>10541747</v>
      </c>
      <c r="L54" s="11">
        <v>0</v>
      </c>
      <c r="M54" s="11">
        <v>1426253</v>
      </c>
      <c r="N54" s="11">
        <v>0</v>
      </c>
      <c r="O54" s="11">
        <v>1383854.8</v>
      </c>
      <c r="P54" s="11">
        <v>42398.2</v>
      </c>
      <c r="Q54" s="11">
        <v>1383854.8</v>
      </c>
      <c r="R54" s="11">
        <v>0</v>
      </c>
      <c r="S54" s="11">
        <v>1383854.8</v>
      </c>
      <c r="T54" s="11">
        <v>0</v>
      </c>
      <c r="U54" s="11">
        <v>0</v>
      </c>
    </row>
    <row r="55" spans="1:21" s="12" customFormat="1" ht="12" x14ac:dyDescent="0.2">
      <c r="A55" s="8" t="s">
        <v>118</v>
      </c>
      <c r="B55" s="8" t="s">
        <v>119</v>
      </c>
      <c r="C55" s="9" t="s">
        <v>25</v>
      </c>
      <c r="D55" s="9" t="s">
        <v>26</v>
      </c>
      <c r="E55" s="9">
        <v>20</v>
      </c>
      <c r="F55" s="10" t="s">
        <v>31</v>
      </c>
      <c r="G55" s="11">
        <v>12242550000</v>
      </c>
      <c r="H55" s="11">
        <f t="shared" si="7"/>
        <v>0</v>
      </c>
      <c r="I55" s="11">
        <v>12242550000</v>
      </c>
      <c r="J55" s="11">
        <v>9227099880.5499992</v>
      </c>
      <c r="K55" s="11">
        <v>3015450119.4499998</v>
      </c>
      <c r="L55" s="11">
        <v>0</v>
      </c>
      <c r="M55" s="11">
        <v>8890409924.2700005</v>
      </c>
      <c r="N55" s="11">
        <v>336689956.27999997</v>
      </c>
      <c r="O55" s="11">
        <v>5024093791.0699997</v>
      </c>
      <c r="P55" s="11">
        <v>3866316133.1999998</v>
      </c>
      <c r="Q55" s="11">
        <v>4854146686.5699997</v>
      </c>
      <c r="R55" s="11">
        <v>169947104.5</v>
      </c>
      <c r="S55" s="11">
        <v>4854146686.5699997</v>
      </c>
      <c r="T55" s="11">
        <v>0</v>
      </c>
      <c r="U55" s="11">
        <v>21833049</v>
      </c>
    </row>
    <row r="56" spans="1:21" s="12" customFormat="1" ht="24" x14ac:dyDescent="0.2">
      <c r="A56" s="8" t="s">
        <v>118</v>
      </c>
      <c r="B56" s="8" t="s">
        <v>119</v>
      </c>
      <c r="C56" s="9" t="s">
        <v>25</v>
      </c>
      <c r="D56" s="9" t="s">
        <v>26</v>
      </c>
      <c r="E56" s="9">
        <v>21</v>
      </c>
      <c r="F56" s="10" t="s">
        <v>28</v>
      </c>
      <c r="G56" s="11">
        <v>1998800000</v>
      </c>
      <c r="H56" s="11">
        <f t="shared" si="7"/>
        <v>0</v>
      </c>
      <c r="I56" s="11">
        <v>1998800000</v>
      </c>
      <c r="J56" s="11">
        <v>508519991</v>
      </c>
      <c r="K56" s="11">
        <v>1490280009</v>
      </c>
      <c r="L56" s="11">
        <v>0</v>
      </c>
      <c r="M56" s="11">
        <v>296184967</v>
      </c>
      <c r="N56" s="11">
        <v>212335024</v>
      </c>
      <c r="O56" s="11">
        <v>2316033</v>
      </c>
      <c r="P56" s="11">
        <v>293868934</v>
      </c>
      <c r="Q56" s="11">
        <v>2316033</v>
      </c>
      <c r="R56" s="11">
        <v>0</v>
      </c>
      <c r="S56" s="11">
        <v>2316033</v>
      </c>
      <c r="T56" s="11">
        <v>0</v>
      </c>
      <c r="U56" s="11">
        <v>0</v>
      </c>
    </row>
    <row r="57" spans="1:21" s="12" customFormat="1" ht="12" x14ac:dyDescent="0.2">
      <c r="A57" s="8" t="s">
        <v>120</v>
      </c>
      <c r="B57" s="8" t="s">
        <v>121</v>
      </c>
      <c r="C57" s="9" t="s">
        <v>25</v>
      </c>
      <c r="D57" s="9" t="s">
        <v>26</v>
      </c>
      <c r="E57" s="9">
        <v>20</v>
      </c>
      <c r="F57" s="10" t="s">
        <v>31</v>
      </c>
      <c r="G57" s="11">
        <v>112000000</v>
      </c>
      <c r="H57" s="11">
        <f t="shared" si="7"/>
        <v>-6024000</v>
      </c>
      <c r="I57" s="11">
        <v>105976000</v>
      </c>
      <c r="J57" s="11">
        <v>49311934</v>
      </c>
      <c r="K57" s="11">
        <v>56664066</v>
      </c>
      <c r="L57" s="11">
        <v>0</v>
      </c>
      <c r="M57" s="11">
        <v>42892179</v>
      </c>
      <c r="N57" s="11">
        <v>6419755</v>
      </c>
      <c r="O57" s="11">
        <v>20908500</v>
      </c>
      <c r="P57" s="11">
        <v>21983679</v>
      </c>
      <c r="Q57" s="11">
        <v>20908500</v>
      </c>
      <c r="R57" s="11">
        <v>0</v>
      </c>
      <c r="S57" s="11">
        <v>20908500</v>
      </c>
      <c r="T57" s="11">
        <v>0</v>
      </c>
      <c r="U57" s="11">
        <v>0</v>
      </c>
    </row>
    <row r="58" spans="1:21" s="12" customFormat="1" ht="12" x14ac:dyDescent="0.2">
      <c r="A58" s="8" t="s">
        <v>122</v>
      </c>
      <c r="B58" s="8" t="s">
        <v>123</v>
      </c>
      <c r="C58" s="9" t="s">
        <v>25</v>
      </c>
      <c r="D58" s="9" t="s">
        <v>26</v>
      </c>
      <c r="E58" s="9">
        <v>20</v>
      </c>
      <c r="F58" s="10" t="s">
        <v>31</v>
      </c>
      <c r="G58" s="11">
        <v>5000000</v>
      </c>
      <c r="H58" s="11">
        <f t="shared" si="7"/>
        <v>0</v>
      </c>
      <c r="I58" s="11">
        <v>5000000</v>
      </c>
      <c r="J58" s="11">
        <v>19920</v>
      </c>
      <c r="K58" s="11">
        <v>4980080</v>
      </c>
      <c r="L58" s="11">
        <v>0</v>
      </c>
      <c r="M58" s="11">
        <v>19920</v>
      </c>
      <c r="N58" s="11">
        <v>0</v>
      </c>
      <c r="O58" s="11">
        <v>0</v>
      </c>
      <c r="P58" s="11">
        <v>19920</v>
      </c>
      <c r="Q58" s="11">
        <v>0</v>
      </c>
      <c r="R58" s="11">
        <v>0</v>
      </c>
      <c r="S58" s="11">
        <v>0</v>
      </c>
      <c r="T58" s="11">
        <v>0</v>
      </c>
      <c r="U58" s="11">
        <v>0</v>
      </c>
    </row>
    <row r="59" spans="1:21" s="12" customFormat="1" ht="12" x14ac:dyDescent="0.2">
      <c r="A59" s="8" t="s">
        <v>124</v>
      </c>
      <c r="B59" s="8" t="s">
        <v>125</v>
      </c>
      <c r="C59" s="9" t="s">
        <v>25</v>
      </c>
      <c r="D59" s="9" t="s">
        <v>26</v>
      </c>
      <c r="E59" s="9">
        <v>20</v>
      </c>
      <c r="F59" s="10" t="s">
        <v>31</v>
      </c>
      <c r="G59" s="11">
        <v>15000000</v>
      </c>
      <c r="H59" s="11">
        <f t="shared" si="7"/>
        <v>0</v>
      </c>
      <c r="I59" s="11">
        <v>15000000</v>
      </c>
      <c r="J59" s="11">
        <v>59760</v>
      </c>
      <c r="K59" s="11">
        <v>14940240</v>
      </c>
      <c r="L59" s="11">
        <v>0</v>
      </c>
      <c r="M59" s="11">
        <v>59760</v>
      </c>
      <c r="N59" s="11">
        <v>0</v>
      </c>
      <c r="O59" s="11">
        <v>0</v>
      </c>
      <c r="P59" s="11">
        <v>59760</v>
      </c>
      <c r="Q59" s="11">
        <v>0</v>
      </c>
      <c r="R59" s="11">
        <v>0</v>
      </c>
      <c r="S59" s="11">
        <v>0</v>
      </c>
      <c r="T59" s="11">
        <v>0</v>
      </c>
      <c r="U59" s="11">
        <v>0</v>
      </c>
    </row>
    <row r="60" spans="1:21" s="12" customFormat="1" ht="12" x14ac:dyDescent="0.2">
      <c r="A60" s="8" t="s">
        <v>126</v>
      </c>
      <c r="B60" s="8" t="s">
        <v>127</v>
      </c>
      <c r="C60" s="9" t="s">
        <v>25</v>
      </c>
      <c r="D60" s="9" t="s">
        <v>26</v>
      </c>
      <c r="E60" s="9">
        <v>20</v>
      </c>
      <c r="F60" s="10" t="s">
        <v>31</v>
      </c>
      <c r="G60" s="11">
        <v>5000000</v>
      </c>
      <c r="H60" s="11">
        <f t="shared" si="7"/>
        <v>20080000</v>
      </c>
      <c r="I60" s="11">
        <v>25080000</v>
      </c>
      <c r="J60" s="11">
        <v>24180560</v>
      </c>
      <c r="K60" s="11">
        <v>899440</v>
      </c>
      <c r="L60" s="11">
        <v>0</v>
      </c>
      <c r="M60" s="11">
        <v>21089060</v>
      </c>
      <c r="N60" s="11">
        <v>3091500</v>
      </c>
      <c r="O60" s="11">
        <v>20908500</v>
      </c>
      <c r="P60" s="11">
        <v>180560</v>
      </c>
      <c r="Q60" s="11">
        <v>20908500</v>
      </c>
      <c r="R60" s="11">
        <v>0</v>
      </c>
      <c r="S60" s="11">
        <v>20908500</v>
      </c>
      <c r="T60" s="11">
        <v>0</v>
      </c>
      <c r="U60" s="11">
        <v>0</v>
      </c>
    </row>
    <row r="61" spans="1:21" s="12" customFormat="1" ht="12" x14ac:dyDescent="0.2">
      <c r="A61" s="8" t="s">
        <v>128</v>
      </c>
      <c r="B61" s="8" t="s">
        <v>129</v>
      </c>
      <c r="C61" s="9" t="s">
        <v>25</v>
      </c>
      <c r="D61" s="9" t="s">
        <v>26</v>
      </c>
      <c r="E61" s="9">
        <v>20</v>
      </c>
      <c r="F61" s="10" t="s">
        <v>31</v>
      </c>
      <c r="G61" s="11">
        <v>2000000</v>
      </c>
      <c r="H61" s="11">
        <f t="shared" si="7"/>
        <v>0</v>
      </c>
      <c r="I61" s="11">
        <v>2000000</v>
      </c>
      <c r="J61" s="11">
        <v>7968</v>
      </c>
      <c r="K61" s="11">
        <v>1992032</v>
      </c>
      <c r="L61" s="11">
        <v>0</v>
      </c>
      <c r="M61" s="11">
        <v>7968</v>
      </c>
      <c r="N61" s="11">
        <v>0</v>
      </c>
      <c r="O61" s="11">
        <v>0</v>
      </c>
      <c r="P61" s="11">
        <v>7968</v>
      </c>
      <c r="Q61" s="11">
        <v>0</v>
      </c>
      <c r="R61" s="11">
        <v>0</v>
      </c>
      <c r="S61" s="11">
        <v>0</v>
      </c>
      <c r="T61" s="11">
        <v>0</v>
      </c>
      <c r="U61" s="11">
        <v>0</v>
      </c>
    </row>
    <row r="62" spans="1:21" s="12" customFormat="1" ht="12" x14ac:dyDescent="0.2">
      <c r="A62" s="8" t="s">
        <v>130</v>
      </c>
      <c r="B62" s="8" t="s">
        <v>131</v>
      </c>
      <c r="C62" s="9" t="s">
        <v>25</v>
      </c>
      <c r="D62" s="9" t="s">
        <v>26</v>
      </c>
      <c r="E62" s="9">
        <v>20</v>
      </c>
      <c r="F62" s="10" t="s">
        <v>31</v>
      </c>
      <c r="G62" s="11">
        <v>5000000</v>
      </c>
      <c r="H62" s="11">
        <f t="shared" si="7"/>
        <v>0</v>
      </c>
      <c r="I62" s="11">
        <v>5000000</v>
      </c>
      <c r="J62" s="11">
        <v>19920</v>
      </c>
      <c r="K62" s="11">
        <v>4980080</v>
      </c>
      <c r="L62" s="11">
        <v>0</v>
      </c>
      <c r="M62" s="11">
        <v>19920</v>
      </c>
      <c r="N62" s="11">
        <v>0</v>
      </c>
      <c r="O62" s="11">
        <v>0</v>
      </c>
      <c r="P62" s="11">
        <v>19920</v>
      </c>
      <c r="Q62" s="11">
        <v>0</v>
      </c>
      <c r="R62" s="11">
        <v>0</v>
      </c>
      <c r="S62" s="11">
        <v>0</v>
      </c>
      <c r="T62" s="11">
        <v>0</v>
      </c>
      <c r="U62" s="11">
        <v>0</v>
      </c>
    </row>
    <row r="63" spans="1:21" s="12" customFormat="1" ht="12" x14ac:dyDescent="0.2">
      <c r="A63" s="8" t="s">
        <v>132</v>
      </c>
      <c r="B63" s="8" t="s">
        <v>133</v>
      </c>
      <c r="C63" s="9" t="s">
        <v>25</v>
      </c>
      <c r="D63" s="9" t="s">
        <v>26</v>
      </c>
      <c r="E63" s="9">
        <v>20</v>
      </c>
      <c r="F63" s="10" t="s">
        <v>31</v>
      </c>
      <c r="G63" s="11">
        <v>20000000</v>
      </c>
      <c r="H63" s="11">
        <f t="shared" si="7"/>
        <v>-16064000</v>
      </c>
      <c r="I63" s="11">
        <v>3936000</v>
      </c>
      <c r="J63" s="11">
        <v>15681</v>
      </c>
      <c r="K63" s="11">
        <v>3920319</v>
      </c>
      <c r="L63" s="11">
        <v>0</v>
      </c>
      <c r="M63" s="11">
        <v>15681</v>
      </c>
      <c r="N63" s="11">
        <v>0</v>
      </c>
      <c r="O63" s="11">
        <v>0</v>
      </c>
      <c r="P63" s="11">
        <v>15681</v>
      </c>
      <c r="Q63" s="11">
        <v>0</v>
      </c>
      <c r="R63" s="11">
        <v>0</v>
      </c>
      <c r="S63" s="11">
        <v>0</v>
      </c>
      <c r="T63" s="11">
        <v>0</v>
      </c>
      <c r="U63" s="11">
        <v>0</v>
      </c>
    </row>
    <row r="64" spans="1:21" s="12" customFormat="1" ht="12" x14ac:dyDescent="0.2">
      <c r="A64" s="8" t="s">
        <v>134</v>
      </c>
      <c r="B64" s="8" t="s">
        <v>135</v>
      </c>
      <c r="C64" s="9" t="s">
        <v>25</v>
      </c>
      <c r="D64" s="9" t="s">
        <v>26</v>
      </c>
      <c r="E64" s="9">
        <v>20</v>
      </c>
      <c r="F64" s="10" t="s">
        <v>31</v>
      </c>
      <c r="G64" s="11">
        <v>50000000</v>
      </c>
      <c r="H64" s="11">
        <f t="shared" si="7"/>
        <v>-10040000</v>
      </c>
      <c r="I64" s="11">
        <v>39960000</v>
      </c>
      <c r="J64" s="11">
        <v>24968285</v>
      </c>
      <c r="K64" s="11">
        <v>14991715</v>
      </c>
      <c r="L64" s="11">
        <v>0</v>
      </c>
      <c r="M64" s="11">
        <v>21640030</v>
      </c>
      <c r="N64" s="11">
        <v>3328255</v>
      </c>
      <c r="O64" s="11">
        <v>0</v>
      </c>
      <c r="P64" s="11">
        <v>21640030</v>
      </c>
      <c r="Q64" s="11">
        <v>0</v>
      </c>
      <c r="R64" s="11">
        <v>0</v>
      </c>
      <c r="S64" s="11">
        <v>0</v>
      </c>
      <c r="T64" s="11">
        <v>0</v>
      </c>
      <c r="U64" s="11">
        <v>0</v>
      </c>
    </row>
    <row r="65" spans="1:21" s="12" customFormat="1" ht="12" x14ac:dyDescent="0.2">
      <c r="A65" s="8" t="s">
        <v>136</v>
      </c>
      <c r="B65" s="8" t="s">
        <v>137</v>
      </c>
      <c r="C65" s="9" t="s">
        <v>25</v>
      </c>
      <c r="D65" s="9" t="s">
        <v>26</v>
      </c>
      <c r="E65" s="9">
        <v>20</v>
      </c>
      <c r="F65" s="10" t="s">
        <v>31</v>
      </c>
      <c r="G65" s="11">
        <v>10000000</v>
      </c>
      <c r="H65" s="11">
        <f t="shared" si="7"/>
        <v>0</v>
      </c>
      <c r="I65" s="11">
        <v>10000000</v>
      </c>
      <c r="J65" s="11">
        <v>39840</v>
      </c>
      <c r="K65" s="11">
        <v>9960160</v>
      </c>
      <c r="L65" s="11">
        <v>0</v>
      </c>
      <c r="M65" s="11">
        <v>39840</v>
      </c>
      <c r="N65" s="11">
        <v>0</v>
      </c>
      <c r="O65" s="11">
        <v>0</v>
      </c>
      <c r="P65" s="11">
        <v>39840</v>
      </c>
      <c r="Q65" s="11">
        <v>0</v>
      </c>
      <c r="R65" s="11">
        <v>0</v>
      </c>
      <c r="S65" s="11">
        <v>0</v>
      </c>
      <c r="T65" s="11">
        <v>0</v>
      </c>
      <c r="U65" s="11">
        <v>0</v>
      </c>
    </row>
    <row r="66" spans="1:21" s="12" customFormat="1" ht="12" x14ac:dyDescent="0.2">
      <c r="A66" s="8" t="s">
        <v>138</v>
      </c>
      <c r="B66" s="8" t="s">
        <v>139</v>
      </c>
      <c r="C66" s="9" t="s">
        <v>25</v>
      </c>
      <c r="D66" s="9" t="s">
        <v>26</v>
      </c>
      <c r="E66" s="9">
        <v>20</v>
      </c>
      <c r="F66" s="10" t="s">
        <v>31</v>
      </c>
      <c r="G66" s="11">
        <v>60000000</v>
      </c>
      <c r="H66" s="11">
        <f t="shared" si="7"/>
        <v>-48192000</v>
      </c>
      <c r="I66" s="11">
        <v>11808000</v>
      </c>
      <c r="J66" s="11">
        <v>47043</v>
      </c>
      <c r="K66" s="11">
        <v>11760957</v>
      </c>
      <c r="L66" s="11">
        <v>0</v>
      </c>
      <c r="M66" s="11">
        <v>47043</v>
      </c>
      <c r="N66" s="11">
        <v>0</v>
      </c>
      <c r="O66" s="11">
        <v>0</v>
      </c>
      <c r="P66" s="11">
        <v>47043</v>
      </c>
      <c r="Q66" s="11">
        <v>0</v>
      </c>
      <c r="R66" s="11">
        <v>0</v>
      </c>
      <c r="S66" s="11">
        <v>0</v>
      </c>
      <c r="T66" s="11">
        <v>0</v>
      </c>
      <c r="U66" s="11">
        <v>0</v>
      </c>
    </row>
    <row r="67" spans="1:21" s="12" customFormat="1" ht="12" x14ac:dyDescent="0.2">
      <c r="A67" s="8" t="s">
        <v>140</v>
      </c>
      <c r="B67" s="8" t="s">
        <v>141</v>
      </c>
      <c r="C67" s="9" t="s">
        <v>25</v>
      </c>
      <c r="D67" s="9" t="s">
        <v>26</v>
      </c>
      <c r="E67" s="9">
        <v>20</v>
      </c>
      <c r="F67" s="10" t="s">
        <v>31</v>
      </c>
      <c r="G67" s="11">
        <v>10000000</v>
      </c>
      <c r="H67" s="11">
        <f t="shared" si="7"/>
        <v>-8032000</v>
      </c>
      <c r="I67" s="11">
        <v>1968000</v>
      </c>
      <c r="J67" s="11">
        <v>7840</v>
      </c>
      <c r="K67" s="11">
        <v>1960160</v>
      </c>
      <c r="L67" s="11">
        <v>0</v>
      </c>
      <c r="M67" s="11">
        <v>7840</v>
      </c>
      <c r="N67" s="11">
        <v>0</v>
      </c>
      <c r="O67" s="11">
        <v>0</v>
      </c>
      <c r="P67" s="11">
        <v>7840</v>
      </c>
      <c r="Q67" s="11">
        <v>0</v>
      </c>
      <c r="R67" s="11">
        <v>0</v>
      </c>
      <c r="S67" s="11">
        <v>0</v>
      </c>
      <c r="T67" s="11">
        <v>0</v>
      </c>
      <c r="U67" s="11">
        <v>0</v>
      </c>
    </row>
    <row r="68" spans="1:21" s="12" customFormat="1" ht="12" x14ac:dyDescent="0.2">
      <c r="A68" s="8" t="s">
        <v>142</v>
      </c>
      <c r="B68" s="8" t="s">
        <v>143</v>
      </c>
      <c r="C68" s="9" t="s">
        <v>25</v>
      </c>
      <c r="D68" s="9" t="s">
        <v>26</v>
      </c>
      <c r="E68" s="9">
        <v>20</v>
      </c>
      <c r="F68" s="10" t="s">
        <v>31</v>
      </c>
      <c r="G68" s="11">
        <v>50000000</v>
      </c>
      <c r="H68" s="11">
        <f t="shared" si="7"/>
        <v>-40160000</v>
      </c>
      <c r="I68" s="11">
        <v>9840000</v>
      </c>
      <c r="J68" s="11">
        <v>39203</v>
      </c>
      <c r="K68" s="11">
        <v>9800797</v>
      </c>
      <c r="L68" s="11">
        <v>0</v>
      </c>
      <c r="M68" s="11">
        <v>39203</v>
      </c>
      <c r="N68" s="11">
        <v>0</v>
      </c>
      <c r="O68" s="11">
        <v>0</v>
      </c>
      <c r="P68" s="11">
        <v>39203</v>
      </c>
      <c r="Q68" s="11">
        <v>0</v>
      </c>
      <c r="R68" s="11">
        <v>0</v>
      </c>
      <c r="S68" s="11">
        <v>0</v>
      </c>
      <c r="T68" s="11">
        <v>0</v>
      </c>
      <c r="U68" s="11">
        <v>0</v>
      </c>
    </row>
    <row r="69" spans="1:21" s="12" customFormat="1" ht="12" x14ac:dyDescent="0.2">
      <c r="A69" s="8" t="s">
        <v>144</v>
      </c>
      <c r="B69" s="8" t="s">
        <v>145</v>
      </c>
      <c r="C69" s="9" t="s">
        <v>25</v>
      </c>
      <c r="D69" s="9" t="s">
        <v>26</v>
      </c>
      <c r="E69" s="9">
        <v>20</v>
      </c>
      <c r="F69" s="10" t="s">
        <v>31</v>
      </c>
      <c r="G69" s="11">
        <v>752000000</v>
      </c>
      <c r="H69" s="11">
        <f t="shared" si="7"/>
        <v>-33132000</v>
      </c>
      <c r="I69" s="11">
        <v>718868000</v>
      </c>
      <c r="J69" s="11">
        <v>576594842.04999995</v>
      </c>
      <c r="K69" s="11">
        <v>142273157.94999999</v>
      </c>
      <c r="L69" s="11">
        <v>0</v>
      </c>
      <c r="M69" s="11">
        <v>343811823.44999999</v>
      </c>
      <c r="N69" s="11">
        <v>232783018.59999999</v>
      </c>
      <c r="O69" s="11">
        <v>49857190.380000003</v>
      </c>
      <c r="P69" s="11">
        <v>293954633.06999999</v>
      </c>
      <c r="Q69" s="11">
        <v>42639990.380000003</v>
      </c>
      <c r="R69" s="11">
        <v>7217200</v>
      </c>
      <c r="S69" s="11">
        <v>42639990.380000003</v>
      </c>
      <c r="T69" s="11">
        <v>0</v>
      </c>
      <c r="U69" s="11">
        <v>0</v>
      </c>
    </row>
    <row r="70" spans="1:21" s="12" customFormat="1" ht="12" x14ac:dyDescent="0.2">
      <c r="A70" s="8" t="s">
        <v>146</v>
      </c>
      <c r="B70" s="8" t="s">
        <v>147</v>
      </c>
      <c r="C70" s="9" t="s">
        <v>25</v>
      </c>
      <c r="D70" s="9" t="s">
        <v>26</v>
      </c>
      <c r="E70" s="9">
        <v>20</v>
      </c>
      <c r="F70" s="10" t="s">
        <v>31</v>
      </c>
      <c r="G70" s="11">
        <v>60000000</v>
      </c>
      <c r="H70" s="11">
        <f t="shared" si="7"/>
        <v>0</v>
      </c>
      <c r="I70" s="11">
        <v>60000000</v>
      </c>
      <c r="J70" s="11">
        <v>51604103</v>
      </c>
      <c r="K70" s="11">
        <v>8395897</v>
      </c>
      <c r="L70" s="11">
        <v>0</v>
      </c>
      <c r="M70" s="11">
        <v>50404103</v>
      </c>
      <c r="N70" s="11">
        <v>1200000</v>
      </c>
      <c r="O70" s="11">
        <v>13262633</v>
      </c>
      <c r="P70" s="11">
        <v>37141470</v>
      </c>
      <c r="Q70" s="11">
        <v>13262633</v>
      </c>
      <c r="R70" s="11">
        <v>0</v>
      </c>
      <c r="S70" s="11">
        <v>13262633</v>
      </c>
      <c r="T70" s="11">
        <v>0</v>
      </c>
      <c r="U70" s="11">
        <v>0</v>
      </c>
    </row>
    <row r="71" spans="1:21" s="12" customFormat="1" ht="12" x14ac:dyDescent="0.2">
      <c r="A71" s="8" t="s">
        <v>148</v>
      </c>
      <c r="B71" s="8" t="s">
        <v>149</v>
      </c>
      <c r="C71" s="9" t="s">
        <v>25</v>
      </c>
      <c r="D71" s="9" t="s">
        <v>26</v>
      </c>
      <c r="E71" s="9">
        <v>20</v>
      </c>
      <c r="F71" s="10" t="s">
        <v>31</v>
      </c>
      <c r="G71" s="11">
        <v>200000000</v>
      </c>
      <c r="H71" s="11">
        <f t="shared" si="7"/>
        <v>0</v>
      </c>
      <c r="I71" s="11">
        <v>200000000</v>
      </c>
      <c r="J71" s="11">
        <v>126362903</v>
      </c>
      <c r="K71" s="11">
        <v>73637097</v>
      </c>
      <c r="L71" s="11">
        <v>0</v>
      </c>
      <c r="M71" s="11">
        <v>99388383</v>
      </c>
      <c r="N71" s="11">
        <v>26974520</v>
      </c>
      <c r="O71" s="11">
        <v>15025480</v>
      </c>
      <c r="P71" s="11">
        <v>84362903</v>
      </c>
      <c r="Q71" s="11">
        <v>15025480</v>
      </c>
      <c r="R71" s="11">
        <v>0</v>
      </c>
      <c r="S71" s="11">
        <v>15025480</v>
      </c>
      <c r="T71" s="11">
        <v>0</v>
      </c>
      <c r="U71" s="11">
        <v>0</v>
      </c>
    </row>
    <row r="72" spans="1:21" s="12" customFormat="1" ht="12" x14ac:dyDescent="0.2">
      <c r="A72" s="8" t="s">
        <v>150</v>
      </c>
      <c r="B72" s="8" t="s">
        <v>151</v>
      </c>
      <c r="C72" s="9" t="s">
        <v>25</v>
      </c>
      <c r="D72" s="9" t="s">
        <v>26</v>
      </c>
      <c r="E72" s="9">
        <v>20</v>
      </c>
      <c r="F72" s="10" t="s">
        <v>31</v>
      </c>
      <c r="G72" s="11">
        <v>5000000</v>
      </c>
      <c r="H72" s="11">
        <f t="shared" si="7"/>
        <v>0</v>
      </c>
      <c r="I72" s="11">
        <v>5000000</v>
      </c>
      <c r="J72" s="11">
        <v>19920</v>
      </c>
      <c r="K72" s="11">
        <v>4980080</v>
      </c>
      <c r="L72" s="11">
        <v>0</v>
      </c>
      <c r="M72" s="11">
        <v>19920</v>
      </c>
      <c r="N72" s="11">
        <v>0</v>
      </c>
      <c r="O72" s="11">
        <v>0</v>
      </c>
      <c r="P72" s="11">
        <v>19920</v>
      </c>
      <c r="Q72" s="11">
        <v>0</v>
      </c>
      <c r="R72" s="11">
        <v>0</v>
      </c>
      <c r="S72" s="11">
        <v>0</v>
      </c>
      <c r="T72" s="11">
        <v>0</v>
      </c>
      <c r="U72" s="11">
        <v>0</v>
      </c>
    </row>
    <row r="73" spans="1:21" s="12" customFormat="1" ht="24" x14ac:dyDescent="0.2">
      <c r="A73" s="8" t="s">
        <v>152</v>
      </c>
      <c r="B73" s="8" t="s">
        <v>153</v>
      </c>
      <c r="C73" s="9" t="s">
        <v>25</v>
      </c>
      <c r="D73" s="9" t="s">
        <v>26</v>
      </c>
      <c r="E73" s="9">
        <v>20</v>
      </c>
      <c r="F73" s="10" t="s">
        <v>31</v>
      </c>
      <c r="G73" s="11">
        <v>350000000</v>
      </c>
      <c r="H73" s="11">
        <f t="shared" si="7"/>
        <v>37951200</v>
      </c>
      <c r="I73" s="11">
        <v>387951200</v>
      </c>
      <c r="J73" s="11">
        <v>367232006.30000001</v>
      </c>
      <c r="K73" s="11">
        <v>20719193.699999999</v>
      </c>
      <c r="L73" s="11">
        <v>0</v>
      </c>
      <c r="M73" s="11">
        <v>162623507.69999999</v>
      </c>
      <c r="N73" s="11">
        <v>204608498.59999999</v>
      </c>
      <c r="O73" s="11">
        <v>10130213.630000001</v>
      </c>
      <c r="P73" s="11">
        <v>152493294.06999999</v>
      </c>
      <c r="Q73" s="11">
        <v>2913013.63</v>
      </c>
      <c r="R73" s="11">
        <v>7217200</v>
      </c>
      <c r="S73" s="11">
        <v>2913013.63</v>
      </c>
      <c r="T73" s="11">
        <v>0</v>
      </c>
      <c r="U73" s="11">
        <v>0</v>
      </c>
    </row>
    <row r="74" spans="1:21" s="12" customFormat="1" ht="12" x14ac:dyDescent="0.2">
      <c r="A74" s="8" t="s">
        <v>154</v>
      </c>
      <c r="B74" s="8" t="s">
        <v>155</v>
      </c>
      <c r="C74" s="9" t="s">
        <v>25</v>
      </c>
      <c r="D74" s="9" t="s">
        <v>26</v>
      </c>
      <c r="E74" s="9">
        <v>20</v>
      </c>
      <c r="F74" s="10" t="s">
        <v>31</v>
      </c>
      <c r="G74" s="11">
        <v>25000000</v>
      </c>
      <c r="H74" s="11">
        <f t="shared" si="7"/>
        <v>-14056000</v>
      </c>
      <c r="I74" s="11">
        <v>10944000</v>
      </c>
      <c r="J74" s="11">
        <v>1073216.6000000001</v>
      </c>
      <c r="K74" s="11">
        <v>9870783.4000000004</v>
      </c>
      <c r="L74" s="11">
        <v>0</v>
      </c>
      <c r="M74" s="11">
        <v>1073216.6000000001</v>
      </c>
      <c r="N74" s="11">
        <v>0</v>
      </c>
      <c r="O74" s="11">
        <v>982815.6</v>
      </c>
      <c r="P74" s="11">
        <v>90401</v>
      </c>
      <c r="Q74" s="11">
        <v>982815.6</v>
      </c>
      <c r="R74" s="11">
        <v>0</v>
      </c>
      <c r="S74" s="11">
        <v>982815.6</v>
      </c>
      <c r="T74" s="11">
        <v>0</v>
      </c>
      <c r="U74" s="11">
        <v>0</v>
      </c>
    </row>
    <row r="75" spans="1:21" s="12" customFormat="1" ht="24" x14ac:dyDescent="0.2">
      <c r="A75" s="8" t="s">
        <v>156</v>
      </c>
      <c r="B75" s="8" t="s">
        <v>157</v>
      </c>
      <c r="C75" s="9" t="s">
        <v>25</v>
      </c>
      <c r="D75" s="9" t="s">
        <v>26</v>
      </c>
      <c r="E75" s="9">
        <v>20</v>
      </c>
      <c r="F75" s="10" t="s">
        <v>31</v>
      </c>
      <c r="G75" s="11">
        <v>20000000</v>
      </c>
      <c r="H75" s="11">
        <f t="shared" ref="H75:H138" si="8">+I75-G75</f>
        <v>0</v>
      </c>
      <c r="I75" s="11">
        <v>20000000</v>
      </c>
      <c r="J75" s="11">
        <v>5687328.5099999998</v>
      </c>
      <c r="K75" s="11">
        <v>14312671.49</v>
      </c>
      <c r="L75" s="11">
        <v>0</v>
      </c>
      <c r="M75" s="11">
        <v>5687328.5099999998</v>
      </c>
      <c r="N75" s="11">
        <v>0</v>
      </c>
      <c r="O75" s="11">
        <v>5616607.5099999998</v>
      </c>
      <c r="P75" s="11">
        <v>70721</v>
      </c>
      <c r="Q75" s="11">
        <v>5616607.5099999998</v>
      </c>
      <c r="R75" s="11">
        <v>0</v>
      </c>
      <c r="S75" s="11">
        <v>5616607.5099999998</v>
      </c>
      <c r="T75" s="11">
        <v>0</v>
      </c>
      <c r="U75" s="11">
        <v>0</v>
      </c>
    </row>
    <row r="76" spans="1:21" s="12" customFormat="1" ht="12" x14ac:dyDescent="0.2">
      <c r="A76" s="8" t="s">
        <v>158</v>
      </c>
      <c r="B76" s="8" t="s">
        <v>159</v>
      </c>
      <c r="C76" s="9" t="s">
        <v>25</v>
      </c>
      <c r="D76" s="9" t="s">
        <v>26</v>
      </c>
      <c r="E76" s="9">
        <v>20</v>
      </c>
      <c r="F76" s="10" t="s">
        <v>31</v>
      </c>
      <c r="G76" s="11">
        <v>50000000</v>
      </c>
      <c r="H76" s="11">
        <f t="shared" si="8"/>
        <v>-25100000</v>
      </c>
      <c r="I76" s="11">
        <v>24900000</v>
      </c>
      <c r="J76" s="11">
        <v>20318190.800000001</v>
      </c>
      <c r="K76" s="11">
        <v>4581809.2</v>
      </c>
      <c r="L76" s="11">
        <v>0</v>
      </c>
      <c r="M76" s="11">
        <v>20318190.800000001</v>
      </c>
      <c r="N76" s="11">
        <v>0</v>
      </c>
      <c r="O76" s="11">
        <v>571476.80000000005</v>
      </c>
      <c r="P76" s="11">
        <v>19746714</v>
      </c>
      <c r="Q76" s="11">
        <v>571476.80000000005</v>
      </c>
      <c r="R76" s="11">
        <v>0</v>
      </c>
      <c r="S76" s="11">
        <v>571476.80000000005</v>
      </c>
      <c r="T76" s="11">
        <v>0</v>
      </c>
      <c r="U76" s="11">
        <v>0</v>
      </c>
    </row>
    <row r="77" spans="1:21" s="12" customFormat="1" ht="12" x14ac:dyDescent="0.2">
      <c r="A77" s="8" t="s">
        <v>160</v>
      </c>
      <c r="B77" s="8" t="s">
        <v>161</v>
      </c>
      <c r="C77" s="9" t="s">
        <v>25</v>
      </c>
      <c r="D77" s="9" t="s">
        <v>26</v>
      </c>
      <c r="E77" s="9">
        <v>20</v>
      </c>
      <c r="F77" s="10" t="s">
        <v>31</v>
      </c>
      <c r="G77" s="11">
        <v>2000000</v>
      </c>
      <c r="H77" s="11">
        <f t="shared" si="8"/>
        <v>-1807200</v>
      </c>
      <c r="I77" s="11">
        <v>192800</v>
      </c>
      <c r="J77" s="11">
        <v>768</v>
      </c>
      <c r="K77" s="11">
        <v>192032</v>
      </c>
      <c r="L77" s="11">
        <v>0</v>
      </c>
      <c r="M77" s="11">
        <v>768</v>
      </c>
      <c r="N77" s="11">
        <v>0</v>
      </c>
      <c r="O77" s="11">
        <v>0</v>
      </c>
      <c r="P77" s="11">
        <v>768</v>
      </c>
      <c r="Q77" s="11">
        <v>0</v>
      </c>
      <c r="R77" s="11">
        <v>0</v>
      </c>
      <c r="S77" s="11">
        <v>0</v>
      </c>
      <c r="T77" s="11">
        <v>0</v>
      </c>
      <c r="U77" s="11">
        <v>0</v>
      </c>
    </row>
    <row r="78" spans="1:21" s="12" customFormat="1" ht="12" x14ac:dyDescent="0.2">
      <c r="A78" s="8" t="s">
        <v>162</v>
      </c>
      <c r="B78" s="8" t="s">
        <v>163</v>
      </c>
      <c r="C78" s="9" t="s">
        <v>25</v>
      </c>
      <c r="D78" s="9" t="s">
        <v>26</v>
      </c>
      <c r="E78" s="9">
        <v>20</v>
      </c>
      <c r="F78" s="10" t="s">
        <v>31</v>
      </c>
      <c r="G78" s="11">
        <v>40000000</v>
      </c>
      <c r="H78" s="11">
        <f t="shared" si="8"/>
        <v>-30120000</v>
      </c>
      <c r="I78" s="11">
        <v>9880000</v>
      </c>
      <c r="J78" s="11">
        <v>4296405.84</v>
      </c>
      <c r="K78" s="11">
        <v>5583594.1600000001</v>
      </c>
      <c r="L78" s="11">
        <v>0</v>
      </c>
      <c r="M78" s="11">
        <v>4296405.84</v>
      </c>
      <c r="N78" s="11">
        <v>0</v>
      </c>
      <c r="O78" s="11">
        <v>4267963.84</v>
      </c>
      <c r="P78" s="11">
        <v>28442</v>
      </c>
      <c r="Q78" s="11">
        <v>4267963.84</v>
      </c>
      <c r="R78" s="11">
        <v>0</v>
      </c>
      <c r="S78" s="11">
        <v>4267963.84</v>
      </c>
      <c r="T78" s="11">
        <v>0</v>
      </c>
      <c r="U78" s="11">
        <v>0</v>
      </c>
    </row>
    <row r="79" spans="1:21" s="12" customFormat="1" ht="12" x14ac:dyDescent="0.2">
      <c r="A79" s="8" t="s">
        <v>164</v>
      </c>
      <c r="B79" s="8" t="s">
        <v>165</v>
      </c>
      <c r="C79" s="9" t="s">
        <v>25</v>
      </c>
      <c r="D79" s="9" t="s">
        <v>26</v>
      </c>
      <c r="E79" s="9">
        <v>20</v>
      </c>
      <c r="F79" s="10" t="s">
        <v>31</v>
      </c>
      <c r="G79" s="11">
        <v>4075000000</v>
      </c>
      <c r="H79" s="11">
        <f t="shared" si="8"/>
        <v>113452000</v>
      </c>
      <c r="I79" s="11">
        <v>4188452000</v>
      </c>
      <c r="J79" s="11">
        <v>3315448433.1700001</v>
      </c>
      <c r="K79" s="11">
        <v>873003566.83000004</v>
      </c>
      <c r="L79" s="11">
        <v>0</v>
      </c>
      <c r="M79" s="11">
        <v>3300176244.4899998</v>
      </c>
      <c r="N79" s="11">
        <v>15272188.68</v>
      </c>
      <c r="O79" s="11">
        <v>1443233787.29</v>
      </c>
      <c r="P79" s="11">
        <v>1856942457.2</v>
      </c>
      <c r="Q79" s="11">
        <v>1422322041.29</v>
      </c>
      <c r="R79" s="11">
        <v>20911746</v>
      </c>
      <c r="S79" s="11">
        <v>1422322041.29</v>
      </c>
      <c r="T79" s="11">
        <v>0</v>
      </c>
      <c r="U79" s="11">
        <v>0</v>
      </c>
    </row>
    <row r="80" spans="1:21" s="12" customFormat="1" ht="12" x14ac:dyDescent="0.2">
      <c r="A80" s="8" t="s">
        <v>166</v>
      </c>
      <c r="B80" s="8" t="s">
        <v>167</v>
      </c>
      <c r="C80" s="9" t="s">
        <v>25</v>
      </c>
      <c r="D80" s="9" t="s">
        <v>26</v>
      </c>
      <c r="E80" s="9">
        <v>20</v>
      </c>
      <c r="F80" s="10" t="s">
        <v>31</v>
      </c>
      <c r="G80" s="11">
        <v>120000000</v>
      </c>
      <c r="H80" s="11">
        <f t="shared" si="8"/>
        <v>485936000</v>
      </c>
      <c r="I80" s="11">
        <v>605936000</v>
      </c>
      <c r="J80" s="11">
        <v>170543643.66</v>
      </c>
      <c r="K80" s="11">
        <v>435392356.33999997</v>
      </c>
      <c r="L80" s="11">
        <v>0</v>
      </c>
      <c r="M80" s="11">
        <v>158288716.66</v>
      </c>
      <c r="N80" s="11">
        <v>12254927</v>
      </c>
      <c r="O80" s="11">
        <v>45030247.060000002</v>
      </c>
      <c r="P80" s="11">
        <v>113258469.59999999</v>
      </c>
      <c r="Q80" s="11">
        <v>39885646.060000002</v>
      </c>
      <c r="R80" s="11">
        <v>5144601</v>
      </c>
      <c r="S80" s="11">
        <v>39885646.060000002</v>
      </c>
      <c r="T80" s="11">
        <v>0</v>
      </c>
      <c r="U80" s="11">
        <v>0</v>
      </c>
    </row>
    <row r="81" spans="1:21" s="12" customFormat="1" ht="24" x14ac:dyDescent="0.2">
      <c r="A81" s="8" t="s">
        <v>168</v>
      </c>
      <c r="B81" s="8" t="s">
        <v>169</v>
      </c>
      <c r="C81" s="9" t="s">
        <v>25</v>
      </c>
      <c r="D81" s="9" t="s">
        <v>26</v>
      </c>
      <c r="E81" s="9">
        <v>20</v>
      </c>
      <c r="F81" s="10" t="s">
        <v>31</v>
      </c>
      <c r="G81" s="11">
        <v>35000000</v>
      </c>
      <c r="H81" s="11">
        <f t="shared" si="8"/>
        <v>20080000</v>
      </c>
      <c r="I81" s="11">
        <v>55080000</v>
      </c>
      <c r="J81" s="11">
        <v>10792756.050000001</v>
      </c>
      <c r="K81" s="11">
        <v>44287243.950000003</v>
      </c>
      <c r="L81" s="11">
        <v>0</v>
      </c>
      <c r="M81" s="11">
        <v>10792756.050000001</v>
      </c>
      <c r="N81" s="11">
        <v>0</v>
      </c>
      <c r="O81" s="11">
        <v>6103999.0499999998</v>
      </c>
      <c r="P81" s="11">
        <v>4688757</v>
      </c>
      <c r="Q81" s="11">
        <v>6103999.0499999998</v>
      </c>
      <c r="R81" s="11">
        <v>0</v>
      </c>
      <c r="S81" s="11">
        <v>6103999.0499999998</v>
      </c>
      <c r="T81" s="11">
        <v>0</v>
      </c>
      <c r="U81" s="11">
        <v>0</v>
      </c>
    </row>
    <row r="82" spans="1:21" s="12" customFormat="1" ht="24" x14ac:dyDescent="0.2">
      <c r="A82" s="8" t="s">
        <v>170</v>
      </c>
      <c r="B82" s="8" t="s">
        <v>171</v>
      </c>
      <c r="C82" s="9" t="s">
        <v>25</v>
      </c>
      <c r="D82" s="9" t="s">
        <v>26</v>
      </c>
      <c r="E82" s="9">
        <v>20</v>
      </c>
      <c r="F82" s="10" t="s">
        <v>31</v>
      </c>
      <c r="G82" s="11">
        <v>250000000</v>
      </c>
      <c r="H82" s="11">
        <f t="shared" si="8"/>
        <v>119476000</v>
      </c>
      <c r="I82" s="11">
        <v>369476000</v>
      </c>
      <c r="J82" s="11">
        <v>250799215</v>
      </c>
      <c r="K82" s="11">
        <v>118676785</v>
      </c>
      <c r="L82" s="11">
        <v>0</v>
      </c>
      <c r="M82" s="11">
        <v>250799215</v>
      </c>
      <c r="N82" s="11">
        <v>0</v>
      </c>
      <c r="O82" s="11">
        <v>249000000</v>
      </c>
      <c r="P82" s="11">
        <v>1799215</v>
      </c>
      <c r="Q82" s="11">
        <v>249000000</v>
      </c>
      <c r="R82" s="11">
        <v>0</v>
      </c>
      <c r="S82" s="11">
        <v>249000000</v>
      </c>
      <c r="T82" s="11">
        <v>0</v>
      </c>
      <c r="U82" s="11">
        <v>0</v>
      </c>
    </row>
    <row r="83" spans="1:21" s="12" customFormat="1" ht="24" x14ac:dyDescent="0.2">
      <c r="A83" s="8" t="s">
        <v>172</v>
      </c>
      <c r="B83" s="8" t="s">
        <v>173</v>
      </c>
      <c r="C83" s="9" t="s">
        <v>25</v>
      </c>
      <c r="D83" s="9" t="s">
        <v>26</v>
      </c>
      <c r="E83" s="9">
        <v>20</v>
      </c>
      <c r="F83" s="10" t="s">
        <v>31</v>
      </c>
      <c r="G83" s="11">
        <v>70000000</v>
      </c>
      <c r="H83" s="11">
        <f t="shared" si="8"/>
        <v>-10040000</v>
      </c>
      <c r="I83" s="11">
        <v>59960000</v>
      </c>
      <c r="J83" s="11">
        <v>55527843.32</v>
      </c>
      <c r="K83" s="11">
        <v>4432156.68</v>
      </c>
      <c r="L83" s="11">
        <v>0</v>
      </c>
      <c r="M83" s="11">
        <v>55527843.32</v>
      </c>
      <c r="N83" s="11">
        <v>0</v>
      </c>
      <c r="O83" s="11">
        <v>622059.31999999995</v>
      </c>
      <c r="P83" s="11">
        <v>54905784</v>
      </c>
      <c r="Q83" s="11">
        <v>622059.31999999995</v>
      </c>
      <c r="R83" s="11">
        <v>0</v>
      </c>
      <c r="S83" s="11">
        <v>622059.31999999995</v>
      </c>
      <c r="T83" s="11">
        <v>0</v>
      </c>
      <c r="U83" s="11">
        <v>0</v>
      </c>
    </row>
    <row r="84" spans="1:21" s="12" customFormat="1" ht="12" x14ac:dyDescent="0.2">
      <c r="A84" s="8" t="s">
        <v>174</v>
      </c>
      <c r="B84" s="8" t="s">
        <v>175</v>
      </c>
      <c r="C84" s="9" t="s">
        <v>25</v>
      </c>
      <c r="D84" s="9" t="s">
        <v>26</v>
      </c>
      <c r="E84" s="9">
        <v>20</v>
      </c>
      <c r="F84" s="10" t="s">
        <v>31</v>
      </c>
      <c r="G84" s="11">
        <v>1800000000</v>
      </c>
      <c r="H84" s="11">
        <f t="shared" si="8"/>
        <v>-502000000</v>
      </c>
      <c r="I84" s="11">
        <v>1298000000</v>
      </c>
      <c r="J84" s="11">
        <v>1210618826.4000001</v>
      </c>
      <c r="K84" s="11">
        <v>87381173.599999994</v>
      </c>
      <c r="L84" s="11">
        <v>0</v>
      </c>
      <c r="M84" s="11">
        <v>1207601564.72</v>
      </c>
      <c r="N84" s="11">
        <v>3017261.68</v>
      </c>
      <c r="O84" s="11">
        <v>491316945.97000003</v>
      </c>
      <c r="P84" s="11">
        <v>716284618.75</v>
      </c>
      <c r="Q84" s="11">
        <v>475549800.97000003</v>
      </c>
      <c r="R84" s="11">
        <v>15767145</v>
      </c>
      <c r="S84" s="11">
        <v>475549800.97000003</v>
      </c>
      <c r="T84" s="11">
        <v>0</v>
      </c>
      <c r="U84" s="11">
        <v>0</v>
      </c>
    </row>
    <row r="85" spans="1:21" s="12" customFormat="1" ht="12" x14ac:dyDescent="0.2">
      <c r="A85" s="8" t="s">
        <v>176</v>
      </c>
      <c r="B85" s="8" t="s">
        <v>177</v>
      </c>
      <c r="C85" s="9" t="s">
        <v>25</v>
      </c>
      <c r="D85" s="9" t="s">
        <v>26</v>
      </c>
      <c r="E85" s="9">
        <v>20</v>
      </c>
      <c r="F85" s="10" t="s">
        <v>31</v>
      </c>
      <c r="G85" s="11">
        <v>1800000000</v>
      </c>
      <c r="H85" s="11">
        <f t="shared" si="8"/>
        <v>0</v>
      </c>
      <c r="I85" s="11">
        <v>1800000000</v>
      </c>
      <c r="J85" s="11">
        <v>1617166148.74</v>
      </c>
      <c r="K85" s="11">
        <v>182833851.25999999</v>
      </c>
      <c r="L85" s="11">
        <v>0</v>
      </c>
      <c r="M85" s="11">
        <v>1617166148.74</v>
      </c>
      <c r="N85" s="11">
        <v>0</v>
      </c>
      <c r="O85" s="11">
        <v>651160535.88999999</v>
      </c>
      <c r="P85" s="11">
        <v>966005612.85000002</v>
      </c>
      <c r="Q85" s="11">
        <v>651160535.88999999</v>
      </c>
      <c r="R85" s="11">
        <v>0</v>
      </c>
      <c r="S85" s="11">
        <v>651160535.88999999</v>
      </c>
      <c r="T85" s="11">
        <v>0</v>
      </c>
      <c r="U85" s="11">
        <v>0</v>
      </c>
    </row>
    <row r="86" spans="1:21" s="12" customFormat="1" ht="12" x14ac:dyDescent="0.2">
      <c r="A86" s="8" t="s">
        <v>178</v>
      </c>
      <c r="B86" s="8" t="s">
        <v>179</v>
      </c>
      <c r="C86" s="9" t="s">
        <v>25</v>
      </c>
      <c r="D86" s="9" t="s">
        <v>26</v>
      </c>
      <c r="E86" s="9">
        <v>20</v>
      </c>
      <c r="F86" s="10" t="s">
        <v>31</v>
      </c>
      <c r="G86" s="11">
        <v>1266200000</v>
      </c>
      <c r="H86" s="11">
        <f t="shared" si="8"/>
        <v>-11044000</v>
      </c>
      <c r="I86" s="11">
        <v>1255156000</v>
      </c>
      <c r="J86" s="11">
        <v>1180249939.8</v>
      </c>
      <c r="K86" s="11">
        <v>74906060.200000003</v>
      </c>
      <c r="L86" s="11">
        <v>0</v>
      </c>
      <c r="M86" s="11">
        <v>1180249939.8</v>
      </c>
      <c r="N86" s="11">
        <v>0</v>
      </c>
      <c r="O86" s="11">
        <v>828942462.94000006</v>
      </c>
      <c r="P86" s="11">
        <v>351307476.86000001</v>
      </c>
      <c r="Q86" s="11">
        <v>828942462.94000006</v>
      </c>
      <c r="R86" s="11">
        <v>0</v>
      </c>
      <c r="S86" s="11">
        <v>828942462.94000006</v>
      </c>
      <c r="T86" s="11">
        <v>0</v>
      </c>
      <c r="U86" s="11">
        <v>0</v>
      </c>
    </row>
    <row r="87" spans="1:21" s="12" customFormat="1" ht="24" x14ac:dyDescent="0.2">
      <c r="A87" s="8" t="s">
        <v>178</v>
      </c>
      <c r="B87" s="8" t="s">
        <v>179</v>
      </c>
      <c r="C87" s="9" t="s">
        <v>25</v>
      </c>
      <c r="D87" s="9" t="s">
        <v>26</v>
      </c>
      <c r="E87" s="9">
        <v>21</v>
      </c>
      <c r="F87" s="10" t="s">
        <v>28</v>
      </c>
      <c r="G87" s="11">
        <v>998800000</v>
      </c>
      <c r="H87" s="11">
        <f t="shared" si="8"/>
        <v>0</v>
      </c>
      <c r="I87" s="11">
        <v>998800000</v>
      </c>
      <c r="J87" s="11">
        <v>290008471</v>
      </c>
      <c r="K87" s="11">
        <v>708791529</v>
      </c>
      <c r="L87" s="11">
        <v>0</v>
      </c>
      <c r="M87" s="11">
        <v>290008471</v>
      </c>
      <c r="N87" s="11">
        <v>0</v>
      </c>
      <c r="O87" s="11">
        <v>0</v>
      </c>
      <c r="P87" s="11">
        <v>290008471</v>
      </c>
      <c r="Q87" s="11">
        <v>0</v>
      </c>
      <c r="R87" s="11">
        <v>0</v>
      </c>
      <c r="S87" s="11">
        <v>0</v>
      </c>
      <c r="T87" s="11">
        <v>0</v>
      </c>
      <c r="U87" s="11">
        <v>0</v>
      </c>
    </row>
    <row r="88" spans="1:21" s="12" customFormat="1" ht="12" x14ac:dyDescent="0.2">
      <c r="A88" s="8" t="s">
        <v>180</v>
      </c>
      <c r="B88" s="8" t="s">
        <v>181</v>
      </c>
      <c r="C88" s="9" t="s">
        <v>25</v>
      </c>
      <c r="D88" s="9" t="s">
        <v>26</v>
      </c>
      <c r="E88" s="9">
        <v>20</v>
      </c>
      <c r="F88" s="10" t="s">
        <v>31</v>
      </c>
      <c r="G88" s="11">
        <v>400000000</v>
      </c>
      <c r="H88" s="11">
        <f t="shared" si="8"/>
        <v>10040000</v>
      </c>
      <c r="I88" s="11">
        <v>410040000</v>
      </c>
      <c r="J88" s="11">
        <v>396671128.19999999</v>
      </c>
      <c r="K88" s="11">
        <v>13368871.800000001</v>
      </c>
      <c r="L88" s="11">
        <v>0</v>
      </c>
      <c r="M88" s="11">
        <v>396671128.19999999</v>
      </c>
      <c r="N88" s="11">
        <v>0</v>
      </c>
      <c r="O88" s="11">
        <v>158131861.19999999</v>
      </c>
      <c r="P88" s="11">
        <v>238539267</v>
      </c>
      <c r="Q88" s="11">
        <v>158131861.19999999</v>
      </c>
      <c r="R88" s="11">
        <v>0</v>
      </c>
      <c r="S88" s="11">
        <v>158131861.19999999</v>
      </c>
      <c r="T88" s="11">
        <v>0</v>
      </c>
      <c r="U88" s="11">
        <v>0</v>
      </c>
    </row>
    <row r="89" spans="1:21" s="12" customFormat="1" ht="12" x14ac:dyDescent="0.2">
      <c r="A89" s="8" t="s">
        <v>182</v>
      </c>
      <c r="B89" s="8" t="s">
        <v>183</v>
      </c>
      <c r="C89" s="9" t="s">
        <v>25</v>
      </c>
      <c r="D89" s="9" t="s">
        <v>26</v>
      </c>
      <c r="E89" s="9">
        <v>20</v>
      </c>
      <c r="F89" s="10" t="s">
        <v>31</v>
      </c>
      <c r="G89" s="11">
        <v>50000000</v>
      </c>
      <c r="H89" s="11">
        <f t="shared" si="8"/>
        <v>-21084000</v>
      </c>
      <c r="I89" s="11">
        <v>28916000</v>
      </c>
      <c r="J89" s="11">
        <v>27462078</v>
      </c>
      <c r="K89" s="11">
        <v>1453922</v>
      </c>
      <c r="L89" s="11">
        <v>0</v>
      </c>
      <c r="M89" s="11">
        <v>27462078</v>
      </c>
      <c r="N89" s="11">
        <v>0</v>
      </c>
      <c r="O89" s="11">
        <v>25788750</v>
      </c>
      <c r="P89" s="11">
        <v>1673328</v>
      </c>
      <c r="Q89" s="11">
        <v>25788750</v>
      </c>
      <c r="R89" s="11">
        <v>0</v>
      </c>
      <c r="S89" s="11">
        <v>25788750</v>
      </c>
      <c r="T89" s="11">
        <v>0</v>
      </c>
      <c r="U89" s="11">
        <v>0</v>
      </c>
    </row>
    <row r="90" spans="1:21" s="12" customFormat="1" ht="24" x14ac:dyDescent="0.2">
      <c r="A90" s="8" t="s">
        <v>184</v>
      </c>
      <c r="B90" s="8" t="s">
        <v>185</v>
      </c>
      <c r="C90" s="9" t="s">
        <v>25</v>
      </c>
      <c r="D90" s="9" t="s">
        <v>26</v>
      </c>
      <c r="E90" s="9">
        <v>20</v>
      </c>
      <c r="F90" s="10" t="s">
        <v>31</v>
      </c>
      <c r="G90" s="11">
        <v>801200000</v>
      </c>
      <c r="H90" s="11">
        <f t="shared" si="8"/>
        <v>0</v>
      </c>
      <c r="I90" s="11">
        <v>801200000</v>
      </c>
      <c r="J90" s="11">
        <v>748979642</v>
      </c>
      <c r="K90" s="11">
        <v>52220358</v>
      </c>
      <c r="L90" s="11">
        <v>0</v>
      </c>
      <c r="M90" s="11">
        <v>748979642</v>
      </c>
      <c r="N90" s="11">
        <v>0</v>
      </c>
      <c r="O90" s="11">
        <v>637925680.13999999</v>
      </c>
      <c r="P90" s="11">
        <v>111053961.86</v>
      </c>
      <c r="Q90" s="11">
        <v>637925680.13999999</v>
      </c>
      <c r="R90" s="11">
        <v>0</v>
      </c>
      <c r="S90" s="11">
        <v>637925680.13999999</v>
      </c>
      <c r="T90" s="11">
        <v>0</v>
      </c>
      <c r="U90" s="11">
        <v>0</v>
      </c>
    </row>
    <row r="91" spans="1:21" s="12" customFormat="1" ht="24" x14ac:dyDescent="0.2">
      <c r="A91" s="8" t="s">
        <v>184</v>
      </c>
      <c r="B91" s="8" t="s">
        <v>185</v>
      </c>
      <c r="C91" s="9" t="s">
        <v>25</v>
      </c>
      <c r="D91" s="9" t="s">
        <v>26</v>
      </c>
      <c r="E91" s="9">
        <v>21</v>
      </c>
      <c r="F91" s="10" t="s">
        <v>28</v>
      </c>
      <c r="G91" s="11">
        <v>998800000</v>
      </c>
      <c r="H91" s="11">
        <f t="shared" si="8"/>
        <v>0</v>
      </c>
      <c r="I91" s="11">
        <v>998800000</v>
      </c>
      <c r="J91" s="11">
        <v>290008471</v>
      </c>
      <c r="K91" s="11">
        <v>708791529</v>
      </c>
      <c r="L91" s="11">
        <v>0</v>
      </c>
      <c r="M91" s="11">
        <v>290008471</v>
      </c>
      <c r="N91" s="11">
        <v>0</v>
      </c>
      <c r="O91" s="11">
        <v>0</v>
      </c>
      <c r="P91" s="11">
        <v>290008471</v>
      </c>
      <c r="Q91" s="11">
        <v>0</v>
      </c>
      <c r="R91" s="11">
        <v>0</v>
      </c>
      <c r="S91" s="11">
        <v>0</v>
      </c>
      <c r="T91" s="11">
        <v>0</v>
      </c>
      <c r="U91" s="11">
        <v>0</v>
      </c>
    </row>
    <row r="92" spans="1:21" s="12" customFormat="1" ht="12" x14ac:dyDescent="0.2">
      <c r="A92" s="8" t="s">
        <v>186</v>
      </c>
      <c r="B92" s="8" t="s">
        <v>187</v>
      </c>
      <c r="C92" s="9" t="s">
        <v>25</v>
      </c>
      <c r="D92" s="9" t="s">
        <v>26</v>
      </c>
      <c r="E92" s="9">
        <v>20</v>
      </c>
      <c r="F92" s="10" t="s">
        <v>31</v>
      </c>
      <c r="G92" s="11">
        <v>15000000</v>
      </c>
      <c r="H92" s="11">
        <f t="shared" si="8"/>
        <v>0</v>
      </c>
      <c r="I92" s="11">
        <v>15000000</v>
      </c>
      <c r="J92" s="11">
        <v>7137091.5999999996</v>
      </c>
      <c r="K92" s="11">
        <v>7862908.4000000004</v>
      </c>
      <c r="L92" s="11">
        <v>0</v>
      </c>
      <c r="M92" s="11">
        <v>7137091.5999999996</v>
      </c>
      <c r="N92" s="11">
        <v>0</v>
      </c>
      <c r="O92" s="11">
        <v>7096171.5999999996</v>
      </c>
      <c r="P92" s="11">
        <v>40920</v>
      </c>
      <c r="Q92" s="11">
        <v>7096171.5999999996</v>
      </c>
      <c r="R92" s="11">
        <v>0</v>
      </c>
      <c r="S92" s="11">
        <v>7096171.5999999996</v>
      </c>
      <c r="T92" s="11">
        <v>0</v>
      </c>
      <c r="U92" s="11">
        <v>0</v>
      </c>
    </row>
    <row r="93" spans="1:21" s="12" customFormat="1" ht="12" x14ac:dyDescent="0.2">
      <c r="A93" s="8" t="s">
        <v>188</v>
      </c>
      <c r="B93" s="8" t="s">
        <v>189</v>
      </c>
      <c r="C93" s="9" t="s">
        <v>25</v>
      </c>
      <c r="D93" s="9" t="s">
        <v>26</v>
      </c>
      <c r="E93" s="9">
        <v>20</v>
      </c>
      <c r="F93" s="10" t="s">
        <v>31</v>
      </c>
      <c r="G93" s="11">
        <v>85000000</v>
      </c>
      <c r="H93" s="11">
        <f t="shared" si="8"/>
        <v>0</v>
      </c>
      <c r="I93" s="11">
        <v>85000000</v>
      </c>
      <c r="J93" s="11">
        <v>77802211.319999993</v>
      </c>
      <c r="K93" s="11">
        <v>7197788.6799999997</v>
      </c>
      <c r="L93" s="11">
        <v>0</v>
      </c>
      <c r="M93" s="11">
        <v>71720211.319999993</v>
      </c>
      <c r="N93" s="11">
        <v>6082000</v>
      </c>
      <c r="O93" s="11">
        <v>7227567.3200000003</v>
      </c>
      <c r="P93" s="11">
        <v>64492644</v>
      </c>
      <c r="Q93" s="11">
        <v>7227567.3200000003</v>
      </c>
      <c r="R93" s="11">
        <v>0</v>
      </c>
      <c r="S93" s="11">
        <v>7227567.3200000003</v>
      </c>
      <c r="T93" s="11">
        <v>0</v>
      </c>
      <c r="U93" s="11">
        <v>0</v>
      </c>
    </row>
    <row r="94" spans="1:21" s="12" customFormat="1" ht="12" x14ac:dyDescent="0.2">
      <c r="A94" s="8" t="s">
        <v>190</v>
      </c>
      <c r="B94" s="8" t="s">
        <v>191</v>
      </c>
      <c r="C94" s="9" t="s">
        <v>25</v>
      </c>
      <c r="D94" s="9" t="s">
        <v>26</v>
      </c>
      <c r="E94" s="9">
        <v>20</v>
      </c>
      <c r="F94" s="10" t="s">
        <v>31</v>
      </c>
      <c r="G94" s="11">
        <v>5000000</v>
      </c>
      <c r="H94" s="11">
        <f t="shared" si="8"/>
        <v>0</v>
      </c>
      <c r="I94" s="11">
        <v>5000000</v>
      </c>
      <c r="J94" s="11">
        <v>3019920</v>
      </c>
      <c r="K94" s="11">
        <v>1980080</v>
      </c>
      <c r="L94" s="11">
        <v>0</v>
      </c>
      <c r="M94" s="11">
        <v>19920</v>
      </c>
      <c r="N94" s="11">
        <v>3000000</v>
      </c>
      <c r="O94" s="11">
        <v>0</v>
      </c>
      <c r="P94" s="11">
        <v>19920</v>
      </c>
      <c r="Q94" s="11">
        <v>0</v>
      </c>
      <c r="R94" s="11">
        <v>0</v>
      </c>
      <c r="S94" s="11">
        <v>0</v>
      </c>
      <c r="T94" s="11">
        <v>0</v>
      </c>
      <c r="U94" s="11">
        <v>0</v>
      </c>
    </row>
    <row r="95" spans="1:21" s="12" customFormat="1" ht="24" x14ac:dyDescent="0.2">
      <c r="A95" s="8" t="s">
        <v>192</v>
      </c>
      <c r="B95" s="8" t="s">
        <v>193</v>
      </c>
      <c r="C95" s="9" t="s">
        <v>25</v>
      </c>
      <c r="D95" s="9" t="s">
        <v>26</v>
      </c>
      <c r="E95" s="9">
        <v>20</v>
      </c>
      <c r="F95" s="10" t="s">
        <v>31</v>
      </c>
      <c r="G95" s="11">
        <v>5000000</v>
      </c>
      <c r="H95" s="11">
        <f t="shared" si="8"/>
        <v>0</v>
      </c>
      <c r="I95" s="11">
        <v>5000000</v>
      </c>
      <c r="J95" s="11">
        <v>3019920</v>
      </c>
      <c r="K95" s="11">
        <v>1980080</v>
      </c>
      <c r="L95" s="11">
        <v>0</v>
      </c>
      <c r="M95" s="11">
        <v>19920</v>
      </c>
      <c r="N95" s="11">
        <v>3000000</v>
      </c>
      <c r="O95" s="11">
        <v>0</v>
      </c>
      <c r="P95" s="11">
        <v>19920</v>
      </c>
      <c r="Q95" s="11">
        <v>0</v>
      </c>
      <c r="R95" s="11">
        <v>0</v>
      </c>
      <c r="S95" s="11">
        <v>0</v>
      </c>
      <c r="T95" s="11">
        <v>0</v>
      </c>
      <c r="U95" s="11">
        <v>0</v>
      </c>
    </row>
    <row r="96" spans="1:21" s="12" customFormat="1" ht="12" x14ac:dyDescent="0.2">
      <c r="A96" s="8" t="s">
        <v>194</v>
      </c>
      <c r="B96" s="8" t="s">
        <v>195</v>
      </c>
      <c r="C96" s="9" t="s">
        <v>25</v>
      </c>
      <c r="D96" s="9" t="s">
        <v>26</v>
      </c>
      <c r="E96" s="9">
        <v>20</v>
      </c>
      <c r="F96" s="10" t="s">
        <v>31</v>
      </c>
      <c r="G96" s="11">
        <v>40000000</v>
      </c>
      <c r="H96" s="11">
        <f t="shared" si="8"/>
        <v>0</v>
      </c>
      <c r="I96" s="11">
        <v>40000000</v>
      </c>
      <c r="J96" s="11">
        <v>39159362</v>
      </c>
      <c r="K96" s="11">
        <v>840638</v>
      </c>
      <c r="L96" s="11">
        <v>0</v>
      </c>
      <c r="M96" s="11">
        <v>39077362</v>
      </c>
      <c r="N96" s="11">
        <v>82000</v>
      </c>
      <c r="O96" s="11">
        <v>0</v>
      </c>
      <c r="P96" s="11">
        <v>39077362</v>
      </c>
      <c r="Q96" s="11">
        <v>0</v>
      </c>
      <c r="R96" s="11">
        <v>0</v>
      </c>
      <c r="S96" s="11">
        <v>0</v>
      </c>
      <c r="T96" s="11">
        <v>0</v>
      </c>
      <c r="U96" s="11">
        <v>0</v>
      </c>
    </row>
    <row r="97" spans="1:21" s="12" customFormat="1" ht="24" x14ac:dyDescent="0.2">
      <c r="A97" s="8" t="s">
        <v>196</v>
      </c>
      <c r="B97" s="8" t="s">
        <v>197</v>
      </c>
      <c r="C97" s="9" t="s">
        <v>25</v>
      </c>
      <c r="D97" s="9" t="s">
        <v>26</v>
      </c>
      <c r="E97" s="9">
        <v>20</v>
      </c>
      <c r="F97" s="10" t="s">
        <v>31</v>
      </c>
      <c r="G97" s="11">
        <v>35000000</v>
      </c>
      <c r="H97" s="11">
        <f t="shared" si="8"/>
        <v>0</v>
      </c>
      <c r="I97" s="11">
        <v>35000000</v>
      </c>
      <c r="J97" s="11">
        <v>32603009.32</v>
      </c>
      <c r="K97" s="11">
        <v>2396990.6800000002</v>
      </c>
      <c r="L97" s="11">
        <v>0</v>
      </c>
      <c r="M97" s="11">
        <v>32603009.32</v>
      </c>
      <c r="N97" s="11">
        <v>0</v>
      </c>
      <c r="O97" s="11">
        <v>7227567.3200000003</v>
      </c>
      <c r="P97" s="11">
        <v>25375442</v>
      </c>
      <c r="Q97" s="11">
        <v>7227567.3200000003</v>
      </c>
      <c r="R97" s="11">
        <v>0</v>
      </c>
      <c r="S97" s="11">
        <v>7227567.3200000003</v>
      </c>
      <c r="T97" s="11">
        <v>0</v>
      </c>
      <c r="U97" s="11">
        <v>0</v>
      </c>
    </row>
    <row r="98" spans="1:21" s="12" customFormat="1" ht="12" x14ac:dyDescent="0.2">
      <c r="A98" s="8" t="s">
        <v>198</v>
      </c>
      <c r="B98" s="8" t="s">
        <v>199</v>
      </c>
      <c r="C98" s="9" t="s">
        <v>25</v>
      </c>
      <c r="D98" s="9" t="s">
        <v>26</v>
      </c>
      <c r="E98" s="9">
        <v>20</v>
      </c>
      <c r="F98" s="10" t="s">
        <v>31</v>
      </c>
      <c r="G98" s="11">
        <v>1089000000</v>
      </c>
      <c r="H98" s="11"/>
      <c r="I98" s="11">
        <v>1028760000</v>
      </c>
      <c r="J98" s="11">
        <v>527526230.97000003</v>
      </c>
      <c r="K98" s="11">
        <v>501233769.02999997</v>
      </c>
      <c r="L98" s="11">
        <v>0</v>
      </c>
      <c r="M98" s="11">
        <v>454676230.97000003</v>
      </c>
      <c r="N98" s="11">
        <v>72850000</v>
      </c>
      <c r="O98" s="11">
        <v>451240478.66000003</v>
      </c>
      <c r="P98" s="11">
        <v>3435752.31</v>
      </c>
      <c r="Q98" s="11">
        <v>451240478.66000003</v>
      </c>
      <c r="R98" s="11">
        <v>0</v>
      </c>
      <c r="S98" s="11">
        <v>451240478.66000003</v>
      </c>
      <c r="T98" s="11">
        <v>0</v>
      </c>
      <c r="U98" s="11">
        <v>0</v>
      </c>
    </row>
    <row r="99" spans="1:21" s="12" customFormat="1" ht="12" x14ac:dyDescent="0.2">
      <c r="A99" s="8" t="s">
        <v>200</v>
      </c>
      <c r="B99" s="8" t="s">
        <v>201</v>
      </c>
      <c r="C99" s="9" t="s">
        <v>25</v>
      </c>
      <c r="D99" s="9" t="s">
        <v>26</v>
      </c>
      <c r="E99" s="9">
        <v>20</v>
      </c>
      <c r="F99" s="10" t="s">
        <v>31</v>
      </c>
      <c r="G99" s="11">
        <v>350000000</v>
      </c>
      <c r="H99" s="11">
        <f t="shared" si="8"/>
        <v>-50200000</v>
      </c>
      <c r="I99" s="11">
        <v>299800000</v>
      </c>
      <c r="J99" s="11">
        <v>88654884</v>
      </c>
      <c r="K99" s="11">
        <v>211145116</v>
      </c>
      <c r="L99" s="11">
        <v>0</v>
      </c>
      <c r="M99" s="11">
        <v>52604884</v>
      </c>
      <c r="N99" s="11">
        <v>36050000</v>
      </c>
      <c r="O99" s="11">
        <v>51480670.109999999</v>
      </c>
      <c r="P99" s="11">
        <v>1124213.8899999999</v>
      </c>
      <c r="Q99" s="11">
        <v>51480670.109999999</v>
      </c>
      <c r="R99" s="11">
        <v>0</v>
      </c>
      <c r="S99" s="11">
        <v>51480670.109999999</v>
      </c>
      <c r="T99" s="11">
        <v>0</v>
      </c>
      <c r="U99" s="11">
        <v>0</v>
      </c>
    </row>
    <row r="100" spans="1:21" s="12" customFormat="1" ht="12" x14ac:dyDescent="0.2">
      <c r="A100" s="8" t="s">
        <v>202</v>
      </c>
      <c r="B100" s="8" t="s">
        <v>203</v>
      </c>
      <c r="C100" s="9" t="s">
        <v>25</v>
      </c>
      <c r="D100" s="9" t="s">
        <v>26</v>
      </c>
      <c r="E100" s="9">
        <v>20</v>
      </c>
      <c r="F100" s="10" t="s">
        <v>31</v>
      </c>
      <c r="G100" s="11">
        <v>350000000</v>
      </c>
      <c r="H100" s="11">
        <f t="shared" si="8"/>
        <v>0</v>
      </c>
      <c r="I100" s="11">
        <v>350000000</v>
      </c>
      <c r="J100" s="11">
        <v>263817948.09999999</v>
      </c>
      <c r="K100" s="11">
        <v>86182051.900000006</v>
      </c>
      <c r="L100" s="11">
        <v>0</v>
      </c>
      <c r="M100" s="11">
        <v>263817948.09999999</v>
      </c>
      <c r="N100" s="11">
        <v>0</v>
      </c>
      <c r="O100" s="11">
        <v>262926283.31999999</v>
      </c>
      <c r="P100" s="11">
        <v>891664.78</v>
      </c>
      <c r="Q100" s="11">
        <v>262926283.31999999</v>
      </c>
      <c r="R100" s="11">
        <v>0</v>
      </c>
      <c r="S100" s="11">
        <v>262926283.31999999</v>
      </c>
      <c r="T100" s="11">
        <v>0</v>
      </c>
      <c r="U100" s="11">
        <v>0</v>
      </c>
    </row>
    <row r="101" spans="1:21" s="12" customFormat="1" ht="12" x14ac:dyDescent="0.2">
      <c r="A101" s="8" t="s">
        <v>204</v>
      </c>
      <c r="B101" s="8" t="s">
        <v>205</v>
      </c>
      <c r="C101" s="9" t="s">
        <v>25</v>
      </c>
      <c r="D101" s="9" t="s">
        <v>26</v>
      </c>
      <c r="E101" s="9">
        <v>20</v>
      </c>
      <c r="F101" s="10" t="s">
        <v>31</v>
      </c>
      <c r="G101" s="11">
        <v>15000000</v>
      </c>
      <c r="H101" s="11">
        <f t="shared" si="8"/>
        <v>-10040000</v>
      </c>
      <c r="I101" s="11">
        <v>4960000</v>
      </c>
      <c r="J101" s="11">
        <v>316910</v>
      </c>
      <c r="K101" s="11">
        <v>4643090</v>
      </c>
      <c r="L101" s="11">
        <v>0</v>
      </c>
      <c r="M101" s="11">
        <v>316910</v>
      </c>
      <c r="N101" s="11">
        <v>0</v>
      </c>
      <c r="O101" s="11">
        <v>297763.8</v>
      </c>
      <c r="P101" s="11">
        <v>19146.2</v>
      </c>
      <c r="Q101" s="11">
        <v>297763.8</v>
      </c>
      <c r="R101" s="11">
        <v>0</v>
      </c>
      <c r="S101" s="11">
        <v>297763.8</v>
      </c>
      <c r="T101" s="11">
        <v>0</v>
      </c>
      <c r="U101" s="11">
        <v>0</v>
      </c>
    </row>
    <row r="102" spans="1:21" s="12" customFormat="1" ht="12" x14ac:dyDescent="0.2">
      <c r="A102" s="8" t="s">
        <v>206</v>
      </c>
      <c r="B102" s="8" t="s">
        <v>207</v>
      </c>
      <c r="C102" s="9" t="s">
        <v>25</v>
      </c>
      <c r="D102" s="9" t="s">
        <v>26</v>
      </c>
      <c r="E102" s="9">
        <v>20</v>
      </c>
      <c r="F102" s="10" t="s">
        <v>31</v>
      </c>
      <c r="G102" s="11">
        <v>18000000</v>
      </c>
      <c r="H102" s="11">
        <f t="shared" si="8"/>
        <v>0</v>
      </c>
      <c r="I102" s="11">
        <v>18000000</v>
      </c>
      <c r="J102" s="11">
        <v>8552024.0500000007</v>
      </c>
      <c r="K102" s="11">
        <v>9447975.9499999993</v>
      </c>
      <c r="L102" s="11">
        <v>0</v>
      </c>
      <c r="M102" s="11">
        <v>8552024.0500000007</v>
      </c>
      <c r="N102" s="11">
        <v>0</v>
      </c>
      <c r="O102" s="11">
        <v>8480311.0500000007</v>
      </c>
      <c r="P102" s="11">
        <v>71713</v>
      </c>
      <c r="Q102" s="11">
        <v>8480311.0500000007</v>
      </c>
      <c r="R102" s="11">
        <v>0</v>
      </c>
      <c r="S102" s="11">
        <v>8480311.0500000007</v>
      </c>
      <c r="T102" s="11">
        <v>0</v>
      </c>
      <c r="U102" s="11">
        <v>0</v>
      </c>
    </row>
    <row r="103" spans="1:21" s="12" customFormat="1" ht="12" x14ac:dyDescent="0.2">
      <c r="A103" s="8" t="s">
        <v>208</v>
      </c>
      <c r="B103" s="8" t="s">
        <v>209</v>
      </c>
      <c r="C103" s="9" t="s">
        <v>25</v>
      </c>
      <c r="D103" s="9" t="s">
        <v>26</v>
      </c>
      <c r="E103" s="9">
        <v>20</v>
      </c>
      <c r="F103" s="10" t="s">
        <v>31</v>
      </c>
      <c r="G103" s="11">
        <v>350000000</v>
      </c>
      <c r="H103" s="11">
        <f t="shared" si="8"/>
        <v>0</v>
      </c>
      <c r="I103" s="11">
        <v>350000000</v>
      </c>
      <c r="J103" s="11">
        <v>164540134.81999999</v>
      </c>
      <c r="K103" s="11">
        <v>185459865.18000001</v>
      </c>
      <c r="L103" s="11">
        <v>0</v>
      </c>
      <c r="M103" s="11">
        <v>127740134.81999999</v>
      </c>
      <c r="N103" s="11">
        <v>36800000</v>
      </c>
      <c r="O103" s="11">
        <v>126429647.08</v>
      </c>
      <c r="P103" s="11">
        <v>1310487.74</v>
      </c>
      <c r="Q103" s="11">
        <v>126429647.08</v>
      </c>
      <c r="R103" s="11">
        <v>0</v>
      </c>
      <c r="S103" s="11">
        <v>126429647.08</v>
      </c>
      <c r="T103" s="11">
        <v>0</v>
      </c>
      <c r="U103" s="11">
        <v>0</v>
      </c>
    </row>
    <row r="104" spans="1:21" s="12" customFormat="1" ht="12" x14ac:dyDescent="0.2">
      <c r="A104" s="8" t="s">
        <v>210</v>
      </c>
      <c r="B104" s="8" t="s">
        <v>211</v>
      </c>
      <c r="C104" s="9" t="s">
        <v>25</v>
      </c>
      <c r="D104" s="9" t="s">
        <v>26</v>
      </c>
      <c r="E104" s="9">
        <v>20</v>
      </c>
      <c r="F104" s="10" t="s">
        <v>31</v>
      </c>
      <c r="G104" s="11">
        <v>6000000</v>
      </c>
      <c r="H104" s="11">
        <f t="shared" si="8"/>
        <v>0</v>
      </c>
      <c r="I104" s="11">
        <v>6000000</v>
      </c>
      <c r="J104" s="11">
        <v>1644330</v>
      </c>
      <c r="K104" s="11">
        <v>4355670</v>
      </c>
      <c r="L104" s="11">
        <v>0</v>
      </c>
      <c r="M104" s="11">
        <v>1644330</v>
      </c>
      <c r="N104" s="11">
        <v>0</v>
      </c>
      <c r="O104" s="11">
        <v>1625803.3</v>
      </c>
      <c r="P104" s="11">
        <v>18526.7</v>
      </c>
      <c r="Q104" s="11">
        <v>1625803.3</v>
      </c>
      <c r="R104" s="11">
        <v>0</v>
      </c>
      <c r="S104" s="11">
        <v>1625803.3</v>
      </c>
      <c r="T104" s="11">
        <v>0</v>
      </c>
      <c r="U104" s="11">
        <v>0</v>
      </c>
    </row>
    <row r="105" spans="1:21" s="12" customFormat="1" ht="12" x14ac:dyDescent="0.2">
      <c r="A105" s="8" t="s">
        <v>212</v>
      </c>
      <c r="B105" s="8" t="s">
        <v>213</v>
      </c>
      <c r="C105" s="9" t="s">
        <v>25</v>
      </c>
      <c r="D105" s="9" t="s">
        <v>26</v>
      </c>
      <c r="E105" s="9">
        <v>20</v>
      </c>
      <c r="F105" s="10" t="s">
        <v>31</v>
      </c>
      <c r="G105" s="11">
        <v>700000000</v>
      </c>
      <c r="H105" s="11">
        <f t="shared" si="8"/>
        <v>81324000</v>
      </c>
      <c r="I105" s="11">
        <v>781324000</v>
      </c>
      <c r="J105" s="11">
        <v>29073836</v>
      </c>
      <c r="K105" s="11">
        <v>752250164</v>
      </c>
      <c r="L105" s="11">
        <v>0</v>
      </c>
      <c r="M105" s="11">
        <v>29073836</v>
      </c>
      <c r="N105" s="11">
        <v>0</v>
      </c>
      <c r="O105" s="11">
        <v>9256432</v>
      </c>
      <c r="P105" s="11">
        <v>19817404</v>
      </c>
      <c r="Q105" s="11">
        <v>9256432</v>
      </c>
      <c r="R105" s="11">
        <v>0</v>
      </c>
      <c r="S105" s="11">
        <v>9256432</v>
      </c>
      <c r="T105" s="11">
        <v>0</v>
      </c>
      <c r="U105" s="11">
        <v>0</v>
      </c>
    </row>
    <row r="106" spans="1:21" s="12" customFormat="1" ht="12" x14ac:dyDescent="0.2">
      <c r="A106" s="8" t="s">
        <v>214</v>
      </c>
      <c r="B106" s="8" t="s">
        <v>215</v>
      </c>
      <c r="C106" s="9" t="s">
        <v>25</v>
      </c>
      <c r="D106" s="9" t="s">
        <v>26</v>
      </c>
      <c r="E106" s="9">
        <v>20</v>
      </c>
      <c r="F106" s="10" t="s">
        <v>31</v>
      </c>
      <c r="G106" s="11">
        <v>700000000</v>
      </c>
      <c r="H106" s="11">
        <f t="shared" si="8"/>
        <v>81324000</v>
      </c>
      <c r="I106" s="11">
        <v>781324000</v>
      </c>
      <c r="J106" s="11">
        <v>29073836</v>
      </c>
      <c r="K106" s="11">
        <v>752250164</v>
      </c>
      <c r="L106" s="11">
        <v>0</v>
      </c>
      <c r="M106" s="11">
        <v>29073836</v>
      </c>
      <c r="N106" s="11">
        <v>0</v>
      </c>
      <c r="O106" s="11">
        <v>9256432</v>
      </c>
      <c r="P106" s="11">
        <v>19817404</v>
      </c>
      <c r="Q106" s="11">
        <v>9256432</v>
      </c>
      <c r="R106" s="11">
        <v>0</v>
      </c>
      <c r="S106" s="11">
        <v>9256432</v>
      </c>
      <c r="T106" s="11">
        <v>0</v>
      </c>
      <c r="U106" s="11">
        <v>0</v>
      </c>
    </row>
    <row r="107" spans="1:21" s="12" customFormat="1" ht="12" x14ac:dyDescent="0.2">
      <c r="A107" s="8" t="s">
        <v>216</v>
      </c>
      <c r="B107" s="8" t="s">
        <v>217</v>
      </c>
      <c r="C107" s="9" t="s">
        <v>25</v>
      </c>
      <c r="D107" s="9" t="s">
        <v>26</v>
      </c>
      <c r="E107" s="9">
        <v>20</v>
      </c>
      <c r="F107" s="10" t="s">
        <v>31</v>
      </c>
      <c r="G107" s="11">
        <v>526000000</v>
      </c>
      <c r="H107" s="11">
        <f t="shared" si="8"/>
        <v>-36144000</v>
      </c>
      <c r="I107" s="11">
        <v>489856000</v>
      </c>
      <c r="J107" s="11">
        <v>428529229</v>
      </c>
      <c r="K107" s="11">
        <v>61326771</v>
      </c>
      <c r="L107" s="11">
        <v>0</v>
      </c>
      <c r="M107" s="11">
        <v>428529229</v>
      </c>
      <c r="N107" s="11">
        <v>0</v>
      </c>
      <c r="O107" s="11">
        <v>261288148</v>
      </c>
      <c r="P107" s="11">
        <v>167241081</v>
      </c>
      <c r="Q107" s="11">
        <v>261288148</v>
      </c>
      <c r="R107" s="11">
        <v>0</v>
      </c>
      <c r="S107" s="11">
        <v>261288148</v>
      </c>
      <c r="T107" s="11">
        <v>0</v>
      </c>
      <c r="U107" s="11">
        <v>0</v>
      </c>
    </row>
    <row r="108" spans="1:21" s="12" customFormat="1" ht="12" x14ac:dyDescent="0.2">
      <c r="A108" s="8" t="s">
        <v>218</v>
      </c>
      <c r="B108" s="8" t="s">
        <v>219</v>
      </c>
      <c r="C108" s="9" t="s">
        <v>25</v>
      </c>
      <c r="D108" s="9" t="s">
        <v>26</v>
      </c>
      <c r="E108" s="9">
        <v>20</v>
      </c>
      <c r="F108" s="10" t="s">
        <v>31</v>
      </c>
      <c r="G108" s="11">
        <v>5000000</v>
      </c>
      <c r="H108" s="11">
        <f t="shared" si="8"/>
        <v>0</v>
      </c>
      <c r="I108" s="11">
        <v>5000000</v>
      </c>
      <c r="J108" s="11">
        <v>19920</v>
      </c>
      <c r="K108" s="11">
        <v>4980080</v>
      </c>
      <c r="L108" s="11">
        <v>0</v>
      </c>
      <c r="M108" s="11">
        <v>19920</v>
      </c>
      <c r="N108" s="11">
        <v>0</v>
      </c>
      <c r="O108" s="11">
        <v>0</v>
      </c>
      <c r="P108" s="11">
        <v>19920</v>
      </c>
      <c r="Q108" s="11">
        <v>0</v>
      </c>
      <c r="R108" s="11">
        <v>0</v>
      </c>
      <c r="S108" s="11">
        <v>0</v>
      </c>
      <c r="T108" s="11">
        <v>0</v>
      </c>
      <c r="U108" s="11">
        <v>0</v>
      </c>
    </row>
    <row r="109" spans="1:21" s="12" customFormat="1" ht="12" x14ac:dyDescent="0.2">
      <c r="A109" s="8" t="s">
        <v>220</v>
      </c>
      <c r="B109" s="8" t="s">
        <v>221</v>
      </c>
      <c r="C109" s="9" t="s">
        <v>25</v>
      </c>
      <c r="D109" s="9" t="s">
        <v>26</v>
      </c>
      <c r="E109" s="9">
        <v>20</v>
      </c>
      <c r="F109" s="10" t="s">
        <v>31</v>
      </c>
      <c r="G109" s="11">
        <v>521000000</v>
      </c>
      <c r="H109" s="11">
        <f t="shared" si="8"/>
        <v>-36144000</v>
      </c>
      <c r="I109" s="11">
        <v>484856000</v>
      </c>
      <c r="J109" s="11">
        <v>428509309</v>
      </c>
      <c r="K109" s="11">
        <v>56346691</v>
      </c>
      <c r="L109" s="11">
        <v>0</v>
      </c>
      <c r="M109" s="11">
        <v>428509309</v>
      </c>
      <c r="N109" s="11">
        <v>0</v>
      </c>
      <c r="O109" s="11">
        <v>261288148</v>
      </c>
      <c r="P109" s="11">
        <v>167221161</v>
      </c>
      <c r="Q109" s="11">
        <v>261288148</v>
      </c>
      <c r="R109" s="11">
        <v>0</v>
      </c>
      <c r="S109" s="11">
        <v>261288148</v>
      </c>
      <c r="T109" s="11">
        <v>0</v>
      </c>
      <c r="U109" s="11">
        <v>0</v>
      </c>
    </row>
    <row r="110" spans="1:21" s="12" customFormat="1" ht="12" x14ac:dyDescent="0.2">
      <c r="A110" s="8" t="s">
        <v>222</v>
      </c>
      <c r="B110" s="8" t="s">
        <v>223</v>
      </c>
      <c r="C110" s="9" t="s">
        <v>25</v>
      </c>
      <c r="D110" s="9" t="s">
        <v>26</v>
      </c>
      <c r="E110" s="9">
        <v>20</v>
      </c>
      <c r="F110" s="10" t="s">
        <v>31</v>
      </c>
      <c r="G110" s="11">
        <v>3260000000</v>
      </c>
      <c r="H110" s="11">
        <f t="shared" si="8"/>
        <v>0</v>
      </c>
      <c r="I110" s="11">
        <v>3260000000</v>
      </c>
      <c r="J110" s="11">
        <v>2795190089.04</v>
      </c>
      <c r="K110" s="11">
        <v>464809910.95999998</v>
      </c>
      <c r="L110" s="11">
        <v>0</v>
      </c>
      <c r="M110" s="11">
        <v>2793647095.04</v>
      </c>
      <c r="N110" s="11">
        <v>1542994</v>
      </c>
      <c r="O110" s="11">
        <v>1936034609.72</v>
      </c>
      <c r="P110" s="11">
        <v>857612485.32000005</v>
      </c>
      <c r="Q110" s="11">
        <v>1794216451.22</v>
      </c>
      <c r="R110" s="11">
        <v>141818158.5</v>
      </c>
      <c r="S110" s="11">
        <v>1794216451.22</v>
      </c>
      <c r="T110" s="11">
        <v>0</v>
      </c>
      <c r="U110" s="11">
        <v>21833049</v>
      </c>
    </row>
    <row r="111" spans="1:21" s="12" customFormat="1" ht="24" x14ac:dyDescent="0.2">
      <c r="A111" s="8" t="s">
        <v>222</v>
      </c>
      <c r="B111" s="8" t="s">
        <v>223</v>
      </c>
      <c r="C111" s="9" t="s">
        <v>25</v>
      </c>
      <c r="D111" s="9" t="s">
        <v>26</v>
      </c>
      <c r="E111" s="9">
        <v>21</v>
      </c>
      <c r="F111" s="10" t="s">
        <v>28</v>
      </c>
      <c r="G111" s="11">
        <v>1000000000</v>
      </c>
      <c r="H111" s="11">
        <f t="shared" si="8"/>
        <v>0</v>
      </c>
      <c r="I111" s="11">
        <v>1000000000</v>
      </c>
      <c r="J111" s="11">
        <v>218511520</v>
      </c>
      <c r="K111" s="11">
        <v>781488480</v>
      </c>
      <c r="L111" s="11">
        <v>0</v>
      </c>
      <c r="M111" s="11">
        <v>6176496</v>
      </c>
      <c r="N111" s="11">
        <v>212335024</v>
      </c>
      <c r="O111" s="11">
        <v>2316033</v>
      </c>
      <c r="P111" s="11">
        <v>3860463</v>
      </c>
      <c r="Q111" s="11">
        <v>2316033</v>
      </c>
      <c r="R111" s="11">
        <v>0</v>
      </c>
      <c r="S111" s="11">
        <v>2316033</v>
      </c>
      <c r="T111" s="11">
        <v>0</v>
      </c>
      <c r="U111" s="11">
        <v>0</v>
      </c>
    </row>
    <row r="112" spans="1:21" s="12" customFormat="1" ht="12" x14ac:dyDescent="0.2">
      <c r="A112" s="8" t="s">
        <v>224</v>
      </c>
      <c r="B112" s="8" t="s">
        <v>225</v>
      </c>
      <c r="C112" s="9" t="s">
        <v>25</v>
      </c>
      <c r="D112" s="9" t="s">
        <v>26</v>
      </c>
      <c r="E112" s="9">
        <v>20</v>
      </c>
      <c r="F112" s="10" t="s">
        <v>31</v>
      </c>
      <c r="G112" s="11">
        <v>60000000</v>
      </c>
      <c r="H112" s="11">
        <f t="shared" si="8"/>
        <v>0</v>
      </c>
      <c r="I112" s="11">
        <v>60000000</v>
      </c>
      <c r="J112" s="11">
        <v>21252204</v>
      </c>
      <c r="K112" s="11">
        <v>38747796</v>
      </c>
      <c r="L112" s="11">
        <v>0</v>
      </c>
      <c r="M112" s="11">
        <v>21252204</v>
      </c>
      <c r="N112" s="11">
        <v>0</v>
      </c>
      <c r="O112" s="11">
        <v>0</v>
      </c>
      <c r="P112" s="11">
        <v>21252204</v>
      </c>
      <c r="Q112" s="11">
        <v>0</v>
      </c>
      <c r="R112" s="11">
        <v>0</v>
      </c>
      <c r="S112" s="11">
        <v>0</v>
      </c>
      <c r="T112" s="11">
        <v>0</v>
      </c>
      <c r="U112" s="11">
        <v>0</v>
      </c>
    </row>
    <row r="113" spans="1:21" s="12" customFormat="1" ht="12" x14ac:dyDescent="0.2">
      <c r="A113" s="8" t="s">
        <v>226</v>
      </c>
      <c r="B113" s="8" t="s">
        <v>227</v>
      </c>
      <c r="C113" s="9" t="s">
        <v>25</v>
      </c>
      <c r="D113" s="9" t="s">
        <v>26</v>
      </c>
      <c r="E113" s="9">
        <v>20</v>
      </c>
      <c r="F113" s="10" t="s">
        <v>31</v>
      </c>
      <c r="G113" s="11">
        <v>3200000000</v>
      </c>
      <c r="H113" s="11">
        <f t="shared" si="8"/>
        <v>0</v>
      </c>
      <c r="I113" s="11">
        <v>3200000000</v>
      </c>
      <c r="J113" s="11">
        <v>2773937885.04</v>
      </c>
      <c r="K113" s="11">
        <v>426062114.95999998</v>
      </c>
      <c r="L113" s="11">
        <v>0</v>
      </c>
      <c r="M113" s="11">
        <v>2772394891.04</v>
      </c>
      <c r="N113" s="11">
        <v>1542994</v>
      </c>
      <c r="O113" s="11">
        <v>1936034609.72</v>
      </c>
      <c r="P113" s="11">
        <v>836360281.32000005</v>
      </c>
      <c r="Q113" s="11">
        <v>1794216451.22</v>
      </c>
      <c r="R113" s="11">
        <v>141818158.5</v>
      </c>
      <c r="S113" s="11">
        <v>1794216451.22</v>
      </c>
      <c r="T113" s="11">
        <v>0</v>
      </c>
      <c r="U113" s="11">
        <v>21833049</v>
      </c>
    </row>
    <row r="114" spans="1:21" s="12" customFormat="1" ht="24" x14ac:dyDescent="0.2">
      <c r="A114" s="8" t="s">
        <v>226</v>
      </c>
      <c r="B114" s="8" t="s">
        <v>227</v>
      </c>
      <c r="C114" s="9" t="s">
        <v>25</v>
      </c>
      <c r="D114" s="9" t="s">
        <v>26</v>
      </c>
      <c r="E114" s="9">
        <v>21</v>
      </c>
      <c r="F114" s="10" t="s">
        <v>28</v>
      </c>
      <c r="G114" s="11">
        <v>1000000000</v>
      </c>
      <c r="H114" s="11">
        <f t="shared" si="8"/>
        <v>0</v>
      </c>
      <c r="I114" s="11">
        <v>1000000000</v>
      </c>
      <c r="J114" s="11">
        <v>218511520</v>
      </c>
      <c r="K114" s="11">
        <v>781488480</v>
      </c>
      <c r="L114" s="11">
        <v>0</v>
      </c>
      <c r="M114" s="11">
        <v>6176496</v>
      </c>
      <c r="N114" s="11">
        <v>212335024</v>
      </c>
      <c r="O114" s="11">
        <v>2316033</v>
      </c>
      <c r="P114" s="11">
        <v>3860463</v>
      </c>
      <c r="Q114" s="11">
        <v>2316033</v>
      </c>
      <c r="R114" s="11">
        <v>0</v>
      </c>
      <c r="S114" s="11">
        <v>2316033</v>
      </c>
      <c r="T114" s="11">
        <v>0</v>
      </c>
      <c r="U114" s="11">
        <v>0</v>
      </c>
    </row>
    <row r="115" spans="1:21" s="12" customFormat="1" ht="12" x14ac:dyDescent="0.2">
      <c r="A115" s="8" t="s">
        <v>228</v>
      </c>
      <c r="B115" s="8" t="s">
        <v>229</v>
      </c>
      <c r="C115" s="9" t="s">
        <v>25</v>
      </c>
      <c r="D115" s="9" t="s">
        <v>26</v>
      </c>
      <c r="E115" s="9">
        <v>20</v>
      </c>
      <c r="F115" s="10" t="s">
        <v>31</v>
      </c>
      <c r="G115" s="11">
        <v>1000000</v>
      </c>
      <c r="H115" s="11">
        <f t="shared" si="8"/>
        <v>0</v>
      </c>
      <c r="I115" s="11">
        <v>1000000</v>
      </c>
      <c r="J115" s="11">
        <v>3984</v>
      </c>
      <c r="K115" s="11">
        <v>996016</v>
      </c>
      <c r="L115" s="11">
        <v>0</v>
      </c>
      <c r="M115" s="11">
        <v>3984</v>
      </c>
      <c r="N115" s="11">
        <v>0</v>
      </c>
      <c r="O115" s="11">
        <v>0</v>
      </c>
      <c r="P115" s="11">
        <v>3984</v>
      </c>
      <c r="Q115" s="11">
        <v>0</v>
      </c>
      <c r="R115" s="11">
        <v>0</v>
      </c>
      <c r="S115" s="11">
        <v>0</v>
      </c>
      <c r="T115" s="11">
        <v>0</v>
      </c>
      <c r="U115" s="11">
        <v>0</v>
      </c>
    </row>
    <row r="116" spans="1:21" s="12" customFormat="1" ht="12" x14ac:dyDescent="0.2">
      <c r="A116" s="8" t="s">
        <v>230</v>
      </c>
      <c r="B116" s="8" t="s">
        <v>231</v>
      </c>
      <c r="C116" s="9" t="s">
        <v>25</v>
      </c>
      <c r="D116" s="9" t="s">
        <v>26</v>
      </c>
      <c r="E116" s="9">
        <v>20</v>
      </c>
      <c r="F116" s="10" t="s">
        <v>31</v>
      </c>
      <c r="G116" s="11">
        <v>1000000</v>
      </c>
      <c r="H116" s="11">
        <f t="shared" si="8"/>
        <v>0</v>
      </c>
      <c r="I116" s="11">
        <v>1000000</v>
      </c>
      <c r="J116" s="11">
        <v>3984</v>
      </c>
      <c r="K116" s="11">
        <v>996016</v>
      </c>
      <c r="L116" s="11">
        <v>0</v>
      </c>
      <c r="M116" s="11">
        <v>3984</v>
      </c>
      <c r="N116" s="11">
        <v>0</v>
      </c>
      <c r="O116" s="11">
        <v>0</v>
      </c>
      <c r="P116" s="11">
        <v>3984</v>
      </c>
      <c r="Q116" s="11">
        <v>0</v>
      </c>
      <c r="R116" s="11">
        <v>0</v>
      </c>
      <c r="S116" s="11">
        <v>0</v>
      </c>
      <c r="T116" s="11">
        <v>0</v>
      </c>
      <c r="U116" s="11">
        <v>0</v>
      </c>
    </row>
    <row r="117" spans="1:21" s="12" customFormat="1" ht="24" x14ac:dyDescent="0.2">
      <c r="A117" s="8" t="s">
        <v>232</v>
      </c>
      <c r="B117" s="8" t="s">
        <v>233</v>
      </c>
      <c r="C117" s="9" t="s">
        <v>25</v>
      </c>
      <c r="D117" s="9" t="s">
        <v>26</v>
      </c>
      <c r="E117" s="9">
        <v>20</v>
      </c>
      <c r="F117" s="10" t="s">
        <v>31</v>
      </c>
      <c r="G117" s="11">
        <v>304850000</v>
      </c>
      <c r="H117" s="11">
        <f t="shared" si="8"/>
        <v>0</v>
      </c>
      <c r="I117" s="11">
        <v>304850000</v>
      </c>
      <c r="J117" s="11">
        <v>239879620</v>
      </c>
      <c r="K117" s="11">
        <v>64970380</v>
      </c>
      <c r="L117" s="11">
        <v>0</v>
      </c>
      <c r="M117" s="11">
        <v>238139620</v>
      </c>
      <c r="N117" s="11">
        <v>1740000</v>
      </c>
      <c r="O117" s="11">
        <v>13907550</v>
      </c>
      <c r="P117" s="11">
        <v>224232070</v>
      </c>
      <c r="Q117" s="11">
        <v>13907550</v>
      </c>
      <c r="R117" s="11">
        <v>0</v>
      </c>
      <c r="S117" s="11">
        <v>13907550</v>
      </c>
      <c r="T117" s="11">
        <v>0</v>
      </c>
      <c r="U117" s="11">
        <v>0</v>
      </c>
    </row>
    <row r="118" spans="1:21" s="12" customFormat="1" ht="12" x14ac:dyDescent="0.2">
      <c r="A118" s="8" t="s">
        <v>234</v>
      </c>
      <c r="B118" s="8" t="s">
        <v>235</v>
      </c>
      <c r="C118" s="9" t="s">
        <v>25</v>
      </c>
      <c r="D118" s="9" t="s">
        <v>26</v>
      </c>
      <c r="E118" s="9">
        <v>20</v>
      </c>
      <c r="F118" s="10" t="s">
        <v>31</v>
      </c>
      <c r="G118" s="11">
        <v>193850000</v>
      </c>
      <c r="H118" s="11">
        <f t="shared" si="8"/>
        <v>0</v>
      </c>
      <c r="I118" s="11">
        <v>193850000</v>
      </c>
      <c r="J118" s="11">
        <v>193842310</v>
      </c>
      <c r="K118" s="11">
        <v>7690</v>
      </c>
      <c r="L118" s="11">
        <v>0</v>
      </c>
      <c r="M118" s="11">
        <v>193842310</v>
      </c>
      <c r="N118" s="11">
        <v>0</v>
      </c>
      <c r="O118" s="11">
        <v>0</v>
      </c>
      <c r="P118" s="11">
        <v>193842310</v>
      </c>
      <c r="Q118" s="11">
        <v>0</v>
      </c>
      <c r="R118" s="11">
        <v>0</v>
      </c>
      <c r="S118" s="11">
        <v>0</v>
      </c>
      <c r="T118" s="11">
        <v>0</v>
      </c>
      <c r="U118" s="11">
        <v>0</v>
      </c>
    </row>
    <row r="119" spans="1:21" s="12" customFormat="1" ht="12" x14ac:dyDescent="0.2">
      <c r="A119" s="8" t="s">
        <v>236</v>
      </c>
      <c r="B119" s="8" t="s">
        <v>237</v>
      </c>
      <c r="C119" s="9" t="s">
        <v>25</v>
      </c>
      <c r="D119" s="9" t="s">
        <v>26</v>
      </c>
      <c r="E119" s="9">
        <v>20</v>
      </c>
      <c r="F119" s="10" t="s">
        <v>31</v>
      </c>
      <c r="G119" s="11">
        <v>80000000</v>
      </c>
      <c r="H119" s="11">
        <f t="shared" si="8"/>
        <v>0</v>
      </c>
      <c r="I119" s="11">
        <v>80000000</v>
      </c>
      <c r="J119" s="11">
        <v>45913805</v>
      </c>
      <c r="K119" s="11">
        <v>34086195</v>
      </c>
      <c r="L119" s="11">
        <v>0</v>
      </c>
      <c r="M119" s="11">
        <v>44173805</v>
      </c>
      <c r="N119" s="11">
        <v>1740000</v>
      </c>
      <c r="O119" s="11">
        <v>13907550</v>
      </c>
      <c r="P119" s="11">
        <v>30266255</v>
      </c>
      <c r="Q119" s="11">
        <v>13907550</v>
      </c>
      <c r="R119" s="11">
        <v>0</v>
      </c>
      <c r="S119" s="11">
        <v>13907550</v>
      </c>
      <c r="T119" s="11">
        <v>0</v>
      </c>
      <c r="U119" s="11">
        <v>0</v>
      </c>
    </row>
    <row r="120" spans="1:21" s="12" customFormat="1" ht="12" x14ac:dyDescent="0.2">
      <c r="A120" s="8" t="s">
        <v>238</v>
      </c>
      <c r="B120" s="8" t="s">
        <v>239</v>
      </c>
      <c r="C120" s="9" t="s">
        <v>25</v>
      </c>
      <c r="D120" s="9" t="s">
        <v>26</v>
      </c>
      <c r="E120" s="9">
        <v>20</v>
      </c>
      <c r="F120" s="10" t="s">
        <v>31</v>
      </c>
      <c r="G120" s="11">
        <v>30000000</v>
      </c>
      <c r="H120" s="11">
        <f t="shared" si="8"/>
        <v>0</v>
      </c>
      <c r="I120" s="11">
        <v>30000000</v>
      </c>
      <c r="J120" s="11">
        <v>119521</v>
      </c>
      <c r="K120" s="11">
        <v>29880479</v>
      </c>
      <c r="L120" s="11">
        <v>0</v>
      </c>
      <c r="M120" s="11">
        <v>119521</v>
      </c>
      <c r="N120" s="11">
        <v>0</v>
      </c>
      <c r="O120" s="11">
        <v>0</v>
      </c>
      <c r="P120" s="11">
        <v>119521</v>
      </c>
      <c r="Q120" s="11">
        <v>0</v>
      </c>
      <c r="R120" s="11">
        <v>0</v>
      </c>
      <c r="S120" s="11">
        <v>0</v>
      </c>
      <c r="T120" s="11">
        <v>0</v>
      </c>
      <c r="U120" s="11">
        <v>0</v>
      </c>
    </row>
    <row r="121" spans="1:21" s="12" customFormat="1" ht="24" x14ac:dyDescent="0.2">
      <c r="A121" s="8" t="s">
        <v>240</v>
      </c>
      <c r="B121" s="8" t="s">
        <v>241</v>
      </c>
      <c r="C121" s="9" t="s">
        <v>25</v>
      </c>
      <c r="D121" s="9" t="s">
        <v>26</v>
      </c>
      <c r="E121" s="9">
        <v>20</v>
      </c>
      <c r="F121" s="10" t="s">
        <v>31</v>
      </c>
      <c r="G121" s="11">
        <v>1000000</v>
      </c>
      <c r="H121" s="11">
        <f t="shared" si="8"/>
        <v>0</v>
      </c>
      <c r="I121" s="11">
        <v>1000000</v>
      </c>
      <c r="J121" s="11">
        <v>3984</v>
      </c>
      <c r="K121" s="11">
        <v>996016</v>
      </c>
      <c r="L121" s="11">
        <v>0</v>
      </c>
      <c r="M121" s="11">
        <v>3984</v>
      </c>
      <c r="N121" s="11">
        <v>0</v>
      </c>
      <c r="O121" s="11">
        <v>0</v>
      </c>
      <c r="P121" s="11">
        <v>3984</v>
      </c>
      <c r="Q121" s="11">
        <v>0</v>
      </c>
      <c r="R121" s="11">
        <v>0</v>
      </c>
      <c r="S121" s="11">
        <v>0</v>
      </c>
      <c r="T121" s="11">
        <v>0</v>
      </c>
      <c r="U121" s="11">
        <v>0</v>
      </c>
    </row>
    <row r="122" spans="1:21" s="12" customFormat="1" ht="12" x14ac:dyDescent="0.2">
      <c r="A122" s="8" t="s">
        <v>242</v>
      </c>
      <c r="B122" s="8" t="s">
        <v>243</v>
      </c>
      <c r="C122" s="9" t="s">
        <v>25</v>
      </c>
      <c r="D122" s="9" t="s">
        <v>26</v>
      </c>
      <c r="E122" s="9">
        <v>20</v>
      </c>
      <c r="F122" s="10" t="s">
        <v>31</v>
      </c>
      <c r="G122" s="11">
        <v>1500000</v>
      </c>
      <c r="H122" s="11">
        <f t="shared" si="8"/>
        <v>0</v>
      </c>
      <c r="I122" s="11">
        <v>1500000</v>
      </c>
      <c r="J122" s="11">
        <v>1499999.2</v>
      </c>
      <c r="K122" s="11">
        <v>0.8</v>
      </c>
      <c r="L122" s="11">
        <v>0</v>
      </c>
      <c r="M122" s="11">
        <v>1499999.2</v>
      </c>
      <c r="N122" s="11">
        <v>0</v>
      </c>
      <c r="O122" s="11">
        <v>413588.76</v>
      </c>
      <c r="P122" s="11">
        <v>1086410.44</v>
      </c>
      <c r="Q122" s="11">
        <v>413588.76</v>
      </c>
      <c r="R122" s="11">
        <v>0</v>
      </c>
      <c r="S122" s="11">
        <v>413588.76</v>
      </c>
      <c r="T122" s="11">
        <v>0</v>
      </c>
      <c r="U122" s="11">
        <v>0</v>
      </c>
    </row>
    <row r="123" spans="1:21" s="12" customFormat="1" ht="12" x14ac:dyDescent="0.2">
      <c r="A123" s="8" t="s">
        <v>244</v>
      </c>
      <c r="B123" s="8" t="s">
        <v>245</v>
      </c>
      <c r="C123" s="9" t="s">
        <v>25</v>
      </c>
      <c r="D123" s="9" t="s">
        <v>26</v>
      </c>
      <c r="E123" s="9">
        <v>20</v>
      </c>
      <c r="F123" s="10" t="s">
        <v>31</v>
      </c>
      <c r="G123" s="11">
        <v>1500000</v>
      </c>
      <c r="H123" s="11">
        <f t="shared" si="8"/>
        <v>0</v>
      </c>
      <c r="I123" s="11">
        <v>1500000</v>
      </c>
      <c r="J123" s="11">
        <v>1499999.2</v>
      </c>
      <c r="K123" s="11">
        <v>0.8</v>
      </c>
      <c r="L123" s="11">
        <v>0</v>
      </c>
      <c r="M123" s="11">
        <v>1499999.2</v>
      </c>
      <c r="N123" s="11">
        <v>0</v>
      </c>
      <c r="O123" s="11">
        <v>413588.76</v>
      </c>
      <c r="P123" s="11">
        <v>1086410.44</v>
      </c>
      <c r="Q123" s="11">
        <v>413588.76</v>
      </c>
      <c r="R123" s="11">
        <v>0</v>
      </c>
      <c r="S123" s="11">
        <v>413588.76</v>
      </c>
      <c r="T123" s="11">
        <v>0</v>
      </c>
      <c r="U123" s="11">
        <v>0</v>
      </c>
    </row>
    <row r="124" spans="1:21" s="12" customFormat="1" ht="24" x14ac:dyDescent="0.2">
      <c r="A124" s="8" t="s">
        <v>246</v>
      </c>
      <c r="B124" s="8" t="s">
        <v>247</v>
      </c>
      <c r="C124" s="9" t="s">
        <v>25</v>
      </c>
      <c r="D124" s="9" t="s">
        <v>26</v>
      </c>
      <c r="E124" s="9">
        <v>20</v>
      </c>
      <c r="F124" s="10" t="s">
        <v>31</v>
      </c>
      <c r="G124" s="11">
        <v>10000000</v>
      </c>
      <c r="H124" s="11">
        <f t="shared" si="8"/>
        <v>0</v>
      </c>
      <c r="I124" s="11">
        <v>10000000</v>
      </c>
      <c r="J124" s="11">
        <v>5942489</v>
      </c>
      <c r="K124" s="11">
        <v>4057511</v>
      </c>
      <c r="L124" s="11">
        <v>0</v>
      </c>
      <c r="M124" s="11">
        <v>5942489</v>
      </c>
      <c r="N124" s="11">
        <v>0</v>
      </c>
      <c r="O124" s="11">
        <v>1783476</v>
      </c>
      <c r="P124" s="11">
        <v>4159013</v>
      </c>
      <c r="Q124" s="11">
        <v>1783476</v>
      </c>
      <c r="R124" s="11">
        <v>0</v>
      </c>
      <c r="S124" s="11">
        <v>1783476</v>
      </c>
      <c r="T124" s="11">
        <v>0</v>
      </c>
      <c r="U124" s="11">
        <v>0</v>
      </c>
    </row>
    <row r="125" spans="1:21" s="12" customFormat="1" ht="24" x14ac:dyDescent="0.2">
      <c r="A125" s="8" t="s">
        <v>248</v>
      </c>
      <c r="B125" s="8" t="s">
        <v>247</v>
      </c>
      <c r="C125" s="9" t="s">
        <v>25</v>
      </c>
      <c r="D125" s="9" t="s">
        <v>26</v>
      </c>
      <c r="E125" s="9">
        <v>20</v>
      </c>
      <c r="F125" s="10" t="s">
        <v>31</v>
      </c>
      <c r="G125" s="11">
        <v>10000000</v>
      </c>
      <c r="H125" s="11">
        <f t="shared" si="8"/>
        <v>0</v>
      </c>
      <c r="I125" s="11">
        <v>10000000</v>
      </c>
      <c r="J125" s="11">
        <v>5942489</v>
      </c>
      <c r="K125" s="11">
        <v>4057511</v>
      </c>
      <c r="L125" s="11">
        <v>0</v>
      </c>
      <c r="M125" s="11">
        <v>5942489</v>
      </c>
      <c r="N125" s="11">
        <v>0</v>
      </c>
      <c r="O125" s="11">
        <v>1783476</v>
      </c>
      <c r="P125" s="11">
        <v>4159013</v>
      </c>
      <c r="Q125" s="11">
        <v>1783476</v>
      </c>
      <c r="R125" s="11">
        <v>0</v>
      </c>
      <c r="S125" s="11">
        <v>1783476</v>
      </c>
      <c r="T125" s="11">
        <v>0</v>
      </c>
      <c r="U125" s="11">
        <v>0</v>
      </c>
    </row>
    <row r="126" spans="1:21" s="7" customFormat="1" ht="21" customHeight="1" x14ac:dyDescent="0.2">
      <c r="A126" s="3" t="s">
        <v>249</v>
      </c>
      <c r="B126" s="3" t="s">
        <v>250</v>
      </c>
      <c r="C126" s="4" t="s">
        <v>25</v>
      </c>
      <c r="D126" s="4" t="s">
        <v>26</v>
      </c>
      <c r="E126" s="4">
        <v>20</v>
      </c>
      <c r="F126" s="5" t="s">
        <v>31</v>
      </c>
      <c r="G126" s="6">
        <v>316000000</v>
      </c>
      <c r="H126" s="6">
        <f t="shared" si="8"/>
        <v>0</v>
      </c>
      <c r="I126" s="6">
        <v>316000000</v>
      </c>
      <c r="J126" s="6">
        <v>29380490</v>
      </c>
      <c r="K126" s="6">
        <v>286619510</v>
      </c>
      <c r="L126" s="6">
        <v>0</v>
      </c>
      <c r="M126" s="6">
        <v>29380490</v>
      </c>
      <c r="N126" s="6">
        <v>0</v>
      </c>
      <c r="O126" s="6">
        <v>28121527</v>
      </c>
      <c r="P126" s="6">
        <v>1258963</v>
      </c>
      <c r="Q126" s="6">
        <v>28121527</v>
      </c>
      <c r="R126" s="6">
        <v>0</v>
      </c>
      <c r="S126" s="6">
        <v>28121527</v>
      </c>
      <c r="T126" s="6">
        <v>0</v>
      </c>
      <c r="U126" s="6">
        <v>0</v>
      </c>
    </row>
    <row r="127" spans="1:21" s="12" customFormat="1" ht="12" x14ac:dyDescent="0.2">
      <c r="A127" s="8" t="s">
        <v>251</v>
      </c>
      <c r="B127" s="8" t="s">
        <v>252</v>
      </c>
      <c r="C127" s="9" t="s">
        <v>25</v>
      </c>
      <c r="D127" s="9" t="s">
        <v>26</v>
      </c>
      <c r="E127" s="9">
        <v>20</v>
      </c>
      <c r="F127" s="10" t="s">
        <v>31</v>
      </c>
      <c r="G127" s="11">
        <v>255000000</v>
      </c>
      <c r="H127" s="11">
        <f t="shared" si="8"/>
        <v>0</v>
      </c>
      <c r="I127" s="11">
        <v>255000000</v>
      </c>
      <c r="J127" s="11">
        <v>1015936</v>
      </c>
      <c r="K127" s="11">
        <v>253984064</v>
      </c>
      <c r="L127" s="11">
        <v>0</v>
      </c>
      <c r="M127" s="11">
        <v>1015936</v>
      </c>
      <c r="N127" s="11">
        <v>0</v>
      </c>
      <c r="O127" s="11">
        <v>0</v>
      </c>
      <c r="P127" s="11">
        <v>1015936</v>
      </c>
      <c r="Q127" s="11">
        <v>0</v>
      </c>
      <c r="R127" s="11">
        <v>0</v>
      </c>
      <c r="S127" s="11">
        <v>0</v>
      </c>
      <c r="T127" s="11">
        <v>0</v>
      </c>
      <c r="U127" s="11">
        <v>0</v>
      </c>
    </row>
    <row r="128" spans="1:21" s="12" customFormat="1" ht="12" x14ac:dyDescent="0.2">
      <c r="A128" s="8" t="s">
        <v>253</v>
      </c>
      <c r="B128" s="8" t="s">
        <v>254</v>
      </c>
      <c r="C128" s="9" t="s">
        <v>25</v>
      </c>
      <c r="D128" s="9" t="s">
        <v>26</v>
      </c>
      <c r="E128" s="9">
        <v>20</v>
      </c>
      <c r="F128" s="10" t="s">
        <v>31</v>
      </c>
      <c r="G128" s="11">
        <v>255000000</v>
      </c>
      <c r="H128" s="11">
        <f t="shared" si="8"/>
        <v>0</v>
      </c>
      <c r="I128" s="11">
        <v>255000000</v>
      </c>
      <c r="J128" s="11">
        <v>1015936</v>
      </c>
      <c r="K128" s="11">
        <v>253984064</v>
      </c>
      <c r="L128" s="11">
        <v>0</v>
      </c>
      <c r="M128" s="11">
        <v>1015936</v>
      </c>
      <c r="N128" s="11">
        <v>0</v>
      </c>
      <c r="O128" s="11">
        <v>0</v>
      </c>
      <c r="P128" s="11">
        <v>1015936</v>
      </c>
      <c r="Q128" s="11">
        <v>0</v>
      </c>
      <c r="R128" s="11">
        <v>0</v>
      </c>
      <c r="S128" s="11">
        <v>0</v>
      </c>
      <c r="T128" s="11">
        <v>0</v>
      </c>
      <c r="U128" s="11">
        <v>0</v>
      </c>
    </row>
    <row r="129" spans="1:21" s="12" customFormat="1" ht="12" x14ac:dyDescent="0.2">
      <c r="A129" s="8" t="s">
        <v>255</v>
      </c>
      <c r="B129" s="8" t="s">
        <v>256</v>
      </c>
      <c r="C129" s="9" t="s">
        <v>25</v>
      </c>
      <c r="D129" s="9" t="s">
        <v>26</v>
      </c>
      <c r="E129" s="9">
        <v>20</v>
      </c>
      <c r="F129" s="10" t="s">
        <v>31</v>
      </c>
      <c r="G129" s="11">
        <v>255000000</v>
      </c>
      <c r="H129" s="11">
        <f t="shared" si="8"/>
        <v>0</v>
      </c>
      <c r="I129" s="11">
        <v>255000000</v>
      </c>
      <c r="J129" s="11">
        <v>1015936</v>
      </c>
      <c r="K129" s="11">
        <v>253984064</v>
      </c>
      <c r="L129" s="11">
        <v>0</v>
      </c>
      <c r="M129" s="11">
        <v>1015936</v>
      </c>
      <c r="N129" s="11">
        <v>0</v>
      </c>
      <c r="O129" s="11">
        <v>0</v>
      </c>
      <c r="P129" s="11">
        <v>1015936</v>
      </c>
      <c r="Q129" s="11">
        <v>0</v>
      </c>
      <c r="R129" s="11">
        <v>0</v>
      </c>
      <c r="S129" s="11">
        <v>0</v>
      </c>
      <c r="T129" s="11">
        <v>0</v>
      </c>
      <c r="U129" s="11">
        <v>0</v>
      </c>
    </row>
    <row r="130" spans="1:21" s="12" customFormat="1" ht="12" x14ac:dyDescent="0.2">
      <c r="A130" s="8" t="s">
        <v>257</v>
      </c>
      <c r="B130" s="8" t="s">
        <v>258</v>
      </c>
      <c r="C130" s="9" t="s">
        <v>25</v>
      </c>
      <c r="D130" s="9" t="s">
        <v>26</v>
      </c>
      <c r="E130" s="9">
        <v>20</v>
      </c>
      <c r="F130" s="10" t="s">
        <v>31</v>
      </c>
      <c r="G130" s="11">
        <v>61000000</v>
      </c>
      <c r="H130" s="11">
        <f t="shared" si="8"/>
        <v>0</v>
      </c>
      <c r="I130" s="11">
        <v>61000000</v>
      </c>
      <c r="J130" s="11">
        <v>28364554</v>
      </c>
      <c r="K130" s="11">
        <v>32635446</v>
      </c>
      <c r="L130" s="11">
        <v>0</v>
      </c>
      <c r="M130" s="11">
        <v>28364554</v>
      </c>
      <c r="N130" s="11">
        <v>0</v>
      </c>
      <c r="O130" s="11">
        <v>28121527</v>
      </c>
      <c r="P130" s="11">
        <v>243027</v>
      </c>
      <c r="Q130" s="11">
        <v>28121527</v>
      </c>
      <c r="R130" s="11">
        <v>0</v>
      </c>
      <c r="S130" s="11">
        <v>28121527</v>
      </c>
      <c r="T130" s="11">
        <v>0</v>
      </c>
      <c r="U130" s="11">
        <v>0</v>
      </c>
    </row>
    <row r="131" spans="1:21" s="12" customFormat="1" ht="12" x14ac:dyDescent="0.2">
      <c r="A131" s="8" t="s">
        <v>259</v>
      </c>
      <c r="B131" s="8" t="s">
        <v>260</v>
      </c>
      <c r="C131" s="9" t="s">
        <v>25</v>
      </c>
      <c r="D131" s="9" t="s">
        <v>26</v>
      </c>
      <c r="E131" s="9">
        <v>20</v>
      </c>
      <c r="F131" s="10" t="s">
        <v>31</v>
      </c>
      <c r="G131" s="11">
        <v>61000000</v>
      </c>
      <c r="H131" s="11">
        <f t="shared" si="8"/>
        <v>0</v>
      </c>
      <c r="I131" s="11">
        <v>61000000</v>
      </c>
      <c r="J131" s="11">
        <v>28364554</v>
      </c>
      <c r="K131" s="11">
        <v>32635446</v>
      </c>
      <c r="L131" s="11">
        <v>0</v>
      </c>
      <c r="M131" s="11">
        <v>28364554</v>
      </c>
      <c r="N131" s="11">
        <v>0</v>
      </c>
      <c r="O131" s="11">
        <v>28121527</v>
      </c>
      <c r="P131" s="11">
        <v>243027</v>
      </c>
      <c r="Q131" s="11">
        <v>28121527</v>
      </c>
      <c r="R131" s="11">
        <v>0</v>
      </c>
      <c r="S131" s="11">
        <v>28121527</v>
      </c>
      <c r="T131" s="11">
        <v>0</v>
      </c>
      <c r="U131" s="11">
        <v>0</v>
      </c>
    </row>
    <row r="132" spans="1:21" s="12" customFormat="1" ht="12" x14ac:dyDescent="0.2">
      <c r="A132" s="8" t="s">
        <v>261</v>
      </c>
      <c r="B132" s="8" t="s">
        <v>260</v>
      </c>
      <c r="C132" s="9" t="s">
        <v>25</v>
      </c>
      <c r="D132" s="9" t="s">
        <v>26</v>
      </c>
      <c r="E132" s="9">
        <v>20</v>
      </c>
      <c r="F132" s="10" t="s">
        <v>31</v>
      </c>
      <c r="G132" s="11">
        <v>61000000</v>
      </c>
      <c r="H132" s="11">
        <f t="shared" si="8"/>
        <v>0</v>
      </c>
      <c r="I132" s="11">
        <v>61000000</v>
      </c>
      <c r="J132" s="11">
        <v>28364554</v>
      </c>
      <c r="K132" s="11">
        <v>32635446</v>
      </c>
      <c r="L132" s="11">
        <v>0</v>
      </c>
      <c r="M132" s="11">
        <v>28364554</v>
      </c>
      <c r="N132" s="11">
        <v>0</v>
      </c>
      <c r="O132" s="11">
        <v>28121527</v>
      </c>
      <c r="P132" s="11">
        <v>243027</v>
      </c>
      <c r="Q132" s="11">
        <v>28121527</v>
      </c>
      <c r="R132" s="11">
        <v>0</v>
      </c>
      <c r="S132" s="11">
        <v>28121527</v>
      </c>
      <c r="T132" s="11">
        <v>0</v>
      </c>
      <c r="U132" s="11">
        <v>0</v>
      </c>
    </row>
    <row r="133" spans="1:21" s="7" customFormat="1" ht="24" x14ac:dyDescent="0.2">
      <c r="A133" s="3" t="s">
        <v>262</v>
      </c>
      <c r="B133" s="3" t="s">
        <v>263</v>
      </c>
      <c r="C133" s="4" t="s">
        <v>25</v>
      </c>
      <c r="D133" s="4" t="s">
        <v>26</v>
      </c>
      <c r="E133" s="4">
        <v>21</v>
      </c>
      <c r="F133" s="5" t="s">
        <v>28</v>
      </c>
      <c r="G133" s="6">
        <v>45675100000</v>
      </c>
      <c r="H133" s="6">
        <f t="shared" si="8"/>
        <v>0</v>
      </c>
      <c r="I133" s="6">
        <v>45675100000</v>
      </c>
      <c r="J133" s="6">
        <v>30660146769.5</v>
      </c>
      <c r="K133" s="6">
        <v>15014953230.5</v>
      </c>
      <c r="L133" s="6">
        <v>0</v>
      </c>
      <c r="M133" s="6">
        <v>17715367964.470001</v>
      </c>
      <c r="N133" s="6">
        <v>12944778805.030001</v>
      </c>
      <c r="O133" s="6">
        <v>7723225541.1400003</v>
      </c>
      <c r="P133" s="6">
        <v>9992142423.3299999</v>
      </c>
      <c r="Q133" s="6">
        <v>7084256945.6400003</v>
      </c>
      <c r="R133" s="6">
        <v>638968595.5</v>
      </c>
      <c r="S133" s="6">
        <v>7084256945.6400003</v>
      </c>
      <c r="T133" s="6">
        <v>0</v>
      </c>
      <c r="U133" s="6">
        <v>22461911</v>
      </c>
    </row>
    <row r="134" spans="1:21" s="12" customFormat="1" ht="24" x14ac:dyDescent="0.2">
      <c r="A134" s="8" t="s">
        <v>264</v>
      </c>
      <c r="B134" s="8" t="s">
        <v>265</v>
      </c>
      <c r="C134" s="9" t="s">
        <v>25</v>
      </c>
      <c r="D134" s="9" t="s">
        <v>26</v>
      </c>
      <c r="E134" s="9">
        <v>21</v>
      </c>
      <c r="F134" s="10" t="s">
        <v>28</v>
      </c>
      <c r="G134" s="11">
        <v>6643671754</v>
      </c>
      <c r="H134" s="11">
        <f t="shared" si="8"/>
        <v>0</v>
      </c>
      <c r="I134" s="11">
        <v>6643671754</v>
      </c>
      <c r="J134" s="11">
        <v>4325272778</v>
      </c>
      <c r="K134" s="11">
        <v>2318398976</v>
      </c>
      <c r="L134" s="11">
        <v>0</v>
      </c>
      <c r="M134" s="11">
        <v>461729374</v>
      </c>
      <c r="N134" s="11">
        <v>3863543404</v>
      </c>
      <c r="O134" s="11">
        <v>0</v>
      </c>
      <c r="P134" s="11">
        <v>461729374</v>
      </c>
      <c r="Q134" s="11">
        <v>0</v>
      </c>
      <c r="R134" s="11">
        <v>0</v>
      </c>
      <c r="S134" s="11">
        <v>0</v>
      </c>
      <c r="T134" s="11">
        <v>0</v>
      </c>
      <c r="U134" s="11">
        <v>0</v>
      </c>
    </row>
    <row r="135" spans="1:21" s="12" customFormat="1" ht="24" x14ac:dyDescent="0.2">
      <c r="A135" s="8" t="s">
        <v>266</v>
      </c>
      <c r="B135" s="8" t="s">
        <v>267</v>
      </c>
      <c r="C135" s="9" t="s">
        <v>25</v>
      </c>
      <c r="D135" s="9" t="s">
        <v>26</v>
      </c>
      <c r="E135" s="9">
        <v>21</v>
      </c>
      <c r="F135" s="10" t="s">
        <v>28</v>
      </c>
      <c r="G135" s="11">
        <v>6643671754</v>
      </c>
      <c r="H135" s="11">
        <f t="shared" si="8"/>
        <v>0</v>
      </c>
      <c r="I135" s="11">
        <v>6643671754</v>
      </c>
      <c r="J135" s="11">
        <v>4325272778</v>
      </c>
      <c r="K135" s="11">
        <v>2318398976</v>
      </c>
      <c r="L135" s="11">
        <v>0</v>
      </c>
      <c r="M135" s="11">
        <v>461729374</v>
      </c>
      <c r="N135" s="11">
        <v>3863543404</v>
      </c>
      <c r="O135" s="11">
        <v>0</v>
      </c>
      <c r="P135" s="11">
        <v>461729374</v>
      </c>
      <c r="Q135" s="11">
        <v>0</v>
      </c>
      <c r="R135" s="11">
        <v>0</v>
      </c>
      <c r="S135" s="11">
        <v>0</v>
      </c>
      <c r="T135" s="11">
        <v>0</v>
      </c>
      <c r="U135" s="11">
        <v>0</v>
      </c>
    </row>
    <row r="136" spans="1:21" s="7" customFormat="1" ht="36" x14ac:dyDescent="0.2">
      <c r="A136" s="3" t="s">
        <v>268</v>
      </c>
      <c r="B136" s="3" t="s">
        <v>269</v>
      </c>
      <c r="C136" s="4" t="s">
        <v>25</v>
      </c>
      <c r="D136" s="4" t="s">
        <v>26</v>
      </c>
      <c r="E136" s="4">
        <v>21</v>
      </c>
      <c r="F136" s="5" t="s">
        <v>28</v>
      </c>
      <c r="G136" s="6">
        <v>6643671754</v>
      </c>
      <c r="H136" s="6">
        <f t="shared" si="8"/>
        <v>0</v>
      </c>
      <c r="I136" s="6">
        <v>6643671754</v>
      </c>
      <c r="J136" s="6">
        <v>4325272778</v>
      </c>
      <c r="K136" s="6">
        <v>2318398976</v>
      </c>
      <c r="L136" s="6">
        <v>0</v>
      </c>
      <c r="M136" s="6">
        <v>461729374</v>
      </c>
      <c r="N136" s="6">
        <v>3863543404</v>
      </c>
      <c r="O136" s="6">
        <v>0</v>
      </c>
      <c r="P136" s="6">
        <v>461729374</v>
      </c>
      <c r="Q136" s="6">
        <v>0</v>
      </c>
      <c r="R136" s="6">
        <v>0</v>
      </c>
      <c r="S136" s="6">
        <v>0</v>
      </c>
      <c r="T136" s="6">
        <v>0</v>
      </c>
      <c r="U136" s="6">
        <v>0</v>
      </c>
    </row>
    <row r="137" spans="1:21" s="12" customFormat="1" ht="36" x14ac:dyDescent="0.2">
      <c r="A137" s="8" t="s">
        <v>270</v>
      </c>
      <c r="B137" s="8" t="s">
        <v>271</v>
      </c>
      <c r="C137" s="9" t="s">
        <v>25</v>
      </c>
      <c r="D137" s="9" t="s">
        <v>26</v>
      </c>
      <c r="E137" s="9">
        <v>21</v>
      </c>
      <c r="F137" s="10" t="s">
        <v>28</v>
      </c>
      <c r="G137" s="11">
        <v>11618200000</v>
      </c>
      <c r="H137" s="11">
        <f t="shared" si="8"/>
        <v>0</v>
      </c>
      <c r="I137" s="11">
        <v>11618200000</v>
      </c>
      <c r="J137" s="11">
        <v>6862430190.8800001</v>
      </c>
      <c r="K137" s="11">
        <v>4755769809.1199999</v>
      </c>
      <c r="L137" s="11">
        <v>0</v>
      </c>
      <c r="M137" s="11">
        <v>3138970933.8499999</v>
      </c>
      <c r="N137" s="11">
        <v>3723459257.0300002</v>
      </c>
      <c r="O137" s="11">
        <v>1098855948.8499999</v>
      </c>
      <c r="P137" s="11">
        <v>2040114985</v>
      </c>
      <c r="Q137" s="11">
        <v>818985948.85000002</v>
      </c>
      <c r="R137" s="11">
        <v>279870000</v>
      </c>
      <c r="S137" s="11">
        <v>818985948.85000002</v>
      </c>
      <c r="T137" s="11">
        <v>0</v>
      </c>
      <c r="U137" s="11">
        <v>0</v>
      </c>
    </row>
    <row r="138" spans="1:21" s="12" customFormat="1" ht="24" x14ac:dyDescent="0.2">
      <c r="A138" s="8" t="s">
        <v>272</v>
      </c>
      <c r="B138" s="8" t="s">
        <v>273</v>
      </c>
      <c r="C138" s="9" t="s">
        <v>25</v>
      </c>
      <c r="D138" s="9" t="s">
        <v>26</v>
      </c>
      <c r="E138" s="9">
        <v>21</v>
      </c>
      <c r="F138" s="10" t="s">
        <v>28</v>
      </c>
      <c r="G138" s="11">
        <v>4202200000</v>
      </c>
      <c r="H138" s="11">
        <f t="shared" si="8"/>
        <v>0</v>
      </c>
      <c r="I138" s="11">
        <v>4202200000</v>
      </c>
      <c r="J138" s="11">
        <v>2339065660.8800001</v>
      </c>
      <c r="K138" s="11">
        <v>1863134339.1199999</v>
      </c>
      <c r="L138" s="11">
        <v>0</v>
      </c>
      <c r="M138" s="11">
        <v>1128244245.8499999</v>
      </c>
      <c r="N138" s="11">
        <v>1210821415.03</v>
      </c>
      <c r="O138" s="11">
        <v>616714436.85000002</v>
      </c>
      <c r="P138" s="11">
        <v>511529809</v>
      </c>
      <c r="Q138" s="11">
        <v>336844436.85000002</v>
      </c>
      <c r="R138" s="11">
        <v>279870000</v>
      </c>
      <c r="S138" s="11">
        <v>336844436.85000002</v>
      </c>
      <c r="T138" s="11">
        <v>0</v>
      </c>
      <c r="U138" s="11">
        <v>0</v>
      </c>
    </row>
    <row r="139" spans="1:21" s="7" customFormat="1" ht="48" x14ac:dyDescent="0.2">
      <c r="A139" s="3" t="s">
        <v>274</v>
      </c>
      <c r="B139" s="3" t="s">
        <v>275</v>
      </c>
      <c r="C139" s="4" t="s">
        <v>25</v>
      </c>
      <c r="D139" s="4" t="s">
        <v>26</v>
      </c>
      <c r="E139" s="4">
        <v>21</v>
      </c>
      <c r="F139" s="5" t="s">
        <v>28</v>
      </c>
      <c r="G139" s="6">
        <v>4202200000</v>
      </c>
      <c r="H139" s="6">
        <f t="shared" ref="H139:H155" si="9">+I139-G139</f>
        <v>0</v>
      </c>
      <c r="I139" s="6">
        <v>4202200000</v>
      </c>
      <c r="J139" s="6">
        <v>2339065660.8800001</v>
      </c>
      <c r="K139" s="6">
        <v>1863134339.1199999</v>
      </c>
      <c r="L139" s="6">
        <v>0</v>
      </c>
      <c r="M139" s="6">
        <v>1128244245.8499999</v>
      </c>
      <c r="N139" s="6">
        <v>1210821415.03</v>
      </c>
      <c r="O139" s="6">
        <v>616714436.85000002</v>
      </c>
      <c r="P139" s="6">
        <v>511529809</v>
      </c>
      <c r="Q139" s="6">
        <v>336844436.85000002</v>
      </c>
      <c r="R139" s="6">
        <v>279870000</v>
      </c>
      <c r="S139" s="6">
        <v>336844436.85000002</v>
      </c>
      <c r="T139" s="6">
        <v>0</v>
      </c>
      <c r="U139" s="6">
        <v>0</v>
      </c>
    </row>
    <row r="140" spans="1:21" s="12" customFormat="1" ht="24" x14ac:dyDescent="0.2">
      <c r="A140" s="8" t="s">
        <v>276</v>
      </c>
      <c r="B140" s="8" t="s">
        <v>267</v>
      </c>
      <c r="C140" s="9" t="s">
        <v>25</v>
      </c>
      <c r="D140" s="9" t="s">
        <v>26</v>
      </c>
      <c r="E140" s="9">
        <v>21</v>
      </c>
      <c r="F140" s="10" t="s">
        <v>28</v>
      </c>
      <c r="G140" s="11">
        <v>7416000000</v>
      </c>
      <c r="H140" s="11">
        <f t="shared" si="9"/>
        <v>0</v>
      </c>
      <c r="I140" s="11">
        <v>7416000000</v>
      </c>
      <c r="J140" s="11">
        <v>4523364530</v>
      </c>
      <c r="K140" s="11">
        <v>2892635470</v>
      </c>
      <c r="L140" s="11">
        <v>0</v>
      </c>
      <c r="M140" s="11">
        <v>2010726688</v>
      </c>
      <c r="N140" s="11">
        <v>2512637842</v>
      </c>
      <c r="O140" s="11">
        <v>482141512</v>
      </c>
      <c r="P140" s="11">
        <v>1528585176</v>
      </c>
      <c r="Q140" s="11">
        <v>482141512</v>
      </c>
      <c r="R140" s="11">
        <v>0</v>
      </c>
      <c r="S140" s="11">
        <v>482141512</v>
      </c>
      <c r="T140" s="11">
        <v>0</v>
      </c>
      <c r="U140" s="11">
        <v>0</v>
      </c>
    </row>
    <row r="141" spans="1:21" s="7" customFormat="1" ht="36" x14ac:dyDescent="0.2">
      <c r="A141" s="3" t="s">
        <v>277</v>
      </c>
      <c r="B141" s="3" t="s">
        <v>278</v>
      </c>
      <c r="C141" s="4" t="s">
        <v>25</v>
      </c>
      <c r="D141" s="4" t="s">
        <v>26</v>
      </c>
      <c r="E141" s="4">
        <v>21</v>
      </c>
      <c r="F141" s="5" t="s">
        <v>28</v>
      </c>
      <c r="G141" s="6">
        <v>7416000000</v>
      </c>
      <c r="H141" s="6">
        <f t="shared" si="9"/>
        <v>0</v>
      </c>
      <c r="I141" s="6">
        <v>7416000000</v>
      </c>
      <c r="J141" s="6">
        <v>4523364530</v>
      </c>
      <c r="K141" s="6">
        <v>2892635470</v>
      </c>
      <c r="L141" s="6">
        <v>0</v>
      </c>
      <c r="M141" s="6">
        <v>2010726688</v>
      </c>
      <c r="N141" s="6">
        <v>2512637842</v>
      </c>
      <c r="O141" s="6">
        <v>482141512</v>
      </c>
      <c r="P141" s="6">
        <v>1528585176</v>
      </c>
      <c r="Q141" s="6">
        <v>482141512</v>
      </c>
      <c r="R141" s="6">
        <v>0</v>
      </c>
      <c r="S141" s="6">
        <v>482141512</v>
      </c>
      <c r="T141" s="6">
        <v>0</v>
      </c>
      <c r="U141" s="6">
        <v>0</v>
      </c>
    </row>
    <row r="142" spans="1:21" s="12" customFormat="1" ht="24" x14ac:dyDescent="0.2">
      <c r="A142" s="8" t="s">
        <v>279</v>
      </c>
      <c r="B142" s="8" t="s">
        <v>280</v>
      </c>
      <c r="C142" s="9" t="s">
        <v>25</v>
      </c>
      <c r="D142" s="9" t="s">
        <v>26</v>
      </c>
      <c r="E142" s="9">
        <v>21</v>
      </c>
      <c r="F142" s="10" t="s">
        <v>28</v>
      </c>
      <c r="G142" s="11">
        <v>3347500000</v>
      </c>
      <c r="H142" s="11">
        <f t="shared" si="9"/>
        <v>0</v>
      </c>
      <c r="I142" s="11">
        <v>3347500000</v>
      </c>
      <c r="J142" s="11">
        <v>1799450401</v>
      </c>
      <c r="K142" s="11">
        <v>1548049599</v>
      </c>
      <c r="L142" s="11">
        <v>0</v>
      </c>
      <c r="M142" s="11">
        <v>1403518001</v>
      </c>
      <c r="N142" s="11">
        <v>395932400</v>
      </c>
      <c r="O142" s="11">
        <v>241423995.30000001</v>
      </c>
      <c r="P142" s="11">
        <v>1162094005.7</v>
      </c>
      <c r="Q142" s="11">
        <v>186487963.69999999</v>
      </c>
      <c r="R142" s="11">
        <v>54936031.600000001</v>
      </c>
      <c r="S142" s="11">
        <v>186487963.69999999</v>
      </c>
      <c r="T142" s="11">
        <v>0</v>
      </c>
      <c r="U142" s="11">
        <v>6134339</v>
      </c>
    </row>
    <row r="143" spans="1:21" s="12" customFormat="1" ht="24" x14ac:dyDescent="0.2">
      <c r="A143" s="8" t="s">
        <v>281</v>
      </c>
      <c r="B143" s="8" t="s">
        <v>267</v>
      </c>
      <c r="C143" s="9" t="s">
        <v>25</v>
      </c>
      <c r="D143" s="9" t="s">
        <v>26</v>
      </c>
      <c r="E143" s="9">
        <v>21</v>
      </c>
      <c r="F143" s="10" t="s">
        <v>28</v>
      </c>
      <c r="G143" s="11">
        <v>3347500000</v>
      </c>
      <c r="H143" s="11">
        <f t="shared" si="9"/>
        <v>0</v>
      </c>
      <c r="I143" s="11">
        <v>3347500000</v>
      </c>
      <c r="J143" s="11">
        <v>1799450401</v>
      </c>
      <c r="K143" s="11">
        <v>1548049599</v>
      </c>
      <c r="L143" s="11">
        <v>0</v>
      </c>
      <c r="M143" s="11">
        <v>1403518001</v>
      </c>
      <c r="N143" s="11">
        <v>395932400</v>
      </c>
      <c r="O143" s="11">
        <v>241423995.30000001</v>
      </c>
      <c r="P143" s="11">
        <v>1162094005.7</v>
      </c>
      <c r="Q143" s="11">
        <v>186487963.69999999</v>
      </c>
      <c r="R143" s="11">
        <v>54936031.600000001</v>
      </c>
      <c r="S143" s="11">
        <v>186487963.69999999</v>
      </c>
      <c r="T143" s="11">
        <v>0</v>
      </c>
      <c r="U143" s="11">
        <v>6134339</v>
      </c>
    </row>
    <row r="144" spans="1:21" s="7" customFormat="1" ht="36" x14ac:dyDescent="0.2">
      <c r="A144" s="3" t="s">
        <v>282</v>
      </c>
      <c r="B144" s="3" t="s">
        <v>283</v>
      </c>
      <c r="C144" s="4" t="s">
        <v>25</v>
      </c>
      <c r="D144" s="4" t="s">
        <v>26</v>
      </c>
      <c r="E144" s="4">
        <v>21</v>
      </c>
      <c r="F144" s="5" t="s">
        <v>28</v>
      </c>
      <c r="G144" s="6">
        <v>3347500000</v>
      </c>
      <c r="H144" s="6">
        <f t="shared" si="9"/>
        <v>0</v>
      </c>
      <c r="I144" s="6">
        <v>3347500000</v>
      </c>
      <c r="J144" s="6">
        <v>1799450401</v>
      </c>
      <c r="K144" s="6">
        <v>1548049599</v>
      </c>
      <c r="L144" s="6">
        <v>0</v>
      </c>
      <c r="M144" s="6">
        <v>1403518001</v>
      </c>
      <c r="N144" s="6">
        <v>395932400</v>
      </c>
      <c r="O144" s="6">
        <v>241423995.30000001</v>
      </c>
      <c r="P144" s="6">
        <v>1162094005.7</v>
      </c>
      <c r="Q144" s="6">
        <v>186487963.69999999</v>
      </c>
      <c r="R144" s="6">
        <v>54936031.600000001</v>
      </c>
      <c r="S144" s="6">
        <v>186487963.69999999</v>
      </c>
      <c r="T144" s="6">
        <v>0</v>
      </c>
      <c r="U144" s="6">
        <v>6134339</v>
      </c>
    </row>
    <row r="145" spans="1:21" s="12" customFormat="1" ht="24" x14ac:dyDescent="0.2">
      <c r="A145" s="8" t="s">
        <v>284</v>
      </c>
      <c r="B145" s="8" t="s">
        <v>285</v>
      </c>
      <c r="C145" s="9" t="s">
        <v>25</v>
      </c>
      <c r="D145" s="9" t="s">
        <v>26</v>
      </c>
      <c r="E145" s="9">
        <v>21</v>
      </c>
      <c r="F145" s="10" t="s">
        <v>28</v>
      </c>
      <c r="G145" s="11">
        <v>501870000</v>
      </c>
      <c r="H145" s="11">
        <f t="shared" si="9"/>
        <v>0</v>
      </c>
      <c r="I145" s="11">
        <v>501870000</v>
      </c>
      <c r="J145" s="11">
        <v>398558955</v>
      </c>
      <c r="K145" s="11">
        <v>103311045</v>
      </c>
      <c r="L145" s="11">
        <v>0</v>
      </c>
      <c r="M145" s="11">
        <v>338444531</v>
      </c>
      <c r="N145" s="11">
        <v>60114424</v>
      </c>
      <c r="O145" s="11">
        <v>139421559</v>
      </c>
      <c r="P145" s="11">
        <v>199022972</v>
      </c>
      <c r="Q145" s="11">
        <v>122028122</v>
      </c>
      <c r="R145" s="11">
        <v>17393437</v>
      </c>
      <c r="S145" s="11">
        <v>122028122</v>
      </c>
      <c r="T145" s="11">
        <v>0</v>
      </c>
      <c r="U145" s="11">
        <v>496915</v>
      </c>
    </row>
    <row r="146" spans="1:21" s="12" customFormat="1" ht="24" x14ac:dyDescent="0.2">
      <c r="A146" s="8" t="s">
        <v>286</v>
      </c>
      <c r="B146" s="8" t="s">
        <v>273</v>
      </c>
      <c r="C146" s="9" t="s">
        <v>25</v>
      </c>
      <c r="D146" s="9" t="s">
        <v>26</v>
      </c>
      <c r="E146" s="9">
        <v>21</v>
      </c>
      <c r="F146" s="10" t="s">
        <v>28</v>
      </c>
      <c r="G146" s="11">
        <v>501870000</v>
      </c>
      <c r="H146" s="11">
        <f t="shared" si="9"/>
        <v>0</v>
      </c>
      <c r="I146" s="11">
        <v>501870000</v>
      </c>
      <c r="J146" s="11">
        <v>398558955</v>
      </c>
      <c r="K146" s="11">
        <v>103311045</v>
      </c>
      <c r="L146" s="11">
        <v>0</v>
      </c>
      <c r="M146" s="11">
        <v>338444531</v>
      </c>
      <c r="N146" s="11">
        <v>60114424</v>
      </c>
      <c r="O146" s="11">
        <v>139421559</v>
      </c>
      <c r="P146" s="11">
        <v>199022972</v>
      </c>
      <c r="Q146" s="11">
        <v>122028122</v>
      </c>
      <c r="R146" s="11">
        <v>17393437</v>
      </c>
      <c r="S146" s="11">
        <v>122028122</v>
      </c>
      <c r="T146" s="11">
        <v>0</v>
      </c>
      <c r="U146" s="11">
        <v>496915</v>
      </c>
    </row>
    <row r="147" spans="1:21" s="7" customFormat="1" ht="24" x14ac:dyDescent="0.2">
      <c r="A147" s="3" t="s">
        <v>287</v>
      </c>
      <c r="B147" s="3" t="s">
        <v>288</v>
      </c>
      <c r="C147" s="4" t="s">
        <v>25</v>
      </c>
      <c r="D147" s="4" t="s">
        <v>26</v>
      </c>
      <c r="E147" s="4">
        <v>21</v>
      </c>
      <c r="F147" s="5" t="s">
        <v>28</v>
      </c>
      <c r="G147" s="6">
        <v>501870000</v>
      </c>
      <c r="H147" s="6">
        <f t="shared" si="9"/>
        <v>0</v>
      </c>
      <c r="I147" s="6">
        <v>501870000</v>
      </c>
      <c r="J147" s="6">
        <v>398558955</v>
      </c>
      <c r="K147" s="6">
        <v>103311045</v>
      </c>
      <c r="L147" s="6">
        <v>0</v>
      </c>
      <c r="M147" s="6">
        <v>338444531</v>
      </c>
      <c r="N147" s="6">
        <v>60114424</v>
      </c>
      <c r="O147" s="6">
        <v>139421559</v>
      </c>
      <c r="P147" s="6">
        <v>199022972</v>
      </c>
      <c r="Q147" s="6">
        <v>122028122</v>
      </c>
      <c r="R147" s="6">
        <v>17393437</v>
      </c>
      <c r="S147" s="6">
        <v>122028122</v>
      </c>
      <c r="T147" s="6">
        <v>0</v>
      </c>
      <c r="U147" s="6">
        <v>496915</v>
      </c>
    </row>
    <row r="148" spans="1:21" s="12" customFormat="1" ht="24" x14ac:dyDescent="0.2">
      <c r="A148" s="8" t="s">
        <v>289</v>
      </c>
      <c r="B148" s="8" t="s">
        <v>290</v>
      </c>
      <c r="C148" s="9" t="s">
        <v>25</v>
      </c>
      <c r="D148" s="9" t="s">
        <v>26</v>
      </c>
      <c r="E148" s="9">
        <v>21</v>
      </c>
      <c r="F148" s="10" t="s">
        <v>28</v>
      </c>
      <c r="G148" s="11">
        <v>9365945300</v>
      </c>
      <c r="H148" s="11">
        <f t="shared" si="9"/>
        <v>0</v>
      </c>
      <c r="I148" s="11">
        <v>9365945300</v>
      </c>
      <c r="J148" s="11">
        <v>5069154894</v>
      </c>
      <c r="K148" s="11">
        <v>4296790406</v>
      </c>
      <c r="L148" s="11">
        <v>0</v>
      </c>
      <c r="M148" s="11">
        <v>1667809934</v>
      </c>
      <c r="N148" s="11">
        <v>3401344960</v>
      </c>
      <c r="O148" s="11">
        <v>778922682.45000005</v>
      </c>
      <c r="P148" s="11">
        <v>888887251.54999995</v>
      </c>
      <c r="Q148" s="11">
        <v>756891749.04999995</v>
      </c>
      <c r="R148" s="11">
        <v>22030933.399999999</v>
      </c>
      <c r="S148" s="11">
        <v>756891749.04999995</v>
      </c>
      <c r="T148" s="11">
        <v>0</v>
      </c>
      <c r="U148" s="11">
        <v>1722886</v>
      </c>
    </row>
    <row r="149" spans="1:21" s="12" customFormat="1" ht="24" x14ac:dyDescent="0.2">
      <c r="A149" s="8" t="s">
        <v>291</v>
      </c>
      <c r="B149" s="8" t="s">
        <v>292</v>
      </c>
      <c r="C149" s="9" t="s">
        <v>25</v>
      </c>
      <c r="D149" s="9" t="s">
        <v>26</v>
      </c>
      <c r="E149" s="9">
        <v>21</v>
      </c>
      <c r="F149" s="10" t="s">
        <v>28</v>
      </c>
      <c r="G149" s="11">
        <v>9365945300</v>
      </c>
      <c r="H149" s="11">
        <f t="shared" si="9"/>
        <v>0</v>
      </c>
      <c r="I149" s="11">
        <v>9365945300</v>
      </c>
      <c r="J149" s="11">
        <v>5069154894</v>
      </c>
      <c r="K149" s="11">
        <v>4296790406</v>
      </c>
      <c r="L149" s="11">
        <v>0</v>
      </c>
      <c r="M149" s="11">
        <v>1667809934</v>
      </c>
      <c r="N149" s="11">
        <v>3401344960</v>
      </c>
      <c r="O149" s="11">
        <v>778922682.45000005</v>
      </c>
      <c r="P149" s="11">
        <v>888887251.54999995</v>
      </c>
      <c r="Q149" s="11">
        <v>756891749.04999995</v>
      </c>
      <c r="R149" s="11">
        <v>22030933.399999999</v>
      </c>
      <c r="S149" s="11">
        <v>756891749.04999995</v>
      </c>
      <c r="T149" s="11">
        <v>0</v>
      </c>
      <c r="U149" s="11">
        <v>1722886</v>
      </c>
    </row>
    <row r="150" spans="1:21" s="7" customFormat="1" ht="48" x14ac:dyDescent="0.2">
      <c r="A150" s="3" t="s">
        <v>293</v>
      </c>
      <c r="B150" s="3" t="s">
        <v>294</v>
      </c>
      <c r="C150" s="4" t="s">
        <v>25</v>
      </c>
      <c r="D150" s="4" t="s">
        <v>26</v>
      </c>
      <c r="E150" s="4">
        <v>21</v>
      </c>
      <c r="F150" s="5" t="s">
        <v>28</v>
      </c>
      <c r="G150" s="6">
        <v>9365945300</v>
      </c>
      <c r="H150" s="6">
        <f t="shared" si="9"/>
        <v>0</v>
      </c>
      <c r="I150" s="6">
        <v>9365945300</v>
      </c>
      <c r="J150" s="6">
        <v>5069154894</v>
      </c>
      <c r="K150" s="6">
        <v>4296790406</v>
      </c>
      <c r="L150" s="6">
        <v>0</v>
      </c>
      <c r="M150" s="6">
        <v>1667809934</v>
      </c>
      <c r="N150" s="6">
        <v>3401344960</v>
      </c>
      <c r="O150" s="6">
        <v>778922682.45000005</v>
      </c>
      <c r="P150" s="6">
        <v>888887251.54999995</v>
      </c>
      <c r="Q150" s="6">
        <v>756891749.04999995</v>
      </c>
      <c r="R150" s="6">
        <v>22030933.399999999</v>
      </c>
      <c r="S150" s="6">
        <v>756891749.04999995</v>
      </c>
      <c r="T150" s="6">
        <v>0</v>
      </c>
      <c r="U150" s="6">
        <v>1722886</v>
      </c>
    </row>
    <row r="151" spans="1:21" s="12" customFormat="1" ht="36" x14ac:dyDescent="0.2">
      <c r="A151" s="8" t="s">
        <v>295</v>
      </c>
      <c r="B151" s="8" t="s">
        <v>296</v>
      </c>
      <c r="C151" s="9" t="s">
        <v>25</v>
      </c>
      <c r="D151" s="9" t="s">
        <v>26</v>
      </c>
      <c r="E151" s="9">
        <v>21</v>
      </c>
      <c r="F151" s="10" t="s">
        <v>28</v>
      </c>
      <c r="G151" s="11">
        <v>14197912946</v>
      </c>
      <c r="H151" s="11">
        <f t="shared" si="9"/>
        <v>0</v>
      </c>
      <c r="I151" s="11">
        <v>14197912946</v>
      </c>
      <c r="J151" s="11">
        <v>12205279550.620001</v>
      </c>
      <c r="K151" s="11">
        <v>1992633395.3800001</v>
      </c>
      <c r="L151" s="11">
        <v>0</v>
      </c>
      <c r="M151" s="11">
        <v>10704895190.620001</v>
      </c>
      <c r="N151" s="11">
        <v>1500384360</v>
      </c>
      <c r="O151" s="11">
        <v>5464601355.54</v>
      </c>
      <c r="P151" s="11">
        <v>5240293835.0799999</v>
      </c>
      <c r="Q151" s="11">
        <v>5199863162.04</v>
      </c>
      <c r="R151" s="11">
        <v>264738193.5</v>
      </c>
      <c r="S151" s="11">
        <v>5199863162.04</v>
      </c>
      <c r="T151" s="11">
        <v>0</v>
      </c>
      <c r="U151" s="11">
        <v>14107771</v>
      </c>
    </row>
    <row r="152" spans="1:21" s="12" customFormat="1" ht="24" x14ac:dyDescent="0.2">
      <c r="A152" s="8" t="s">
        <v>297</v>
      </c>
      <c r="B152" s="8" t="s">
        <v>298</v>
      </c>
      <c r="C152" s="9" t="s">
        <v>25</v>
      </c>
      <c r="D152" s="9" t="s">
        <v>26</v>
      </c>
      <c r="E152" s="9">
        <v>21</v>
      </c>
      <c r="F152" s="10" t="s">
        <v>28</v>
      </c>
      <c r="G152" s="11">
        <v>13197912946</v>
      </c>
      <c r="H152" s="11">
        <f t="shared" si="9"/>
        <v>0</v>
      </c>
      <c r="I152" s="11">
        <v>13197912946</v>
      </c>
      <c r="J152" s="11">
        <v>11205279550.620001</v>
      </c>
      <c r="K152" s="11">
        <v>1992633395.3800001</v>
      </c>
      <c r="L152" s="11">
        <v>0</v>
      </c>
      <c r="M152" s="11">
        <v>10704895190.620001</v>
      </c>
      <c r="N152" s="11">
        <v>500384360</v>
      </c>
      <c r="O152" s="11">
        <v>5464601355.54</v>
      </c>
      <c r="P152" s="11">
        <v>5240293835.0799999</v>
      </c>
      <c r="Q152" s="11">
        <v>5199863162.04</v>
      </c>
      <c r="R152" s="11">
        <v>264738193.5</v>
      </c>
      <c r="S152" s="11">
        <v>5199863162.04</v>
      </c>
      <c r="T152" s="11">
        <v>0</v>
      </c>
      <c r="U152" s="11">
        <v>14107771</v>
      </c>
    </row>
    <row r="153" spans="1:21" s="7" customFormat="1" ht="60" x14ac:dyDescent="0.2">
      <c r="A153" s="3" t="s">
        <v>299</v>
      </c>
      <c r="B153" s="3" t="s">
        <v>300</v>
      </c>
      <c r="C153" s="4" t="s">
        <v>25</v>
      </c>
      <c r="D153" s="4" t="s">
        <v>26</v>
      </c>
      <c r="E153" s="4">
        <v>21</v>
      </c>
      <c r="F153" s="5" t="s">
        <v>28</v>
      </c>
      <c r="G153" s="6">
        <v>13197912946</v>
      </c>
      <c r="H153" s="6">
        <f t="shared" si="9"/>
        <v>0</v>
      </c>
      <c r="I153" s="6">
        <v>13197912946</v>
      </c>
      <c r="J153" s="6">
        <v>11205279550.620001</v>
      </c>
      <c r="K153" s="6">
        <v>1992633395.3800001</v>
      </c>
      <c r="L153" s="6">
        <v>0</v>
      </c>
      <c r="M153" s="6">
        <v>10704895190.620001</v>
      </c>
      <c r="N153" s="6">
        <v>500384360</v>
      </c>
      <c r="O153" s="6">
        <v>5464601355.54</v>
      </c>
      <c r="P153" s="6">
        <v>5240293835.0799999</v>
      </c>
      <c r="Q153" s="6">
        <v>5199863162.04</v>
      </c>
      <c r="R153" s="6">
        <v>264738193.5</v>
      </c>
      <c r="S153" s="6">
        <v>5199863162.04</v>
      </c>
      <c r="T153" s="6">
        <v>0</v>
      </c>
      <c r="U153" s="6">
        <v>14107771</v>
      </c>
    </row>
    <row r="154" spans="1:21" s="12" customFormat="1" ht="24" x14ac:dyDescent="0.2">
      <c r="A154" s="8" t="s">
        <v>301</v>
      </c>
      <c r="B154" s="8" t="s">
        <v>267</v>
      </c>
      <c r="C154" s="9" t="s">
        <v>25</v>
      </c>
      <c r="D154" s="9" t="s">
        <v>26</v>
      </c>
      <c r="E154" s="9">
        <v>21</v>
      </c>
      <c r="F154" s="10" t="s">
        <v>28</v>
      </c>
      <c r="G154" s="11">
        <v>1000000000</v>
      </c>
      <c r="H154" s="11">
        <f t="shared" si="9"/>
        <v>0</v>
      </c>
      <c r="I154" s="11">
        <v>1000000000</v>
      </c>
      <c r="J154" s="11">
        <v>1000000000</v>
      </c>
      <c r="K154" s="11">
        <v>0</v>
      </c>
      <c r="L154" s="11">
        <v>0</v>
      </c>
      <c r="M154" s="11">
        <v>0</v>
      </c>
      <c r="N154" s="11">
        <v>1000000000</v>
      </c>
      <c r="O154" s="11">
        <v>0</v>
      </c>
      <c r="P154" s="11">
        <v>0</v>
      </c>
      <c r="Q154" s="11">
        <v>0</v>
      </c>
      <c r="R154" s="11">
        <v>0</v>
      </c>
      <c r="S154" s="11">
        <v>0</v>
      </c>
      <c r="T154" s="11">
        <v>0</v>
      </c>
      <c r="U154" s="11">
        <v>0</v>
      </c>
    </row>
    <row r="155" spans="1:21" s="7" customFormat="1" ht="36" x14ac:dyDescent="0.2">
      <c r="A155" s="3" t="s">
        <v>302</v>
      </c>
      <c r="B155" s="3" t="s">
        <v>303</v>
      </c>
      <c r="C155" s="4" t="s">
        <v>25</v>
      </c>
      <c r="D155" s="4" t="s">
        <v>26</v>
      </c>
      <c r="E155" s="4">
        <v>21</v>
      </c>
      <c r="F155" s="5" t="s">
        <v>28</v>
      </c>
      <c r="G155" s="6">
        <v>1000000000</v>
      </c>
      <c r="H155" s="6">
        <f t="shared" si="9"/>
        <v>0</v>
      </c>
      <c r="I155" s="6">
        <v>1000000000</v>
      </c>
      <c r="J155" s="6">
        <v>1000000000</v>
      </c>
      <c r="K155" s="6">
        <v>0</v>
      </c>
      <c r="L155" s="6">
        <v>0</v>
      </c>
      <c r="M155" s="6">
        <v>0</v>
      </c>
      <c r="N155" s="6">
        <v>1000000000</v>
      </c>
      <c r="O155" s="6">
        <v>0</v>
      </c>
      <c r="P155" s="6">
        <v>0</v>
      </c>
      <c r="Q155" s="6">
        <v>0</v>
      </c>
      <c r="R155" s="6">
        <v>0</v>
      </c>
      <c r="S155" s="6">
        <v>0</v>
      </c>
      <c r="T155" s="6">
        <v>0</v>
      </c>
      <c r="U155" s="6">
        <v>0</v>
      </c>
    </row>
    <row r="156" spans="1:21" ht="12" x14ac:dyDescent="0.2">
      <c r="A156" s="13"/>
      <c r="B156" s="13"/>
      <c r="C156" s="21"/>
      <c r="D156" s="13"/>
      <c r="E156" s="14"/>
      <c r="F156" s="15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4"/>
      <c r="R156" s="14"/>
      <c r="S156" s="14"/>
      <c r="T156" s="14"/>
      <c r="U156" s="14"/>
    </row>
    <row r="157" spans="1:21" x14ac:dyDescent="0.2">
      <c r="F157" s="15"/>
    </row>
  </sheetData>
  <mergeCells count="3">
    <mergeCell ref="A1:T1"/>
    <mergeCell ref="A2:T2"/>
    <mergeCell ref="A3:T3"/>
  </mergeCells>
  <pageMargins left="0.39370078740157483" right="0" top="0.39370078740157483" bottom="0.51181102362204722" header="0.39370078740157483" footer="0.39370078740157483"/>
  <pageSetup paperSize="14" scale="60" orientation="landscape" horizontalDpi="300" verticalDpi="300" r:id="rId1"/>
  <headerFooter alignWithMargins="0">
    <oddFooter>&amp;R&amp;"Arial,Regular"&amp;8 Página &amp;"-,Regular"&amp;P &amp;"-,Regular"de &amp;"-,Regular"&amp;N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57"/>
  <sheetViews>
    <sheetView showGridLines="0" workbookViewId="0">
      <pane xSplit="1" ySplit="4" topLeftCell="G5" activePane="bottomRight" state="frozen"/>
      <selection pane="topRight" activeCell="G1" sqref="G1"/>
      <selection pane="bottomLeft" activeCell="A2" sqref="A2"/>
      <selection pane="bottomRight" activeCell="A3" sqref="A3:T3"/>
    </sheetView>
  </sheetViews>
  <sheetFormatPr baseColWidth="10" defaultRowHeight="11.25" x14ac:dyDescent="0.2"/>
  <cols>
    <col min="1" max="1" width="11" style="16" bestFit="1" customWidth="1"/>
    <col min="2" max="2" width="37.42578125" style="16" customWidth="1"/>
    <col min="3" max="3" width="7.140625" style="16" customWidth="1"/>
    <col min="4" max="4" width="4.42578125" style="16" customWidth="1"/>
    <col min="5" max="5" width="4.140625" style="2" customWidth="1"/>
    <col min="6" max="6" width="22.140625" style="17" customWidth="1"/>
    <col min="7" max="7" width="16.7109375" style="2" bestFit="1" customWidth="1"/>
    <col min="8" max="8" width="15" style="2" bestFit="1" customWidth="1"/>
    <col min="9" max="10" width="16.7109375" style="2" bestFit="1" customWidth="1"/>
    <col min="11" max="11" width="20.140625" style="2" customWidth="1"/>
    <col min="12" max="17" width="16.7109375" style="2" bestFit="1" customWidth="1"/>
    <col min="18" max="18" width="15.5703125" style="2" bestFit="1" customWidth="1"/>
    <col min="19" max="19" width="16.7109375" style="2" bestFit="1" customWidth="1"/>
    <col min="20" max="20" width="14.140625" style="2" bestFit="1" customWidth="1"/>
    <col min="21" max="21" width="13.140625" style="2" customWidth="1"/>
    <col min="22" max="16384" width="11.42578125" style="2"/>
  </cols>
  <sheetData>
    <row r="1" spans="1:21" s="1" customFormat="1" ht="15.75" x14ac:dyDescent="0.25">
      <c r="A1" s="68" t="s">
        <v>0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</row>
    <row r="2" spans="1:21" s="1" customFormat="1" ht="15.75" x14ac:dyDescent="0.25">
      <c r="A2" s="68" t="s">
        <v>1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</row>
    <row r="3" spans="1:21" s="1" customFormat="1" ht="15.75" x14ac:dyDescent="0.25">
      <c r="A3" s="68" t="s">
        <v>324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</row>
    <row r="4" spans="1:21" ht="36" x14ac:dyDescent="0.2">
      <c r="A4" s="18" t="s">
        <v>2</v>
      </c>
      <c r="B4" s="18" t="s">
        <v>3</v>
      </c>
      <c r="C4" s="19" t="s">
        <v>4</v>
      </c>
      <c r="D4" s="19" t="s">
        <v>5</v>
      </c>
      <c r="E4" s="19" t="s">
        <v>6</v>
      </c>
      <c r="F4" s="19" t="s">
        <v>7</v>
      </c>
      <c r="G4" s="20" t="s">
        <v>8</v>
      </c>
      <c r="H4" s="20" t="s">
        <v>9</v>
      </c>
      <c r="I4" s="20" t="s">
        <v>10</v>
      </c>
      <c r="J4" s="20" t="s">
        <v>11</v>
      </c>
      <c r="K4" s="20" t="s">
        <v>12</v>
      </c>
      <c r="L4" s="20" t="s">
        <v>13</v>
      </c>
      <c r="M4" s="20" t="s">
        <v>14</v>
      </c>
      <c r="N4" s="20" t="s">
        <v>15</v>
      </c>
      <c r="O4" s="20" t="s">
        <v>16</v>
      </c>
      <c r="P4" s="20" t="s">
        <v>17</v>
      </c>
      <c r="Q4" s="20" t="s">
        <v>18</v>
      </c>
      <c r="R4" s="20" t="s">
        <v>19</v>
      </c>
      <c r="S4" s="20" t="s">
        <v>20</v>
      </c>
      <c r="T4" s="20" t="s">
        <v>21</v>
      </c>
      <c r="U4" s="4" t="s">
        <v>22</v>
      </c>
    </row>
    <row r="5" spans="1:21" s="7" customFormat="1" ht="12" customHeight="1" x14ac:dyDescent="0.2">
      <c r="A5" s="3"/>
      <c r="B5" s="3" t="s">
        <v>304</v>
      </c>
      <c r="C5" s="4"/>
      <c r="D5" s="4"/>
      <c r="E5" s="4"/>
      <c r="F5" s="5"/>
      <c r="G5" s="6">
        <f>+G6+G7</f>
        <v>99935250000</v>
      </c>
      <c r="H5" s="6">
        <f t="shared" ref="H5" si="0">+H6+H7</f>
        <v>0</v>
      </c>
      <c r="I5" s="6">
        <f>+I6+I7</f>
        <v>99935250000</v>
      </c>
      <c r="J5" s="6">
        <f>+J6+J7</f>
        <v>55048588844.169998</v>
      </c>
      <c r="K5" s="6">
        <f>+K6+K7</f>
        <v>24779161155.829998</v>
      </c>
      <c r="L5" s="6">
        <f t="shared" ref="L5:U5" si="1">+L6+L7</f>
        <v>0</v>
      </c>
      <c r="M5" s="6">
        <f t="shared" si="1"/>
        <v>53093243698.57</v>
      </c>
      <c r="N5" s="6">
        <f t="shared" si="1"/>
        <v>1955345145.5999999</v>
      </c>
      <c r="O5" s="6">
        <f t="shared" si="1"/>
        <v>47107947278.929993</v>
      </c>
      <c r="P5" s="6">
        <f t="shared" si="1"/>
        <v>5985296419.6400003</v>
      </c>
      <c r="Q5" s="6">
        <f t="shared" si="1"/>
        <v>45319067530.929993</v>
      </c>
      <c r="R5" s="6">
        <f t="shared" si="1"/>
        <v>1788879748</v>
      </c>
      <c r="S5" s="6">
        <f t="shared" si="1"/>
        <v>45161574520.929993</v>
      </c>
      <c r="T5" s="6">
        <f t="shared" si="1"/>
        <v>157493010</v>
      </c>
      <c r="U5" s="6">
        <f t="shared" si="1"/>
        <v>97895715</v>
      </c>
    </row>
    <row r="6" spans="1:21" s="7" customFormat="1" ht="12" customHeight="1" x14ac:dyDescent="0.2">
      <c r="A6" s="3" t="s">
        <v>23</v>
      </c>
      <c r="B6" s="3" t="s">
        <v>24</v>
      </c>
      <c r="C6" s="4" t="s">
        <v>25</v>
      </c>
      <c r="D6" s="4" t="s">
        <v>26</v>
      </c>
      <c r="E6" s="4">
        <v>20</v>
      </c>
      <c r="F6" s="5" t="s">
        <v>27</v>
      </c>
      <c r="G6" s="6">
        <f>+G8+G46+G126</f>
        <v>97936450000</v>
      </c>
      <c r="H6" s="6">
        <f>+H8+H46+H126</f>
        <v>0</v>
      </c>
      <c r="I6" s="6">
        <f>+I8+I46+I126</f>
        <v>97936450000</v>
      </c>
      <c r="J6" s="6">
        <f>+J8+J46+J126</f>
        <v>54252943297.900002</v>
      </c>
      <c r="K6" s="6">
        <f>+K8+K46+K126</f>
        <v>23576006702.099998</v>
      </c>
      <c r="L6" s="6">
        <f t="shared" ref="L6:U6" si="2">+L8+L46+L126</f>
        <v>0</v>
      </c>
      <c r="M6" s="6">
        <f t="shared" si="2"/>
        <v>52796899989.300003</v>
      </c>
      <c r="N6" s="6">
        <f t="shared" si="2"/>
        <v>1456043308.5999999</v>
      </c>
      <c r="O6" s="6">
        <f t="shared" si="2"/>
        <v>46972862886.009995</v>
      </c>
      <c r="P6" s="6">
        <f t="shared" si="2"/>
        <v>5824037103.29</v>
      </c>
      <c r="Q6" s="6">
        <f t="shared" si="2"/>
        <v>45183983138.009995</v>
      </c>
      <c r="R6" s="6">
        <f t="shared" si="2"/>
        <v>1788879748</v>
      </c>
      <c r="S6" s="6">
        <f t="shared" si="2"/>
        <v>45026490128.009995</v>
      </c>
      <c r="T6" s="6">
        <f t="shared" si="2"/>
        <v>157493010</v>
      </c>
      <c r="U6" s="6">
        <f t="shared" si="2"/>
        <v>97895715</v>
      </c>
    </row>
    <row r="7" spans="1:21" s="7" customFormat="1" ht="22.5" customHeight="1" x14ac:dyDescent="0.2">
      <c r="A7" s="3" t="s">
        <v>23</v>
      </c>
      <c r="B7" s="3" t="s">
        <v>24</v>
      </c>
      <c r="C7" s="4" t="s">
        <v>25</v>
      </c>
      <c r="D7" s="4" t="s">
        <v>26</v>
      </c>
      <c r="E7" s="4">
        <v>21</v>
      </c>
      <c r="F7" s="5" t="s">
        <v>28</v>
      </c>
      <c r="G7" s="6">
        <f>+G47</f>
        <v>1998800000</v>
      </c>
      <c r="H7" s="6"/>
      <c r="I7" s="6">
        <f>+I47</f>
        <v>1998800000</v>
      </c>
      <c r="J7" s="6">
        <f>+J47</f>
        <v>795645546.26999998</v>
      </c>
      <c r="K7" s="6">
        <f>+K47</f>
        <v>1203154453.73</v>
      </c>
      <c r="L7" s="6">
        <f t="shared" ref="L7:U7" si="3">+L47</f>
        <v>0</v>
      </c>
      <c r="M7" s="6">
        <f t="shared" si="3"/>
        <v>296343709.26999998</v>
      </c>
      <c r="N7" s="6">
        <f t="shared" si="3"/>
        <v>499301837</v>
      </c>
      <c r="O7" s="6">
        <f t="shared" si="3"/>
        <v>135084392.91999999</v>
      </c>
      <c r="P7" s="6">
        <f t="shared" si="3"/>
        <v>161259316.34999999</v>
      </c>
      <c r="Q7" s="6">
        <f t="shared" si="3"/>
        <v>135084392.91999999</v>
      </c>
      <c r="R7" s="6">
        <f t="shared" si="3"/>
        <v>0</v>
      </c>
      <c r="S7" s="6">
        <f t="shared" si="3"/>
        <v>135084392.91999999</v>
      </c>
      <c r="T7" s="6">
        <f t="shared" si="3"/>
        <v>0</v>
      </c>
      <c r="U7" s="6">
        <f t="shared" si="3"/>
        <v>0</v>
      </c>
    </row>
    <row r="8" spans="1:21" s="7" customFormat="1" ht="10.5" customHeight="1" x14ac:dyDescent="0.2">
      <c r="A8" s="3" t="s">
        <v>29</v>
      </c>
      <c r="B8" s="3" t="s">
        <v>30</v>
      </c>
      <c r="C8" s="4" t="s">
        <v>25</v>
      </c>
      <c r="D8" s="4" t="s">
        <v>26</v>
      </c>
      <c r="E8" s="4">
        <v>20</v>
      </c>
      <c r="F8" s="5" t="s">
        <v>31</v>
      </c>
      <c r="G8" s="6">
        <f>+G9</f>
        <v>85181900000</v>
      </c>
      <c r="H8" s="6">
        <f>+H9</f>
        <v>0</v>
      </c>
      <c r="I8" s="6">
        <f>+I9</f>
        <v>85181900000</v>
      </c>
      <c r="J8" s="6">
        <f>+J9</f>
        <v>43704542880.940002</v>
      </c>
      <c r="K8" s="6">
        <f>+K9</f>
        <v>21369857119.059998</v>
      </c>
      <c r="L8" s="6">
        <f t="shared" ref="L8:U8" si="4">+L9</f>
        <v>0</v>
      </c>
      <c r="M8" s="6">
        <f t="shared" si="4"/>
        <v>43130016712.940002</v>
      </c>
      <c r="N8" s="6">
        <f t="shared" si="4"/>
        <v>574526168</v>
      </c>
      <c r="O8" s="6">
        <f t="shared" si="4"/>
        <v>40841643502.029999</v>
      </c>
      <c r="P8" s="6">
        <f t="shared" si="4"/>
        <v>2288373210.9099998</v>
      </c>
      <c r="Q8" s="6">
        <f t="shared" si="4"/>
        <v>39215267285.029999</v>
      </c>
      <c r="R8" s="6">
        <f t="shared" si="4"/>
        <v>1626376217</v>
      </c>
      <c r="S8" s="6">
        <f t="shared" si="4"/>
        <v>39058248985.029999</v>
      </c>
      <c r="T8" s="6">
        <f t="shared" si="4"/>
        <v>157018300</v>
      </c>
      <c r="U8" s="6">
        <f t="shared" si="4"/>
        <v>68790146</v>
      </c>
    </row>
    <row r="9" spans="1:21" s="7" customFormat="1" ht="11.25" customHeight="1" x14ac:dyDescent="0.2">
      <c r="A9" s="3" t="s">
        <v>32</v>
      </c>
      <c r="B9" s="3" t="s">
        <v>30</v>
      </c>
      <c r="C9" s="4" t="s">
        <v>25</v>
      </c>
      <c r="D9" s="4" t="s">
        <v>26</v>
      </c>
      <c r="E9" s="4">
        <v>20</v>
      </c>
      <c r="F9" s="5" t="s">
        <v>31</v>
      </c>
      <c r="G9" s="6">
        <f>+G10+G32+G35</f>
        <v>85181900000</v>
      </c>
      <c r="H9" s="6">
        <f>+H10+H32+H35</f>
        <v>0</v>
      </c>
      <c r="I9" s="6">
        <f>+I10+I32+I35</f>
        <v>85181900000</v>
      </c>
      <c r="J9" s="6">
        <f>+J10+J32+J35</f>
        <v>43704542880.940002</v>
      </c>
      <c r="K9" s="6">
        <f>+K10+K32+K35</f>
        <v>21369857119.059998</v>
      </c>
      <c r="L9" s="6">
        <f t="shared" ref="L9:U9" si="5">+L10+L32+L35</f>
        <v>0</v>
      </c>
      <c r="M9" s="6">
        <f t="shared" si="5"/>
        <v>43130016712.940002</v>
      </c>
      <c r="N9" s="6">
        <f t="shared" si="5"/>
        <v>574526168</v>
      </c>
      <c r="O9" s="6">
        <f t="shared" si="5"/>
        <v>40841643502.029999</v>
      </c>
      <c r="P9" s="6">
        <f t="shared" si="5"/>
        <v>2288373210.9099998</v>
      </c>
      <c r="Q9" s="6">
        <f t="shared" si="5"/>
        <v>39215267285.029999</v>
      </c>
      <c r="R9" s="6">
        <f t="shared" si="5"/>
        <v>1626376217</v>
      </c>
      <c r="S9" s="6">
        <f t="shared" si="5"/>
        <v>39058248985.029999</v>
      </c>
      <c r="T9" s="6">
        <f t="shared" si="5"/>
        <v>157018300</v>
      </c>
      <c r="U9" s="6">
        <f t="shared" si="5"/>
        <v>68790146</v>
      </c>
    </row>
    <row r="10" spans="1:21" s="12" customFormat="1" ht="24" x14ac:dyDescent="0.2">
      <c r="A10" s="8" t="s">
        <v>33</v>
      </c>
      <c r="B10" s="8" t="s">
        <v>34</v>
      </c>
      <c r="C10" s="9" t="s">
        <v>25</v>
      </c>
      <c r="D10" s="9" t="s">
        <v>26</v>
      </c>
      <c r="E10" s="9">
        <v>20</v>
      </c>
      <c r="F10" s="10" t="s">
        <v>31</v>
      </c>
      <c r="G10" s="11">
        <f>+G11+G14+G17+G27+G31</f>
        <v>61707500000</v>
      </c>
      <c r="H10" s="11">
        <f>+I10-G10</f>
        <v>0</v>
      </c>
      <c r="I10" s="11">
        <f>+I11+I14+I17+I27+I31</f>
        <v>61707500000</v>
      </c>
      <c r="J10" s="11">
        <f>+J11+J14+J17+J27+J31</f>
        <v>27770930471</v>
      </c>
      <c r="K10" s="11">
        <f>+K11+K14+K17+K27+K31</f>
        <v>13829069529</v>
      </c>
      <c r="L10" s="11">
        <f t="shared" ref="L10:U10" si="6">+L11+L14+L17+L27+L31</f>
        <v>0</v>
      </c>
      <c r="M10" s="11">
        <f t="shared" si="6"/>
        <v>27770930471</v>
      </c>
      <c r="N10" s="11">
        <f t="shared" si="6"/>
        <v>0</v>
      </c>
      <c r="O10" s="11">
        <f t="shared" si="6"/>
        <v>27690909571.299999</v>
      </c>
      <c r="P10" s="11">
        <f t="shared" si="6"/>
        <v>80020899.699999988</v>
      </c>
      <c r="Q10" s="11">
        <f t="shared" si="6"/>
        <v>27690909571.299999</v>
      </c>
      <c r="R10" s="11">
        <f t="shared" si="6"/>
        <v>0</v>
      </c>
      <c r="S10" s="11">
        <f t="shared" si="6"/>
        <v>27690909571.299999</v>
      </c>
      <c r="T10" s="11">
        <f t="shared" si="6"/>
        <v>0</v>
      </c>
      <c r="U10" s="11">
        <f t="shared" si="6"/>
        <v>68790146</v>
      </c>
    </row>
    <row r="11" spans="1:21" s="12" customFormat="1" ht="12" x14ac:dyDescent="0.2">
      <c r="A11" s="8" t="s">
        <v>35</v>
      </c>
      <c r="B11" s="8" t="s">
        <v>36</v>
      </c>
      <c r="C11" s="9" t="s">
        <v>25</v>
      </c>
      <c r="D11" s="9" t="s">
        <v>26</v>
      </c>
      <c r="E11" s="9">
        <v>20</v>
      </c>
      <c r="F11" s="10" t="s">
        <v>31</v>
      </c>
      <c r="G11" s="11">
        <v>32285000000</v>
      </c>
      <c r="H11" s="11">
        <f t="shared" ref="H11:H74" si="7">+I11-G11</f>
        <v>0</v>
      </c>
      <c r="I11" s="11">
        <v>32285000000</v>
      </c>
      <c r="J11" s="11">
        <v>23298341087</v>
      </c>
      <c r="K11" s="11">
        <v>8986658913</v>
      </c>
      <c r="L11" s="11">
        <v>0</v>
      </c>
      <c r="M11" s="11">
        <v>23298341087</v>
      </c>
      <c r="N11" s="11">
        <v>0</v>
      </c>
      <c r="O11" s="11">
        <v>23246045616.07</v>
      </c>
      <c r="P11" s="11">
        <v>52295470.93</v>
      </c>
      <c r="Q11" s="11">
        <v>23246045616.07</v>
      </c>
      <c r="R11" s="11">
        <v>0</v>
      </c>
      <c r="S11" s="11">
        <v>23246045616.07</v>
      </c>
      <c r="T11" s="11">
        <v>0</v>
      </c>
      <c r="U11" s="11">
        <v>68790146</v>
      </c>
    </row>
    <row r="12" spans="1:21" s="12" customFormat="1" ht="12" x14ac:dyDescent="0.2">
      <c r="A12" s="8" t="s">
        <v>37</v>
      </c>
      <c r="B12" s="8" t="s">
        <v>38</v>
      </c>
      <c r="C12" s="9" t="s">
        <v>25</v>
      </c>
      <c r="D12" s="9" t="s">
        <v>26</v>
      </c>
      <c r="E12" s="9">
        <v>20</v>
      </c>
      <c r="F12" s="10" t="s">
        <v>27</v>
      </c>
      <c r="G12" s="11">
        <v>30785000000</v>
      </c>
      <c r="H12" s="11">
        <f t="shared" si="7"/>
        <v>0</v>
      </c>
      <c r="I12" s="11">
        <v>30785000000</v>
      </c>
      <c r="J12" s="11">
        <v>22151305887</v>
      </c>
      <c r="K12" s="11">
        <v>8633694113</v>
      </c>
      <c r="L12" s="11">
        <v>0</v>
      </c>
      <c r="M12" s="11">
        <v>22151305887</v>
      </c>
      <c r="N12" s="11">
        <v>0</v>
      </c>
      <c r="O12" s="11">
        <v>22101361993.380001</v>
      </c>
      <c r="P12" s="11">
        <v>49943893.619999997</v>
      </c>
      <c r="Q12" s="11">
        <v>22101361993.380001</v>
      </c>
      <c r="R12" s="11">
        <v>0</v>
      </c>
      <c r="S12" s="11">
        <v>22101361993.380001</v>
      </c>
      <c r="T12" s="11">
        <v>0</v>
      </c>
      <c r="U12" s="11">
        <v>64492211</v>
      </c>
    </row>
    <row r="13" spans="1:21" s="12" customFormat="1" ht="12" x14ac:dyDescent="0.2">
      <c r="A13" s="8" t="s">
        <v>39</v>
      </c>
      <c r="B13" s="8" t="s">
        <v>40</v>
      </c>
      <c r="C13" s="9" t="s">
        <v>25</v>
      </c>
      <c r="D13" s="9" t="s">
        <v>26</v>
      </c>
      <c r="E13" s="9">
        <v>20</v>
      </c>
      <c r="F13" s="10" t="s">
        <v>31</v>
      </c>
      <c r="G13" s="11">
        <v>1500000000</v>
      </c>
      <c r="H13" s="11">
        <f t="shared" si="7"/>
        <v>0</v>
      </c>
      <c r="I13" s="11">
        <v>1500000000</v>
      </c>
      <c r="J13" s="11">
        <v>1147035200</v>
      </c>
      <c r="K13" s="11">
        <v>352964800</v>
      </c>
      <c r="L13" s="11">
        <v>0</v>
      </c>
      <c r="M13" s="11">
        <v>1147035200</v>
      </c>
      <c r="N13" s="11">
        <v>0</v>
      </c>
      <c r="O13" s="11">
        <v>1144683622.6900001</v>
      </c>
      <c r="P13" s="11">
        <v>2351577.31</v>
      </c>
      <c r="Q13" s="11">
        <v>1144683622.6900001</v>
      </c>
      <c r="R13" s="11">
        <v>0</v>
      </c>
      <c r="S13" s="11">
        <v>1144683622.6900001</v>
      </c>
      <c r="T13" s="11">
        <v>0</v>
      </c>
      <c r="U13" s="11">
        <v>4297935</v>
      </c>
    </row>
    <row r="14" spans="1:21" s="12" customFormat="1" ht="12" x14ac:dyDescent="0.2">
      <c r="A14" s="8" t="s">
        <v>41</v>
      </c>
      <c r="B14" s="8" t="s">
        <v>42</v>
      </c>
      <c r="C14" s="9" t="s">
        <v>25</v>
      </c>
      <c r="D14" s="9" t="s">
        <v>26</v>
      </c>
      <c r="E14" s="9">
        <v>20</v>
      </c>
      <c r="F14" s="10" t="s">
        <v>31</v>
      </c>
      <c r="G14" s="11">
        <v>758000000</v>
      </c>
      <c r="H14" s="11">
        <f t="shared" si="7"/>
        <v>0</v>
      </c>
      <c r="I14" s="11">
        <v>758000000</v>
      </c>
      <c r="J14" s="11">
        <v>515062924</v>
      </c>
      <c r="K14" s="11">
        <v>242937076</v>
      </c>
      <c r="L14" s="11">
        <v>0</v>
      </c>
      <c r="M14" s="11">
        <v>515062924</v>
      </c>
      <c r="N14" s="11">
        <v>0</v>
      </c>
      <c r="O14" s="11">
        <v>513729900.72000003</v>
      </c>
      <c r="P14" s="11">
        <v>1333023.28</v>
      </c>
      <c r="Q14" s="11">
        <v>513729900.72000003</v>
      </c>
      <c r="R14" s="11">
        <v>0</v>
      </c>
      <c r="S14" s="11">
        <v>513729900.72000003</v>
      </c>
      <c r="T14" s="11">
        <v>0</v>
      </c>
      <c r="U14" s="11">
        <v>0</v>
      </c>
    </row>
    <row r="15" spans="1:21" s="12" customFormat="1" ht="12" x14ac:dyDescent="0.2">
      <c r="A15" s="8" t="s">
        <v>43</v>
      </c>
      <c r="B15" s="8" t="s">
        <v>44</v>
      </c>
      <c r="C15" s="9" t="s">
        <v>25</v>
      </c>
      <c r="D15" s="9" t="s">
        <v>26</v>
      </c>
      <c r="E15" s="9">
        <v>20</v>
      </c>
      <c r="F15" s="10" t="s">
        <v>31</v>
      </c>
      <c r="G15" s="11">
        <v>393000000</v>
      </c>
      <c r="H15" s="11">
        <f t="shared" si="7"/>
        <v>0</v>
      </c>
      <c r="I15" s="11">
        <v>393000000</v>
      </c>
      <c r="J15" s="11">
        <v>287624883</v>
      </c>
      <c r="K15" s="11">
        <v>105375117</v>
      </c>
      <c r="L15" s="11">
        <v>0</v>
      </c>
      <c r="M15" s="11">
        <v>287624883</v>
      </c>
      <c r="N15" s="11">
        <v>0</v>
      </c>
      <c r="O15" s="11">
        <v>287009190.20999998</v>
      </c>
      <c r="P15" s="11">
        <v>615692.79</v>
      </c>
      <c r="Q15" s="11">
        <v>287009190.20999998</v>
      </c>
      <c r="R15" s="11">
        <v>0</v>
      </c>
      <c r="S15" s="11">
        <v>287009190.20999998</v>
      </c>
      <c r="T15" s="11">
        <v>0</v>
      </c>
      <c r="U15" s="11">
        <v>0</v>
      </c>
    </row>
    <row r="16" spans="1:21" s="12" customFormat="1" ht="12" x14ac:dyDescent="0.2">
      <c r="A16" s="8" t="s">
        <v>45</v>
      </c>
      <c r="B16" s="8" t="s">
        <v>46</v>
      </c>
      <c r="C16" s="9" t="s">
        <v>25</v>
      </c>
      <c r="D16" s="9" t="s">
        <v>26</v>
      </c>
      <c r="E16" s="9">
        <v>20</v>
      </c>
      <c r="F16" s="10" t="s">
        <v>31</v>
      </c>
      <c r="G16" s="11">
        <v>365000000</v>
      </c>
      <c r="H16" s="11">
        <f t="shared" si="7"/>
        <v>0</v>
      </c>
      <c r="I16" s="11">
        <v>365000000</v>
      </c>
      <c r="J16" s="11">
        <v>227438041</v>
      </c>
      <c r="K16" s="11">
        <v>137561959</v>
      </c>
      <c r="L16" s="11">
        <v>0</v>
      </c>
      <c r="M16" s="11">
        <v>227438041</v>
      </c>
      <c r="N16" s="11">
        <v>0</v>
      </c>
      <c r="O16" s="11">
        <v>226720710.50999999</v>
      </c>
      <c r="P16" s="11">
        <v>717330.49</v>
      </c>
      <c r="Q16" s="11">
        <v>226720710.50999999</v>
      </c>
      <c r="R16" s="11">
        <v>0</v>
      </c>
      <c r="S16" s="11">
        <v>226720710.50999999</v>
      </c>
      <c r="T16" s="11">
        <v>0</v>
      </c>
      <c r="U16" s="11">
        <v>0</v>
      </c>
    </row>
    <row r="17" spans="1:21" s="12" customFormat="1" ht="12" x14ac:dyDescent="0.2">
      <c r="A17" s="8" t="s">
        <v>47</v>
      </c>
      <c r="B17" s="8" t="s">
        <v>48</v>
      </c>
      <c r="C17" s="9" t="s">
        <v>25</v>
      </c>
      <c r="D17" s="9" t="s">
        <v>26</v>
      </c>
      <c r="E17" s="9">
        <v>20</v>
      </c>
      <c r="F17" s="10" t="s">
        <v>31</v>
      </c>
      <c r="G17" s="11">
        <v>7760000000</v>
      </c>
      <c r="H17" s="11">
        <f t="shared" si="7"/>
        <v>0</v>
      </c>
      <c r="I17" s="11">
        <v>7760000000</v>
      </c>
      <c r="J17" s="11">
        <v>3515763478</v>
      </c>
      <c r="K17" s="11">
        <v>4244236522</v>
      </c>
      <c r="L17" s="11">
        <v>0</v>
      </c>
      <c r="M17" s="11">
        <v>3515763478</v>
      </c>
      <c r="N17" s="11">
        <v>0</v>
      </c>
      <c r="O17" s="11">
        <v>3491104429.3899999</v>
      </c>
      <c r="P17" s="11">
        <v>24659048.609999999</v>
      </c>
      <c r="Q17" s="11">
        <v>3491104429.3899999</v>
      </c>
      <c r="R17" s="11">
        <v>0</v>
      </c>
      <c r="S17" s="11">
        <v>3491104429.3899999</v>
      </c>
      <c r="T17" s="11">
        <v>0</v>
      </c>
      <c r="U17" s="11">
        <v>0</v>
      </c>
    </row>
    <row r="18" spans="1:21" s="12" customFormat="1" ht="24" x14ac:dyDescent="0.2">
      <c r="A18" s="8" t="s">
        <v>49</v>
      </c>
      <c r="B18" s="8" t="s">
        <v>50</v>
      </c>
      <c r="C18" s="9" t="s">
        <v>25</v>
      </c>
      <c r="D18" s="9" t="s">
        <v>26</v>
      </c>
      <c r="E18" s="9">
        <v>20</v>
      </c>
      <c r="F18" s="10" t="s">
        <v>31</v>
      </c>
      <c r="G18" s="11">
        <v>1170000000</v>
      </c>
      <c r="H18" s="11">
        <f t="shared" si="7"/>
        <v>0</v>
      </c>
      <c r="I18" s="11">
        <v>1170000000</v>
      </c>
      <c r="J18" s="11">
        <v>513399033</v>
      </c>
      <c r="K18" s="11">
        <v>656600967</v>
      </c>
      <c r="L18" s="11">
        <v>0</v>
      </c>
      <c r="M18" s="11">
        <v>513399033</v>
      </c>
      <c r="N18" s="11">
        <v>0</v>
      </c>
      <c r="O18" s="11">
        <v>510401451.13999999</v>
      </c>
      <c r="P18" s="11">
        <v>2997581.86</v>
      </c>
      <c r="Q18" s="11">
        <v>510401451.13999999</v>
      </c>
      <c r="R18" s="11">
        <v>0</v>
      </c>
      <c r="S18" s="11">
        <v>510401451.13999999</v>
      </c>
      <c r="T18" s="11">
        <v>0</v>
      </c>
      <c r="U18" s="11">
        <v>0</v>
      </c>
    </row>
    <row r="19" spans="1:21" s="12" customFormat="1" ht="12" x14ac:dyDescent="0.2">
      <c r="A19" s="8" t="s">
        <v>51</v>
      </c>
      <c r="B19" s="8" t="s">
        <v>52</v>
      </c>
      <c r="C19" s="9" t="s">
        <v>25</v>
      </c>
      <c r="D19" s="9" t="s">
        <v>26</v>
      </c>
      <c r="E19" s="9">
        <v>20</v>
      </c>
      <c r="F19" s="10" t="s">
        <v>31</v>
      </c>
      <c r="G19" s="11">
        <v>180000000</v>
      </c>
      <c r="H19" s="11">
        <f t="shared" si="7"/>
        <v>0</v>
      </c>
      <c r="I19" s="11">
        <v>180000000</v>
      </c>
      <c r="J19" s="11">
        <v>107335978</v>
      </c>
      <c r="K19" s="11">
        <v>72664022</v>
      </c>
      <c r="L19" s="11">
        <v>0</v>
      </c>
      <c r="M19" s="11">
        <v>107335978</v>
      </c>
      <c r="N19" s="11">
        <v>0</v>
      </c>
      <c r="O19" s="11">
        <v>106959408.77</v>
      </c>
      <c r="P19" s="11">
        <v>376569.23</v>
      </c>
      <c r="Q19" s="11">
        <v>106959408.77</v>
      </c>
      <c r="R19" s="11">
        <v>0</v>
      </c>
      <c r="S19" s="11">
        <v>106959408.77</v>
      </c>
      <c r="T19" s="11">
        <v>0</v>
      </c>
      <c r="U19" s="11">
        <v>0</v>
      </c>
    </row>
    <row r="20" spans="1:21" s="12" customFormat="1" ht="12" x14ac:dyDescent="0.2">
      <c r="A20" s="8" t="s">
        <v>53</v>
      </c>
      <c r="B20" s="8" t="s">
        <v>54</v>
      </c>
      <c r="C20" s="9" t="s">
        <v>25</v>
      </c>
      <c r="D20" s="9" t="s">
        <v>26</v>
      </c>
      <c r="E20" s="9">
        <v>20</v>
      </c>
      <c r="F20" s="10" t="s">
        <v>31</v>
      </c>
      <c r="G20" s="11">
        <v>42000000</v>
      </c>
      <c r="H20" s="11">
        <f t="shared" si="7"/>
        <v>0</v>
      </c>
      <c r="I20" s="11">
        <v>42000000</v>
      </c>
      <c r="J20" s="11">
        <v>22494390</v>
      </c>
      <c r="K20" s="11">
        <v>19505610</v>
      </c>
      <c r="L20" s="11">
        <v>0</v>
      </c>
      <c r="M20" s="11">
        <v>22494390</v>
      </c>
      <c r="N20" s="11">
        <v>0</v>
      </c>
      <c r="O20" s="11">
        <v>22395177.559999999</v>
      </c>
      <c r="P20" s="11">
        <v>99212.44</v>
      </c>
      <c r="Q20" s="11">
        <v>22395177.559999999</v>
      </c>
      <c r="R20" s="11">
        <v>0</v>
      </c>
      <c r="S20" s="11">
        <v>22395177.559999999</v>
      </c>
      <c r="T20" s="11">
        <v>0</v>
      </c>
      <c r="U20" s="11">
        <v>0</v>
      </c>
    </row>
    <row r="21" spans="1:21" s="12" customFormat="1" ht="12" x14ac:dyDescent="0.2">
      <c r="A21" s="8" t="s">
        <v>55</v>
      </c>
      <c r="B21" s="8" t="s">
        <v>56</v>
      </c>
      <c r="C21" s="9" t="s">
        <v>25</v>
      </c>
      <c r="D21" s="9" t="s">
        <v>26</v>
      </c>
      <c r="E21" s="9">
        <v>20</v>
      </c>
      <c r="F21" s="10" t="s">
        <v>31</v>
      </c>
      <c r="G21" s="11">
        <v>30000000</v>
      </c>
      <c r="H21" s="11">
        <f t="shared" si="7"/>
        <v>0</v>
      </c>
      <c r="I21" s="11">
        <v>30000000</v>
      </c>
      <c r="J21" s="11">
        <v>17852386</v>
      </c>
      <c r="K21" s="11">
        <v>12147614</v>
      </c>
      <c r="L21" s="11">
        <v>0</v>
      </c>
      <c r="M21" s="11">
        <v>17852386</v>
      </c>
      <c r="N21" s="11">
        <v>0</v>
      </c>
      <c r="O21" s="11">
        <v>17792822.940000001</v>
      </c>
      <c r="P21" s="11">
        <v>59563.06</v>
      </c>
      <c r="Q21" s="11">
        <v>17792822.940000001</v>
      </c>
      <c r="R21" s="11">
        <v>0</v>
      </c>
      <c r="S21" s="11">
        <v>17792822.940000001</v>
      </c>
      <c r="T21" s="11">
        <v>0</v>
      </c>
      <c r="U21" s="11">
        <v>0</v>
      </c>
    </row>
    <row r="22" spans="1:21" s="12" customFormat="1" ht="12" x14ac:dyDescent="0.2">
      <c r="A22" s="8" t="s">
        <v>57</v>
      </c>
      <c r="B22" s="8" t="s">
        <v>58</v>
      </c>
      <c r="C22" s="9" t="s">
        <v>25</v>
      </c>
      <c r="D22" s="9" t="s">
        <v>26</v>
      </c>
      <c r="E22" s="9">
        <v>20</v>
      </c>
      <c r="F22" s="10" t="s">
        <v>31</v>
      </c>
      <c r="G22" s="11">
        <v>1300000000</v>
      </c>
      <c r="H22" s="11">
        <f t="shared" si="7"/>
        <v>344459090</v>
      </c>
      <c r="I22" s="11">
        <v>1644459090</v>
      </c>
      <c r="J22" s="11">
        <v>1596157575</v>
      </c>
      <c r="K22" s="11">
        <v>48301515</v>
      </c>
      <c r="L22" s="11">
        <v>0</v>
      </c>
      <c r="M22" s="11">
        <v>1596157575</v>
      </c>
      <c r="N22" s="11">
        <v>0</v>
      </c>
      <c r="O22" s="11">
        <v>1591125430.26</v>
      </c>
      <c r="P22" s="11">
        <v>5032144.74</v>
      </c>
      <c r="Q22" s="11">
        <v>1591125430.26</v>
      </c>
      <c r="R22" s="11">
        <v>0</v>
      </c>
      <c r="S22" s="11">
        <v>1591125430.26</v>
      </c>
      <c r="T22" s="11">
        <v>0</v>
      </c>
      <c r="U22" s="11">
        <v>0</v>
      </c>
    </row>
    <row r="23" spans="1:21" s="12" customFormat="1" ht="12" x14ac:dyDescent="0.2">
      <c r="A23" s="8" t="s">
        <v>59</v>
      </c>
      <c r="B23" s="8" t="s">
        <v>60</v>
      </c>
      <c r="C23" s="9" t="s">
        <v>25</v>
      </c>
      <c r="D23" s="9" t="s">
        <v>26</v>
      </c>
      <c r="E23" s="9">
        <v>20</v>
      </c>
      <c r="F23" s="10" t="s">
        <v>31</v>
      </c>
      <c r="G23" s="11">
        <v>1300000000</v>
      </c>
      <c r="H23" s="11">
        <f t="shared" si="7"/>
        <v>0</v>
      </c>
      <c r="I23" s="11">
        <v>1300000000</v>
      </c>
      <c r="J23" s="11">
        <v>861416676</v>
      </c>
      <c r="K23" s="11">
        <v>438583324</v>
      </c>
      <c r="L23" s="11">
        <v>0</v>
      </c>
      <c r="M23" s="11">
        <v>861416676</v>
      </c>
      <c r="N23" s="11">
        <v>0</v>
      </c>
      <c r="O23" s="11">
        <v>858968299.48000002</v>
      </c>
      <c r="P23" s="11">
        <v>2448376.52</v>
      </c>
      <c r="Q23" s="11">
        <v>858968299.48000002</v>
      </c>
      <c r="R23" s="11">
        <v>0</v>
      </c>
      <c r="S23" s="11">
        <v>858968299.48000002</v>
      </c>
      <c r="T23" s="11">
        <v>0</v>
      </c>
      <c r="U23" s="11">
        <v>0</v>
      </c>
    </row>
    <row r="24" spans="1:21" s="12" customFormat="1" ht="12" x14ac:dyDescent="0.2">
      <c r="A24" s="8" t="s">
        <v>61</v>
      </c>
      <c r="B24" s="8" t="s">
        <v>62</v>
      </c>
      <c r="C24" s="9" t="s">
        <v>25</v>
      </c>
      <c r="D24" s="9" t="s">
        <v>26</v>
      </c>
      <c r="E24" s="9">
        <v>20</v>
      </c>
      <c r="F24" s="10" t="s">
        <v>31</v>
      </c>
      <c r="G24" s="11">
        <v>3100000000</v>
      </c>
      <c r="H24" s="11">
        <f t="shared" si="7"/>
        <v>-344459090</v>
      </c>
      <c r="I24" s="11">
        <v>2755540910</v>
      </c>
      <c r="J24" s="11">
        <v>50497370</v>
      </c>
      <c r="K24" s="11">
        <v>2705043540</v>
      </c>
      <c r="L24" s="11">
        <v>0</v>
      </c>
      <c r="M24" s="11">
        <v>50497370</v>
      </c>
      <c r="N24" s="11">
        <v>0</v>
      </c>
      <c r="O24" s="11">
        <v>38252431.840000004</v>
      </c>
      <c r="P24" s="11">
        <v>12244938.16</v>
      </c>
      <c r="Q24" s="11">
        <v>38252431.840000004</v>
      </c>
      <c r="R24" s="11">
        <v>0</v>
      </c>
      <c r="S24" s="11">
        <v>38252431.840000004</v>
      </c>
      <c r="T24" s="11">
        <v>0</v>
      </c>
      <c r="U24" s="11">
        <v>0</v>
      </c>
    </row>
    <row r="25" spans="1:21" s="12" customFormat="1" ht="12" x14ac:dyDescent="0.2">
      <c r="A25" s="8" t="s">
        <v>63</v>
      </c>
      <c r="B25" s="8" t="s">
        <v>64</v>
      </c>
      <c r="C25" s="9" t="s">
        <v>25</v>
      </c>
      <c r="D25" s="9" t="s">
        <v>26</v>
      </c>
      <c r="E25" s="9">
        <v>20</v>
      </c>
      <c r="F25" s="10" t="s">
        <v>31</v>
      </c>
      <c r="G25" s="11">
        <v>600000000</v>
      </c>
      <c r="H25" s="11">
        <f t="shared" si="7"/>
        <v>0</v>
      </c>
      <c r="I25" s="11">
        <v>600000000</v>
      </c>
      <c r="J25" s="11">
        <v>327793560</v>
      </c>
      <c r="K25" s="11">
        <v>272206440</v>
      </c>
      <c r="L25" s="11">
        <v>0</v>
      </c>
      <c r="M25" s="11">
        <v>327793560</v>
      </c>
      <c r="N25" s="11">
        <v>0</v>
      </c>
      <c r="O25" s="11">
        <v>326482022.69999999</v>
      </c>
      <c r="P25" s="11">
        <v>1311537.3</v>
      </c>
      <c r="Q25" s="11">
        <v>326482022.69999999</v>
      </c>
      <c r="R25" s="11">
        <v>0</v>
      </c>
      <c r="S25" s="11">
        <v>326482022.69999999</v>
      </c>
      <c r="T25" s="11">
        <v>0</v>
      </c>
      <c r="U25" s="11">
        <v>0</v>
      </c>
    </row>
    <row r="26" spans="1:21" s="12" customFormat="1" ht="12" x14ac:dyDescent="0.2">
      <c r="A26" s="8" t="s">
        <v>65</v>
      </c>
      <c r="B26" s="8" t="s">
        <v>66</v>
      </c>
      <c r="C26" s="9" t="s">
        <v>25</v>
      </c>
      <c r="D26" s="9" t="s">
        <v>26</v>
      </c>
      <c r="E26" s="9">
        <v>20</v>
      </c>
      <c r="F26" s="10" t="s">
        <v>31</v>
      </c>
      <c r="G26" s="11">
        <v>38000000</v>
      </c>
      <c r="H26" s="11">
        <f t="shared" si="7"/>
        <v>0</v>
      </c>
      <c r="I26" s="11">
        <v>38000000</v>
      </c>
      <c r="J26" s="11">
        <v>18816510</v>
      </c>
      <c r="K26" s="11">
        <v>19183490</v>
      </c>
      <c r="L26" s="11">
        <v>0</v>
      </c>
      <c r="M26" s="11">
        <v>18816510</v>
      </c>
      <c r="N26" s="11">
        <v>0</v>
      </c>
      <c r="O26" s="11">
        <v>18727384.699999999</v>
      </c>
      <c r="P26" s="11">
        <v>89125.3</v>
      </c>
      <c r="Q26" s="11">
        <v>18727384.699999999</v>
      </c>
      <c r="R26" s="11">
        <v>0</v>
      </c>
      <c r="S26" s="11">
        <v>18727384.699999999</v>
      </c>
      <c r="T26" s="11">
        <v>0</v>
      </c>
      <c r="U26" s="11">
        <v>0</v>
      </c>
    </row>
    <row r="27" spans="1:21" s="12" customFormat="1" ht="24" x14ac:dyDescent="0.2">
      <c r="A27" s="8" t="s">
        <v>67</v>
      </c>
      <c r="B27" s="8" t="s">
        <v>68</v>
      </c>
      <c r="C27" s="9" t="s">
        <v>25</v>
      </c>
      <c r="D27" s="9" t="s">
        <v>26</v>
      </c>
      <c r="E27" s="9">
        <v>20</v>
      </c>
      <c r="F27" s="10" t="s">
        <v>31</v>
      </c>
      <c r="G27" s="11">
        <v>797000000</v>
      </c>
      <c r="H27" s="11">
        <f t="shared" si="7"/>
        <v>0</v>
      </c>
      <c r="I27" s="11">
        <v>797000000</v>
      </c>
      <c r="J27" s="11">
        <v>441762982</v>
      </c>
      <c r="K27" s="11">
        <v>355237018</v>
      </c>
      <c r="L27" s="11">
        <v>0</v>
      </c>
      <c r="M27" s="11">
        <v>441762982</v>
      </c>
      <c r="N27" s="11">
        <v>0</v>
      </c>
      <c r="O27" s="11">
        <v>440029625.12</v>
      </c>
      <c r="P27" s="11">
        <v>1733356.88</v>
      </c>
      <c r="Q27" s="11">
        <v>440029625.12</v>
      </c>
      <c r="R27" s="11">
        <v>0</v>
      </c>
      <c r="S27" s="11">
        <v>440029625.12</v>
      </c>
      <c r="T27" s="11">
        <v>0</v>
      </c>
      <c r="U27" s="11">
        <v>0</v>
      </c>
    </row>
    <row r="28" spans="1:21" s="12" customFormat="1" ht="12" x14ac:dyDescent="0.2">
      <c r="A28" s="8" t="s">
        <v>69</v>
      </c>
      <c r="B28" s="8" t="s">
        <v>70</v>
      </c>
      <c r="C28" s="9" t="s">
        <v>25</v>
      </c>
      <c r="D28" s="9" t="s">
        <v>26</v>
      </c>
      <c r="E28" s="9">
        <v>20</v>
      </c>
      <c r="F28" s="10" t="s">
        <v>31</v>
      </c>
      <c r="G28" s="11">
        <v>80000000</v>
      </c>
      <c r="H28" s="11">
        <f t="shared" si="7"/>
        <v>0</v>
      </c>
      <c r="I28" s="11">
        <v>80000000</v>
      </c>
      <c r="J28" s="11">
        <v>37624013</v>
      </c>
      <c r="K28" s="11">
        <v>42375987</v>
      </c>
      <c r="L28" s="11">
        <v>0</v>
      </c>
      <c r="M28" s="11">
        <v>37624013</v>
      </c>
      <c r="N28" s="11">
        <v>0</v>
      </c>
      <c r="O28" s="11">
        <v>37428156.950000003</v>
      </c>
      <c r="P28" s="11">
        <v>195856.05</v>
      </c>
      <c r="Q28" s="11">
        <v>37428156.950000003</v>
      </c>
      <c r="R28" s="11">
        <v>0</v>
      </c>
      <c r="S28" s="11">
        <v>37428156.950000003</v>
      </c>
      <c r="T28" s="11">
        <v>0</v>
      </c>
      <c r="U28" s="11">
        <v>0</v>
      </c>
    </row>
    <row r="29" spans="1:21" s="12" customFormat="1" ht="12" x14ac:dyDescent="0.2">
      <c r="A29" s="8" t="s">
        <v>71</v>
      </c>
      <c r="B29" s="8" t="s">
        <v>72</v>
      </c>
      <c r="C29" s="9" t="s">
        <v>25</v>
      </c>
      <c r="D29" s="9" t="s">
        <v>26</v>
      </c>
      <c r="E29" s="9">
        <v>20</v>
      </c>
      <c r="F29" s="10" t="s">
        <v>31</v>
      </c>
      <c r="G29" s="11">
        <v>367000000</v>
      </c>
      <c r="H29" s="11">
        <f t="shared" si="7"/>
        <v>0</v>
      </c>
      <c r="I29" s="11">
        <v>367000000</v>
      </c>
      <c r="J29" s="11">
        <v>291584804</v>
      </c>
      <c r="K29" s="11">
        <v>75415196</v>
      </c>
      <c r="L29" s="11">
        <v>0</v>
      </c>
      <c r="M29" s="11">
        <v>291584804</v>
      </c>
      <c r="N29" s="11">
        <v>0</v>
      </c>
      <c r="O29" s="11">
        <v>291068386.38</v>
      </c>
      <c r="P29" s="11">
        <v>516417.62</v>
      </c>
      <c r="Q29" s="11">
        <v>291068386.38</v>
      </c>
      <c r="R29" s="11">
        <v>0</v>
      </c>
      <c r="S29" s="11">
        <v>291068386.38</v>
      </c>
      <c r="T29" s="11">
        <v>0</v>
      </c>
      <c r="U29" s="11">
        <v>0</v>
      </c>
    </row>
    <row r="30" spans="1:21" s="12" customFormat="1" ht="12" x14ac:dyDescent="0.2">
      <c r="A30" s="8" t="s">
        <v>73</v>
      </c>
      <c r="B30" s="8" t="s">
        <v>74</v>
      </c>
      <c r="C30" s="9" t="s">
        <v>25</v>
      </c>
      <c r="D30" s="9" t="s">
        <v>26</v>
      </c>
      <c r="E30" s="9">
        <v>20</v>
      </c>
      <c r="F30" s="10" t="s">
        <v>31</v>
      </c>
      <c r="G30" s="11">
        <v>350000000</v>
      </c>
      <c r="H30" s="11">
        <f t="shared" si="7"/>
        <v>0</v>
      </c>
      <c r="I30" s="11">
        <v>350000000</v>
      </c>
      <c r="J30" s="11">
        <v>112554165</v>
      </c>
      <c r="K30" s="11">
        <v>237445835</v>
      </c>
      <c r="L30" s="11">
        <v>0</v>
      </c>
      <c r="M30" s="11">
        <v>112554165</v>
      </c>
      <c r="N30" s="11">
        <v>0</v>
      </c>
      <c r="O30" s="11">
        <v>111533081.79000001</v>
      </c>
      <c r="P30" s="11">
        <v>1021083.21</v>
      </c>
      <c r="Q30" s="11">
        <v>111533081.79000001</v>
      </c>
      <c r="R30" s="11">
        <v>0</v>
      </c>
      <c r="S30" s="11">
        <v>111533081.79000001</v>
      </c>
      <c r="T30" s="11">
        <v>0</v>
      </c>
      <c r="U30" s="11">
        <v>0</v>
      </c>
    </row>
    <row r="31" spans="1:21" s="12" customFormat="1" ht="24" x14ac:dyDescent="0.2">
      <c r="A31" s="8" t="s">
        <v>75</v>
      </c>
      <c r="B31" s="8" t="s">
        <v>76</v>
      </c>
      <c r="C31" s="9" t="s">
        <v>25</v>
      </c>
      <c r="D31" s="9" t="s">
        <v>26</v>
      </c>
      <c r="E31" s="9">
        <v>20</v>
      </c>
      <c r="F31" s="10" t="s">
        <v>31</v>
      </c>
      <c r="G31" s="11">
        <v>20107500000</v>
      </c>
      <c r="H31" s="11">
        <f t="shared" si="7"/>
        <v>0</v>
      </c>
      <c r="I31" s="11">
        <v>20107500000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  <c r="P31" s="11">
        <v>0</v>
      </c>
      <c r="Q31" s="11">
        <v>0</v>
      </c>
      <c r="R31" s="11">
        <v>0</v>
      </c>
      <c r="S31" s="11">
        <v>0</v>
      </c>
      <c r="T31" s="11">
        <v>0</v>
      </c>
      <c r="U31" s="11">
        <v>0</v>
      </c>
    </row>
    <row r="32" spans="1:21" s="12" customFormat="1" ht="12" x14ac:dyDescent="0.2">
      <c r="A32" s="8" t="s">
        <v>77</v>
      </c>
      <c r="B32" s="8" t="s">
        <v>78</v>
      </c>
      <c r="C32" s="9" t="s">
        <v>25</v>
      </c>
      <c r="D32" s="9" t="s">
        <v>26</v>
      </c>
      <c r="E32" s="9">
        <v>20</v>
      </c>
      <c r="F32" s="10" t="s">
        <v>31</v>
      </c>
      <c r="G32" s="11">
        <v>7655400000</v>
      </c>
      <c r="H32" s="11">
        <f t="shared" si="7"/>
        <v>0</v>
      </c>
      <c r="I32" s="11">
        <v>7655400000</v>
      </c>
      <c r="J32" s="11">
        <v>5250955316.9399996</v>
      </c>
      <c r="K32" s="11">
        <v>2404444683.0599999</v>
      </c>
      <c r="L32" s="11">
        <v>0</v>
      </c>
      <c r="M32" s="11">
        <v>4676429148.9399996</v>
      </c>
      <c r="N32" s="11">
        <v>574526168</v>
      </c>
      <c r="O32" s="11">
        <v>2503042986</v>
      </c>
      <c r="P32" s="11">
        <v>2173386162.9400001</v>
      </c>
      <c r="Q32" s="11">
        <v>2503042986</v>
      </c>
      <c r="R32" s="11">
        <v>0</v>
      </c>
      <c r="S32" s="11">
        <v>2503042986</v>
      </c>
      <c r="T32" s="11">
        <v>0</v>
      </c>
      <c r="U32" s="11">
        <v>0</v>
      </c>
    </row>
    <row r="33" spans="1:21" s="12" customFormat="1" ht="12" x14ac:dyDescent="0.2">
      <c r="A33" s="8" t="s">
        <v>79</v>
      </c>
      <c r="B33" s="8" t="s">
        <v>80</v>
      </c>
      <c r="C33" s="9" t="s">
        <v>25</v>
      </c>
      <c r="D33" s="9" t="s">
        <v>26</v>
      </c>
      <c r="E33" s="9">
        <v>20</v>
      </c>
      <c r="F33" s="10" t="s">
        <v>31</v>
      </c>
      <c r="G33" s="11">
        <v>6800000000</v>
      </c>
      <c r="H33" s="11">
        <f t="shared" si="7"/>
        <v>0</v>
      </c>
      <c r="I33" s="11">
        <v>6800000000</v>
      </c>
      <c r="J33" s="11">
        <v>5003611790.6000004</v>
      </c>
      <c r="K33" s="11">
        <v>1796388209.4000001</v>
      </c>
      <c r="L33" s="11">
        <v>0</v>
      </c>
      <c r="M33" s="11">
        <v>4433345622.6000004</v>
      </c>
      <c r="N33" s="11">
        <v>570266168</v>
      </c>
      <c r="O33" s="11">
        <v>2349906320</v>
      </c>
      <c r="P33" s="11">
        <v>2083439302.5999999</v>
      </c>
      <c r="Q33" s="11">
        <v>2349906320</v>
      </c>
      <c r="R33" s="11">
        <v>0</v>
      </c>
      <c r="S33" s="11">
        <v>2349906320</v>
      </c>
      <c r="T33" s="11">
        <v>0</v>
      </c>
      <c r="U33" s="11">
        <v>0</v>
      </c>
    </row>
    <row r="34" spans="1:21" s="12" customFormat="1" ht="12" x14ac:dyDescent="0.2">
      <c r="A34" s="8" t="s">
        <v>81</v>
      </c>
      <c r="B34" s="8" t="s">
        <v>82</v>
      </c>
      <c r="C34" s="9" t="s">
        <v>25</v>
      </c>
      <c r="D34" s="9" t="s">
        <v>26</v>
      </c>
      <c r="E34" s="9">
        <v>20</v>
      </c>
      <c r="F34" s="10" t="s">
        <v>31</v>
      </c>
      <c r="G34" s="11">
        <v>855400000</v>
      </c>
      <c r="H34" s="11">
        <f t="shared" si="7"/>
        <v>0</v>
      </c>
      <c r="I34" s="11">
        <v>855400000</v>
      </c>
      <c r="J34" s="11">
        <v>247343526.34</v>
      </c>
      <c r="K34" s="11">
        <v>608056473.65999997</v>
      </c>
      <c r="L34" s="11">
        <v>0</v>
      </c>
      <c r="M34" s="11">
        <v>243083526.34</v>
      </c>
      <c r="N34" s="11">
        <v>4260000</v>
      </c>
      <c r="O34" s="11">
        <v>153136666</v>
      </c>
      <c r="P34" s="11">
        <v>89946860.340000004</v>
      </c>
      <c r="Q34" s="11">
        <v>153136666</v>
      </c>
      <c r="R34" s="11">
        <v>0</v>
      </c>
      <c r="S34" s="11">
        <v>153136666</v>
      </c>
      <c r="T34" s="11">
        <v>0</v>
      </c>
      <c r="U34" s="11">
        <v>0</v>
      </c>
    </row>
    <row r="35" spans="1:21" s="12" customFormat="1" ht="24" x14ac:dyDescent="0.2">
      <c r="A35" s="8" t="s">
        <v>83</v>
      </c>
      <c r="B35" s="8" t="s">
        <v>84</v>
      </c>
      <c r="C35" s="9" t="s">
        <v>25</v>
      </c>
      <c r="D35" s="9" t="s">
        <v>26</v>
      </c>
      <c r="E35" s="9">
        <v>20</v>
      </c>
      <c r="F35" s="10" t="s">
        <v>31</v>
      </c>
      <c r="G35" s="11">
        <v>15819000000</v>
      </c>
      <c r="H35" s="11">
        <f t="shared" si="7"/>
        <v>0</v>
      </c>
      <c r="I35" s="11">
        <v>15819000000</v>
      </c>
      <c r="J35" s="11">
        <v>10682657093</v>
      </c>
      <c r="K35" s="11">
        <v>5136342907</v>
      </c>
      <c r="L35" s="11">
        <v>0</v>
      </c>
      <c r="M35" s="11">
        <v>10682657093</v>
      </c>
      <c r="N35" s="11">
        <v>0</v>
      </c>
      <c r="O35" s="11">
        <v>10647690944.73</v>
      </c>
      <c r="P35" s="11">
        <v>34966148.270000003</v>
      </c>
      <c r="Q35" s="11">
        <v>9021314727.7299995</v>
      </c>
      <c r="R35" s="11">
        <v>1626376217</v>
      </c>
      <c r="S35" s="11">
        <v>8864296427.7299995</v>
      </c>
      <c r="T35" s="11">
        <v>157018300</v>
      </c>
      <c r="U35" s="11">
        <v>0</v>
      </c>
    </row>
    <row r="36" spans="1:21" s="12" customFormat="1" ht="12" x14ac:dyDescent="0.2">
      <c r="A36" s="8" t="s">
        <v>85</v>
      </c>
      <c r="B36" s="8" t="s">
        <v>86</v>
      </c>
      <c r="C36" s="9" t="s">
        <v>25</v>
      </c>
      <c r="D36" s="9" t="s">
        <v>26</v>
      </c>
      <c r="E36" s="9">
        <v>20</v>
      </c>
      <c r="F36" s="10" t="s">
        <v>31</v>
      </c>
      <c r="G36" s="11">
        <v>7424000000</v>
      </c>
      <c r="H36" s="11">
        <f t="shared" si="7"/>
        <v>0</v>
      </c>
      <c r="I36" s="11">
        <v>7424000000</v>
      </c>
      <c r="J36" s="11">
        <v>4989008608</v>
      </c>
      <c r="K36" s="11">
        <v>2434991392</v>
      </c>
      <c r="L36" s="11">
        <v>0</v>
      </c>
      <c r="M36" s="11">
        <v>4989008608</v>
      </c>
      <c r="N36" s="11">
        <v>0</v>
      </c>
      <c r="O36" s="11">
        <v>4972821997.7200003</v>
      </c>
      <c r="P36" s="11">
        <v>16186610.279999999</v>
      </c>
      <c r="Q36" s="11">
        <v>4366267077.7200003</v>
      </c>
      <c r="R36" s="11">
        <v>606554920</v>
      </c>
      <c r="S36" s="11">
        <v>4209248777.7199998</v>
      </c>
      <c r="T36" s="11">
        <v>157018300</v>
      </c>
      <c r="U36" s="11">
        <v>0</v>
      </c>
    </row>
    <row r="37" spans="1:21" s="12" customFormat="1" ht="12" x14ac:dyDescent="0.2">
      <c r="A37" s="8" t="s">
        <v>87</v>
      </c>
      <c r="B37" s="8" t="s">
        <v>88</v>
      </c>
      <c r="C37" s="9" t="s">
        <v>25</v>
      </c>
      <c r="D37" s="9" t="s">
        <v>26</v>
      </c>
      <c r="E37" s="9">
        <v>20</v>
      </c>
      <c r="F37" s="10" t="s">
        <v>31</v>
      </c>
      <c r="G37" s="11">
        <v>1556000000</v>
      </c>
      <c r="H37" s="11">
        <f t="shared" si="7"/>
        <v>0</v>
      </c>
      <c r="I37" s="11">
        <v>1556000000</v>
      </c>
      <c r="J37" s="11">
        <v>1082196473</v>
      </c>
      <c r="K37" s="11">
        <v>473803527</v>
      </c>
      <c r="L37" s="11">
        <v>0</v>
      </c>
      <c r="M37" s="11">
        <v>1082196473</v>
      </c>
      <c r="N37" s="11">
        <v>0</v>
      </c>
      <c r="O37" s="11">
        <v>1078745270.1199999</v>
      </c>
      <c r="P37" s="11">
        <v>3451202.88</v>
      </c>
      <c r="Q37" s="11">
        <v>868278750.12</v>
      </c>
      <c r="R37" s="11">
        <v>210466520</v>
      </c>
      <c r="S37" s="11">
        <v>868278750.12</v>
      </c>
      <c r="T37" s="11">
        <v>0</v>
      </c>
      <c r="U37" s="11">
        <v>0</v>
      </c>
    </row>
    <row r="38" spans="1:21" s="12" customFormat="1" ht="24" x14ac:dyDescent="0.2">
      <c r="A38" s="8" t="s">
        <v>89</v>
      </c>
      <c r="B38" s="8" t="s">
        <v>90</v>
      </c>
      <c r="C38" s="9" t="s">
        <v>25</v>
      </c>
      <c r="D38" s="9" t="s">
        <v>26</v>
      </c>
      <c r="E38" s="9">
        <v>20</v>
      </c>
      <c r="F38" s="10" t="s">
        <v>31</v>
      </c>
      <c r="G38" s="11">
        <v>2747000000</v>
      </c>
      <c r="H38" s="11">
        <f t="shared" si="7"/>
        <v>0</v>
      </c>
      <c r="I38" s="11">
        <v>2747000000</v>
      </c>
      <c r="J38" s="11">
        <v>1803929433</v>
      </c>
      <c r="K38" s="11">
        <v>943070567</v>
      </c>
      <c r="L38" s="11">
        <v>0</v>
      </c>
      <c r="M38" s="11">
        <v>1803929433</v>
      </c>
      <c r="N38" s="11">
        <v>0</v>
      </c>
      <c r="O38" s="11">
        <v>1797950504.8399999</v>
      </c>
      <c r="P38" s="11">
        <v>5978928.1600000001</v>
      </c>
      <c r="Q38" s="11">
        <v>1549241304.8399999</v>
      </c>
      <c r="R38" s="11">
        <v>248709200</v>
      </c>
      <c r="S38" s="11">
        <v>1549241304.8399999</v>
      </c>
      <c r="T38" s="11">
        <v>0</v>
      </c>
      <c r="U38" s="11">
        <v>0</v>
      </c>
    </row>
    <row r="39" spans="1:21" s="12" customFormat="1" ht="24" x14ac:dyDescent="0.2">
      <c r="A39" s="8" t="s">
        <v>91</v>
      </c>
      <c r="B39" s="8" t="s">
        <v>92</v>
      </c>
      <c r="C39" s="9" t="s">
        <v>25</v>
      </c>
      <c r="D39" s="9" t="s">
        <v>26</v>
      </c>
      <c r="E39" s="9">
        <v>20</v>
      </c>
      <c r="F39" s="10" t="s">
        <v>31</v>
      </c>
      <c r="G39" s="11">
        <v>3121000000</v>
      </c>
      <c r="H39" s="11">
        <f t="shared" si="7"/>
        <v>0</v>
      </c>
      <c r="I39" s="11">
        <v>3121000000</v>
      </c>
      <c r="J39" s="11">
        <v>2102882702</v>
      </c>
      <c r="K39" s="11">
        <v>1018117298</v>
      </c>
      <c r="L39" s="11">
        <v>0</v>
      </c>
      <c r="M39" s="11">
        <v>2102882702</v>
      </c>
      <c r="N39" s="11">
        <v>0</v>
      </c>
      <c r="O39" s="11">
        <v>2096126222.76</v>
      </c>
      <c r="P39" s="11">
        <v>6756479.2400000002</v>
      </c>
      <c r="Q39" s="11">
        <v>1948747022.76</v>
      </c>
      <c r="R39" s="11">
        <v>147379200</v>
      </c>
      <c r="S39" s="11">
        <v>1791728722.76</v>
      </c>
      <c r="T39" s="11">
        <v>157018300</v>
      </c>
      <c r="U39" s="11">
        <v>0</v>
      </c>
    </row>
    <row r="40" spans="1:21" s="12" customFormat="1" ht="24" x14ac:dyDescent="0.2">
      <c r="A40" s="8" t="s">
        <v>93</v>
      </c>
      <c r="B40" s="8" t="s">
        <v>94</v>
      </c>
      <c r="C40" s="9" t="s">
        <v>25</v>
      </c>
      <c r="D40" s="9" t="s">
        <v>26</v>
      </c>
      <c r="E40" s="9">
        <v>20</v>
      </c>
      <c r="F40" s="10" t="s">
        <v>31</v>
      </c>
      <c r="G40" s="11">
        <v>6450000000</v>
      </c>
      <c r="H40" s="11">
        <f t="shared" si="7"/>
        <v>0</v>
      </c>
      <c r="I40" s="11">
        <v>6450000000</v>
      </c>
      <c r="J40" s="11">
        <v>4340902952</v>
      </c>
      <c r="K40" s="11">
        <v>2109097048</v>
      </c>
      <c r="L40" s="11">
        <v>0</v>
      </c>
      <c r="M40" s="11">
        <v>4340902952</v>
      </c>
      <c r="N40" s="11">
        <v>0</v>
      </c>
      <c r="O40" s="11">
        <v>4326437417.0900002</v>
      </c>
      <c r="P40" s="11">
        <v>14465534.91</v>
      </c>
      <c r="Q40" s="11">
        <v>3569699270.0900002</v>
      </c>
      <c r="R40" s="11">
        <v>756738147</v>
      </c>
      <c r="S40" s="11">
        <v>3569699270.0900002</v>
      </c>
      <c r="T40" s="11">
        <v>0</v>
      </c>
      <c r="U40" s="11">
        <v>0</v>
      </c>
    </row>
    <row r="41" spans="1:21" s="12" customFormat="1" ht="12" x14ac:dyDescent="0.2">
      <c r="A41" s="8" t="s">
        <v>95</v>
      </c>
      <c r="B41" s="8" t="s">
        <v>96</v>
      </c>
      <c r="C41" s="9" t="s">
        <v>25</v>
      </c>
      <c r="D41" s="9" t="s">
        <v>26</v>
      </c>
      <c r="E41" s="9">
        <v>20</v>
      </c>
      <c r="F41" s="10" t="s">
        <v>31</v>
      </c>
      <c r="G41" s="11">
        <v>3500000000</v>
      </c>
      <c r="H41" s="11">
        <f t="shared" si="7"/>
        <v>0</v>
      </c>
      <c r="I41" s="11">
        <v>3500000000</v>
      </c>
      <c r="J41" s="11">
        <v>2262398083</v>
      </c>
      <c r="K41" s="11">
        <v>1237601917</v>
      </c>
      <c r="L41" s="11">
        <v>0</v>
      </c>
      <c r="M41" s="11">
        <v>2262398083</v>
      </c>
      <c r="N41" s="11">
        <v>0</v>
      </c>
      <c r="O41" s="11">
        <v>2254189241.3699999</v>
      </c>
      <c r="P41" s="11">
        <v>8208841.6299999999</v>
      </c>
      <c r="Q41" s="11">
        <v>1814654494.3699999</v>
      </c>
      <c r="R41" s="11">
        <v>439534747</v>
      </c>
      <c r="S41" s="11">
        <v>1814654494.3699999</v>
      </c>
      <c r="T41" s="11">
        <v>0</v>
      </c>
      <c r="U41" s="11">
        <v>0</v>
      </c>
    </row>
    <row r="42" spans="1:21" s="12" customFormat="1" ht="24" x14ac:dyDescent="0.2">
      <c r="A42" s="8" t="s">
        <v>97</v>
      </c>
      <c r="B42" s="8" t="s">
        <v>98</v>
      </c>
      <c r="C42" s="9" t="s">
        <v>25</v>
      </c>
      <c r="D42" s="9" t="s">
        <v>26</v>
      </c>
      <c r="E42" s="9">
        <v>20</v>
      </c>
      <c r="F42" s="10" t="s">
        <v>31</v>
      </c>
      <c r="G42" s="11">
        <v>1638000000</v>
      </c>
      <c r="H42" s="11">
        <f t="shared" si="7"/>
        <v>0</v>
      </c>
      <c r="I42" s="11">
        <v>1638000000</v>
      </c>
      <c r="J42" s="11">
        <v>1163520146</v>
      </c>
      <c r="K42" s="11">
        <v>474479854</v>
      </c>
      <c r="L42" s="11">
        <v>0</v>
      </c>
      <c r="M42" s="11">
        <v>1163520146</v>
      </c>
      <c r="N42" s="11">
        <v>0</v>
      </c>
      <c r="O42" s="11">
        <v>1160038884.8</v>
      </c>
      <c r="P42" s="11">
        <v>3481261.2</v>
      </c>
      <c r="Q42" s="11">
        <v>978775784.79999995</v>
      </c>
      <c r="R42" s="11">
        <v>181263100</v>
      </c>
      <c r="S42" s="11">
        <v>978775784.79999995</v>
      </c>
      <c r="T42" s="11">
        <v>0</v>
      </c>
      <c r="U42" s="11">
        <v>0</v>
      </c>
    </row>
    <row r="43" spans="1:21" s="12" customFormat="1" ht="36" x14ac:dyDescent="0.2">
      <c r="A43" s="8" t="s">
        <v>99</v>
      </c>
      <c r="B43" s="8" t="s">
        <v>100</v>
      </c>
      <c r="C43" s="9" t="s">
        <v>25</v>
      </c>
      <c r="D43" s="9" t="s">
        <v>26</v>
      </c>
      <c r="E43" s="9">
        <v>20</v>
      </c>
      <c r="F43" s="10" t="s">
        <v>31</v>
      </c>
      <c r="G43" s="11">
        <v>1312000000</v>
      </c>
      <c r="H43" s="11">
        <f t="shared" si="7"/>
        <v>0</v>
      </c>
      <c r="I43" s="11">
        <v>1312000000</v>
      </c>
      <c r="J43" s="11">
        <v>914984723</v>
      </c>
      <c r="K43" s="11">
        <v>397015277</v>
      </c>
      <c r="L43" s="11">
        <v>0</v>
      </c>
      <c r="M43" s="11">
        <v>914984723</v>
      </c>
      <c r="N43" s="11">
        <v>0</v>
      </c>
      <c r="O43" s="11">
        <v>912209290.91999996</v>
      </c>
      <c r="P43" s="11">
        <v>2775432.08</v>
      </c>
      <c r="Q43" s="11">
        <v>776268990.91999996</v>
      </c>
      <c r="R43" s="11">
        <v>135940300</v>
      </c>
      <c r="S43" s="11">
        <v>776268990.91999996</v>
      </c>
      <c r="T43" s="11">
        <v>0</v>
      </c>
      <c r="U43" s="11">
        <v>0</v>
      </c>
    </row>
    <row r="44" spans="1:21" s="12" customFormat="1" ht="12" x14ac:dyDescent="0.2">
      <c r="A44" s="8" t="s">
        <v>101</v>
      </c>
      <c r="B44" s="8" t="s">
        <v>102</v>
      </c>
      <c r="C44" s="9" t="s">
        <v>25</v>
      </c>
      <c r="D44" s="9" t="s">
        <v>26</v>
      </c>
      <c r="E44" s="9">
        <v>20</v>
      </c>
      <c r="F44" s="10" t="s">
        <v>31</v>
      </c>
      <c r="G44" s="11">
        <v>1167000000</v>
      </c>
      <c r="H44" s="11">
        <f t="shared" si="7"/>
        <v>0</v>
      </c>
      <c r="I44" s="11">
        <v>1167000000</v>
      </c>
      <c r="J44" s="11">
        <v>811647342</v>
      </c>
      <c r="K44" s="11">
        <v>355352658</v>
      </c>
      <c r="L44" s="11">
        <v>0</v>
      </c>
      <c r="M44" s="11">
        <v>811647342</v>
      </c>
      <c r="N44" s="11">
        <v>0</v>
      </c>
      <c r="O44" s="11">
        <v>809058940.03999996</v>
      </c>
      <c r="P44" s="11">
        <v>2588401.96</v>
      </c>
      <c r="Q44" s="11">
        <v>651209050.03999996</v>
      </c>
      <c r="R44" s="11">
        <v>157849890</v>
      </c>
      <c r="S44" s="11">
        <v>651209050.03999996</v>
      </c>
      <c r="T44" s="11">
        <v>0</v>
      </c>
      <c r="U44" s="11">
        <v>0</v>
      </c>
    </row>
    <row r="45" spans="1:21" s="12" customFormat="1" ht="12" x14ac:dyDescent="0.2">
      <c r="A45" s="8" t="s">
        <v>103</v>
      </c>
      <c r="B45" s="8" t="s">
        <v>104</v>
      </c>
      <c r="C45" s="9" t="s">
        <v>25</v>
      </c>
      <c r="D45" s="9" t="s">
        <v>26</v>
      </c>
      <c r="E45" s="9">
        <v>20</v>
      </c>
      <c r="F45" s="10" t="s">
        <v>31</v>
      </c>
      <c r="G45" s="11">
        <v>778000000</v>
      </c>
      <c r="H45" s="11">
        <f t="shared" si="7"/>
        <v>0</v>
      </c>
      <c r="I45" s="11">
        <v>778000000</v>
      </c>
      <c r="J45" s="11">
        <v>541098191</v>
      </c>
      <c r="K45" s="11">
        <v>236901809</v>
      </c>
      <c r="L45" s="11">
        <v>0</v>
      </c>
      <c r="M45" s="11">
        <v>541098191</v>
      </c>
      <c r="N45" s="11">
        <v>0</v>
      </c>
      <c r="O45" s="11">
        <v>539372589.88</v>
      </c>
      <c r="P45" s="11">
        <v>1725601.12</v>
      </c>
      <c r="Q45" s="11">
        <v>434139329.88</v>
      </c>
      <c r="R45" s="11">
        <v>105233260</v>
      </c>
      <c r="S45" s="11">
        <v>434139329.88</v>
      </c>
      <c r="T45" s="11">
        <v>0</v>
      </c>
      <c r="U45" s="11">
        <v>0</v>
      </c>
    </row>
    <row r="46" spans="1:21" s="7" customFormat="1" ht="16.5" customHeight="1" x14ac:dyDescent="0.2">
      <c r="A46" s="3" t="s">
        <v>105</v>
      </c>
      <c r="B46" s="3" t="s">
        <v>106</v>
      </c>
      <c r="C46" s="4" t="s">
        <v>25</v>
      </c>
      <c r="D46" s="4" t="s">
        <v>26</v>
      </c>
      <c r="E46" s="4">
        <v>20</v>
      </c>
      <c r="F46" s="5" t="s">
        <v>31</v>
      </c>
      <c r="G46" s="6">
        <v>12438550000</v>
      </c>
      <c r="H46" s="6">
        <f t="shared" si="7"/>
        <v>0</v>
      </c>
      <c r="I46" s="6">
        <v>12438550000</v>
      </c>
      <c r="J46" s="6">
        <v>10519132413.07</v>
      </c>
      <c r="K46" s="6">
        <v>1919417586.9300001</v>
      </c>
      <c r="L46" s="6">
        <v>0</v>
      </c>
      <c r="M46" s="6">
        <v>9637615272.4699993</v>
      </c>
      <c r="N46" s="6">
        <v>881517140.60000002</v>
      </c>
      <c r="O46" s="6">
        <v>6103097856.9799995</v>
      </c>
      <c r="P46" s="6">
        <v>3534517415.4899998</v>
      </c>
      <c r="Q46" s="6">
        <v>5940594325.9799995</v>
      </c>
      <c r="R46" s="6">
        <v>162503531</v>
      </c>
      <c r="S46" s="6">
        <v>5940119615.9799995</v>
      </c>
      <c r="T46" s="6">
        <v>474710</v>
      </c>
      <c r="U46" s="6">
        <v>29105569</v>
      </c>
    </row>
    <row r="47" spans="1:21" s="7" customFormat="1" ht="21.75" customHeight="1" x14ac:dyDescent="0.2">
      <c r="A47" s="3" t="s">
        <v>105</v>
      </c>
      <c r="B47" s="3" t="s">
        <v>106</v>
      </c>
      <c r="C47" s="4" t="s">
        <v>25</v>
      </c>
      <c r="D47" s="4" t="s">
        <v>26</v>
      </c>
      <c r="E47" s="4">
        <v>21</v>
      </c>
      <c r="F47" s="5" t="s">
        <v>28</v>
      </c>
      <c r="G47" s="6">
        <v>1998800000</v>
      </c>
      <c r="H47" s="6">
        <f t="shared" si="7"/>
        <v>0</v>
      </c>
      <c r="I47" s="6">
        <v>1998800000</v>
      </c>
      <c r="J47" s="6">
        <v>795645546.26999998</v>
      </c>
      <c r="K47" s="6">
        <v>1203154453.73</v>
      </c>
      <c r="L47" s="6">
        <v>0</v>
      </c>
      <c r="M47" s="6">
        <v>296343709.26999998</v>
      </c>
      <c r="N47" s="6">
        <v>499301837</v>
      </c>
      <c r="O47" s="6">
        <v>135084392.91999999</v>
      </c>
      <c r="P47" s="6">
        <v>161259316.34999999</v>
      </c>
      <c r="Q47" s="6">
        <v>135084392.91999999</v>
      </c>
      <c r="R47" s="6">
        <v>0</v>
      </c>
      <c r="S47" s="6">
        <v>135084392.91999999</v>
      </c>
      <c r="T47" s="6">
        <v>0</v>
      </c>
      <c r="U47" s="6">
        <v>0</v>
      </c>
    </row>
    <row r="48" spans="1:21" s="12" customFormat="1" ht="12" x14ac:dyDescent="0.2">
      <c r="A48" s="8" t="s">
        <v>107</v>
      </c>
      <c r="B48" s="8" t="s">
        <v>106</v>
      </c>
      <c r="C48" s="9" t="s">
        <v>25</v>
      </c>
      <c r="D48" s="9" t="s">
        <v>26</v>
      </c>
      <c r="E48" s="9">
        <v>20</v>
      </c>
      <c r="F48" s="10" t="s">
        <v>31</v>
      </c>
      <c r="G48" s="11">
        <v>12438550000</v>
      </c>
      <c r="H48" s="11">
        <f t="shared" si="7"/>
        <v>0</v>
      </c>
      <c r="I48" s="11">
        <v>12438550000</v>
      </c>
      <c r="J48" s="11">
        <v>10519132413.07</v>
      </c>
      <c r="K48" s="11">
        <v>1919417586.9300001</v>
      </c>
      <c r="L48" s="11">
        <v>0</v>
      </c>
      <c r="M48" s="11">
        <v>9637615272.4699993</v>
      </c>
      <c r="N48" s="11">
        <v>881517140.60000002</v>
      </c>
      <c r="O48" s="11">
        <v>6103097856.9799995</v>
      </c>
      <c r="P48" s="11">
        <v>3534517415.4899998</v>
      </c>
      <c r="Q48" s="11">
        <v>5940594325.9799995</v>
      </c>
      <c r="R48" s="11">
        <v>162503531</v>
      </c>
      <c r="S48" s="11">
        <v>5940119615.9799995</v>
      </c>
      <c r="T48" s="11">
        <v>474710</v>
      </c>
      <c r="U48" s="11">
        <v>29105569</v>
      </c>
    </row>
    <row r="49" spans="1:21" s="12" customFormat="1" ht="24" x14ac:dyDescent="0.2">
      <c r="A49" s="8" t="s">
        <v>107</v>
      </c>
      <c r="B49" s="8" t="s">
        <v>106</v>
      </c>
      <c r="C49" s="9" t="s">
        <v>25</v>
      </c>
      <c r="D49" s="9" t="s">
        <v>26</v>
      </c>
      <c r="E49" s="9">
        <v>21</v>
      </c>
      <c r="F49" s="10" t="s">
        <v>28</v>
      </c>
      <c r="G49" s="11">
        <v>1998800000</v>
      </c>
      <c r="H49" s="11">
        <f t="shared" si="7"/>
        <v>0</v>
      </c>
      <c r="I49" s="11">
        <v>1998800000</v>
      </c>
      <c r="J49" s="11">
        <v>795645546.26999998</v>
      </c>
      <c r="K49" s="11">
        <v>1203154453.73</v>
      </c>
      <c r="L49" s="11">
        <v>0</v>
      </c>
      <c r="M49" s="11">
        <v>296343709.26999998</v>
      </c>
      <c r="N49" s="11">
        <v>499301837</v>
      </c>
      <c r="O49" s="11">
        <v>135084392.91999999</v>
      </c>
      <c r="P49" s="11">
        <v>161259316.34999999</v>
      </c>
      <c r="Q49" s="11">
        <v>135084392.91999999</v>
      </c>
      <c r="R49" s="11">
        <v>0</v>
      </c>
      <c r="S49" s="11">
        <v>135084392.91999999</v>
      </c>
      <c r="T49" s="11">
        <v>0</v>
      </c>
      <c r="U49" s="11">
        <v>0</v>
      </c>
    </row>
    <row r="50" spans="1:21" s="12" customFormat="1" ht="12" x14ac:dyDescent="0.2">
      <c r="A50" s="8" t="s">
        <v>108</v>
      </c>
      <c r="B50" s="8" t="s">
        <v>109</v>
      </c>
      <c r="C50" s="9" t="s">
        <v>25</v>
      </c>
      <c r="D50" s="9" t="s">
        <v>26</v>
      </c>
      <c r="E50" s="9">
        <v>20</v>
      </c>
      <c r="F50" s="10" t="s">
        <v>31</v>
      </c>
      <c r="G50" s="11">
        <v>196000000</v>
      </c>
      <c r="H50" s="11">
        <f t="shared" si="7"/>
        <v>0</v>
      </c>
      <c r="I50" s="11">
        <v>196000000</v>
      </c>
      <c r="J50" s="11">
        <v>195820330.22999999</v>
      </c>
      <c r="K50" s="11">
        <v>179669.77</v>
      </c>
      <c r="L50" s="11">
        <v>0</v>
      </c>
      <c r="M50" s="11">
        <v>195820330.22999999</v>
      </c>
      <c r="N50" s="11">
        <v>0</v>
      </c>
      <c r="O50" s="11">
        <v>195763149.47999999</v>
      </c>
      <c r="P50" s="11">
        <v>57180.75</v>
      </c>
      <c r="Q50" s="11">
        <v>195763149.47999999</v>
      </c>
      <c r="R50" s="11">
        <v>0</v>
      </c>
      <c r="S50" s="11">
        <v>195763149.47999999</v>
      </c>
      <c r="T50" s="11">
        <v>0</v>
      </c>
      <c r="U50" s="11">
        <v>0</v>
      </c>
    </row>
    <row r="51" spans="1:21" s="12" customFormat="1" ht="12" x14ac:dyDescent="0.2">
      <c r="A51" s="8" t="s">
        <v>110</v>
      </c>
      <c r="B51" s="8" t="s">
        <v>111</v>
      </c>
      <c r="C51" s="9" t="s">
        <v>25</v>
      </c>
      <c r="D51" s="9" t="s">
        <v>26</v>
      </c>
      <c r="E51" s="9">
        <v>20</v>
      </c>
      <c r="F51" s="10" t="s">
        <v>31</v>
      </c>
      <c r="G51" s="11">
        <v>196000000</v>
      </c>
      <c r="H51" s="11">
        <f t="shared" si="7"/>
        <v>0</v>
      </c>
      <c r="I51" s="11">
        <v>196000000</v>
      </c>
      <c r="J51" s="11">
        <v>195820330.22999999</v>
      </c>
      <c r="K51" s="11">
        <v>179669.77</v>
      </c>
      <c r="L51" s="11">
        <v>0</v>
      </c>
      <c r="M51" s="11">
        <v>195820330.22999999</v>
      </c>
      <c r="N51" s="11">
        <v>0</v>
      </c>
      <c r="O51" s="11">
        <v>195763149.47999999</v>
      </c>
      <c r="P51" s="11">
        <v>57180.75</v>
      </c>
      <c r="Q51" s="11">
        <v>195763149.47999999</v>
      </c>
      <c r="R51" s="11">
        <v>0</v>
      </c>
      <c r="S51" s="11">
        <v>195763149.47999999</v>
      </c>
      <c r="T51" s="11">
        <v>0</v>
      </c>
      <c r="U51" s="11">
        <v>0</v>
      </c>
    </row>
    <row r="52" spans="1:21" s="12" customFormat="1" ht="12" x14ac:dyDescent="0.2">
      <c r="A52" s="8" t="s">
        <v>112</v>
      </c>
      <c r="B52" s="8" t="s">
        <v>113</v>
      </c>
      <c r="C52" s="9" t="s">
        <v>25</v>
      </c>
      <c r="D52" s="9" t="s">
        <v>26</v>
      </c>
      <c r="E52" s="9">
        <v>20</v>
      </c>
      <c r="F52" s="10" t="s">
        <v>31</v>
      </c>
      <c r="G52" s="11">
        <v>1500000</v>
      </c>
      <c r="H52" s="11">
        <f t="shared" si="7"/>
        <v>0</v>
      </c>
      <c r="I52" s="11">
        <v>1500000</v>
      </c>
      <c r="J52" s="11">
        <v>1494236</v>
      </c>
      <c r="K52" s="11">
        <v>5764</v>
      </c>
      <c r="L52" s="11">
        <v>0</v>
      </c>
      <c r="M52" s="11">
        <v>1494236</v>
      </c>
      <c r="N52" s="11">
        <v>0</v>
      </c>
      <c r="O52" s="11">
        <v>1494213.04</v>
      </c>
      <c r="P52" s="11">
        <v>22.96</v>
      </c>
      <c r="Q52" s="11">
        <v>1494213.04</v>
      </c>
      <c r="R52" s="11">
        <v>0</v>
      </c>
      <c r="S52" s="11">
        <v>1494213.04</v>
      </c>
      <c r="T52" s="11">
        <v>0</v>
      </c>
      <c r="U52" s="11">
        <v>0</v>
      </c>
    </row>
    <row r="53" spans="1:21" s="12" customFormat="1" ht="12" x14ac:dyDescent="0.2">
      <c r="A53" s="8" t="s">
        <v>114</v>
      </c>
      <c r="B53" s="8" t="s">
        <v>115</v>
      </c>
      <c r="C53" s="9" t="s">
        <v>25</v>
      </c>
      <c r="D53" s="9" t="s">
        <v>26</v>
      </c>
      <c r="E53" s="9">
        <v>20</v>
      </c>
      <c r="F53" s="10" t="s">
        <v>31</v>
      </c>
      <c r="G53" s="11">
        <v>174500000</v>
      </c>
      <c r="H53" s="11">
        <f t="shared" si="7"/>
        <v>18573747</v>
      </c>
      <c r="I53" s="11">
        <v>193073747</v>
      </c>
      <c r="J53" s="11">
        <v>192900201.22999999</v>
      </c>
      <c r="K53" s="11">
        <v>173545.77</v>
      </c>
      <c r="L53" s="11">
        <v>0</v>
      </c>
      <c r="M53" s="11">
        <v>192900201.22999999</v>
      </c>
      <c r="N53" s="11">
        <v>0</v>
      </c>
      <c r="O53" s="11">
        <v>192885081.63999999</v>
      </c>
      <c r="P53" s="11">
        <v>15119.59</v>
      </c>
      <c r="Q53" s="11">
        <v>192885081.63999999</v>
      </c>
      <c r="R53" s="11">
        <v>0</v>
      </c>
      <c r="S53" s="11">
        <v>192885081.63999999</v>
      </c>
      <c r="T53" s="11">
        <v>0</v>
      </c>
      <c r="U53" s="11">
        <v>0</v>
      </c>
    </row>
    <row r="54" spans="1:21" s="12" customFormat="1" ht="24" x14ac:dyDescent="0.2">
      <c r="A54" s="8" t="s">
        <v>116</v>
      </c>
      <c r="B54" s="8" t="s">
        <v>117</v>
      </c>
      <c r="C54" s="9" t="s">
        <v>25</v>
      </c>
      <c r="D54" s="9" t="s">
        <v>26</v>
      </c>
      <c r="E54" s="9">
        <v>20</v>
      </c>
      <c r="F54" s="10" t="s">
        <v>31</v>
      </c>
      <c r="G54" s="11">
        <v>20000000</v>
      </c>
      <c r="H54" s="11">
        <f t="shared" si="7"/>
        <v>-18573747</v>
      </c>
      <c r="I54" s="11">
        <v>1426253</v>
      </c>
      <c r="J54" s="11">
        <v>1425893</v>
      </c>
      <c r="K54" s="11">
        <v>360</v>
      </c>
      <c r="L54" s="11">
        <v>0</v>
      </c>
      <c r="M54" s="11">
        <v>1425893</v>
      </c>
      <c r="N54" s="11">
        <v>0</v>
      </c>
      <c r="O54" s="11">
        <v>1383854.8</v>
      </c>
      <c r="P54" s="11">
        <v>42038.2</v>
      </c>
      <c r="Q54" s="11">
        <v>1383854.8</v>
      </c>
      <c r="R54" s="11">
        <v>0</v>
      </c>
      <c r="S54" s="11">
        <v>1383854.8</v>
      </c>
      <c r="T54" s="11">
        <v>0</v>
      </c>
      <c r="U54" s="11">
        <v>0</v>
      </c>
    </row>
    <row r="55" spans="1:21" s="12" customFormat="1" ht="12" x14ac:dyDescent="0.2">
      <c r="A55" s="8" t="s">
        <v>118</v>
      </c>
      <c r="B55" s="8" t="s">
        <v>119</v>
      </c>
      <c r="C55" s="9" t="s">
        <v>25</v>
      </c>
      <c r="D55" s="9" t="s">
        <v>26</v>
      </c>
      <c r="E55" s="9">
        <v>20</v>
      </c>
      <c r="F55" s="10" t="s">
        <v>31</v>
      </c>
      <c r="G55" s="11">
        <v>12242550000</v>
      </c>
      <c r="H55" s="11">
        <f t="shared" si="7"/>
        <v>0</v>
      </c>
      <c r="I55" s="11">
        <v>12242550000</v>
      </c>
      <c r="J55" s="11">
        <v>10323312082.84</v>
      </c>
      <c r="K55" s="11">
        <v>1919237917.1600001</v>
      </c>
      <c r="L55" s="11">
        <v>0</v>
      </c>
      <c r="M55" s="11">
        <v>9441794942.2399998</v>
      </c>
      <c r="N55" s="11">
        <v>881517140.60000002</v>
      </c>
      <c r="O55" s="11">
        <v>5907334707.5</v>
      </c>
      <c r="P55" s="11">
        <v>3534460234.7399998</v>
      </c>
      <c r="Q55" s="11">
        <v>5744831176.5</v>
      </c>
      <c r="R55" s="11">
        <v>162503531</v>
      </c>
      <c r="S55" s="11">
        <v>5744356466.5</v>
      </c>
      <c r="T55" s="11">
        <v>474710</v>
      </c>
      <c r="U55" s="11">
        <v>29105569</v>
      </c>
    </row>
    <row r="56" spans="1:21" s="12" customFormat="1" ht="24" x14ac:dyDescent="0.2">
      <c r="A56" s="8" t="s">
        <v>118</v>
      </c>
      <c r="B56" s="8" t="s">
        <v>119</v>
      </c>
      <c r="C56" s="9" t="s">
        <v>25</v>
      </c>
      <c r="D56" s="9" t="s">
        <v>26</v>
      </c>
      <c r="E56" s="9">
        <v>21</v>
      </c>
      <c r="F56" s="10" t="s">
        <v>28</v>
      </c>
      <c r="G56" s="11">
        <v>1998800000</v>
      </c>
      <c r="H56" s="11">
        <f t="shared" si="7"/>
        <v>0</v>
      </c>
      <c r="I56" s="11">
        <v>1998800000</v>
      </c>
      <c r="J56" s="11">
        <v>795645546.26999998</v>
      </c>
      <c r="K56" s="11">
        <v>1203154453.73</v>
      </c>
      <c r="L56" s="11">
        <v>0</v>
      </c>
      <c r="M56" s="11">
        <v>296343709.26999998</v>
      </c>
      <c r="N56" s="11">
        <v>499301837</v>
      </c>
      <c r="O56" s="11">
        <v>135084392.91999999</v>
      </c>
      <c r="P56" s="11">
        <v>161259316.34999999</v>
      </c>
      <c r="Q56" s="11">
        <v>135084392.91999999</v>
      </c>
      <c r="R56" s="11">
        <v>0</v>
      </c>
      <c r="S56" s="11">
        <v>135084392.91999999</v>
      </c>
      <c r="T56" s="11">
        <v>0</v>
      </c>
      <c r="U56" s="11">
        <v>0</v>
      </c>
    </row>
    <row r="57" spans="1:21" s="12" customFormat="1" ht="12" x14ac:dyDescent="0.2">
      <c r="A57" s="8" t="s">
        <v>120</v>
      </c>
      <c r="B57" s="8" t="s">
        <v>121</v>
      </c>
      <c r="C57" s="9" t="s">
        <v>25</v>
      </c>
      <c r="D57" s="9" t="s">
        <v>26</v>
      </c>
      <c r="E57" s="9">
        <v>20</v>
      </c>
      <c r="F57" s="10" t="s">
        <v>31</v>
      </c>
      <c r="G57" s="11">
        <v>112000000</v>
      </c>
      <c r="H57" s="11">
        <f t="shared" si="7"/>
        <v>-17770800</v>
      </c>
      <c r="I57" s="11">
        <v>94229200</v>
      </c>
      <c r="J57" s="11">
        <v>52245045</v>
      </c>
      <c r="K57" s="11">
        <v>41984155</v>
      </c>
      <c r="L57" s="11">
        <v>0</v>
      </c>
      <c r="M57" s="11">
        <v>44988545</v>
      </c>
      <c r="N57" s="11">
        <v>7256500</v>
      </c>
      <c r="O57" s="11">
        <v>20908500</v>
      </c>
      <c r="P57" s="11">
        <v>24080045</v>
      </c>
      <c r="Q57" s="11">
        <v>20908500</v>
      </c>
      <c r="R57" s="11">
        <v>0</v>
      </c>
      <c r="S57" s="11">
        <v>20908500</v>
      </c>
      <c r="T57" s="11">
        <v>0</v>
      </c>
      <c r="U57" s="11">
        <v>0</v>
      </c>
    </row>
    <row r="58" spans="1:21" s="12" customFormat="1" ht="12" x14ac:dyDescent="0.2">
      <c r="A58" s="8" t="s">
        <v>122</v>
      </c>
      <c r="B58" s="8" t="s">
        <v>123</v>
      </c>
      <c r="C58" s="9" t="s">
        <v>25</v>
      </c>
      <c r="D58" s="9" t="s">
        <v>26</v>
      </c>
      <c r="E58" s="9">
        <v>20</v>
      </c>
      <c r="F58" s="10" t="s">
        <v>31</v>
      </c>
      <c r="G58" s="11">
        <v>5000000</v>
      </c>
      <c r="H58" s="11">
        <f t="shared" si="7"/>
        <v>0</v>
      </c>
      <c r="I58" s="11">
        <v>5000000</v>
      </c>
      <c r="J58" s="11">
        <v>3824920</v>
      </c>
      <c r="K58" s="11">
        <v>1175080</v>
      </c>
      <c r="L58" s="11">
        <v>0</v>
      </c>
      <c r="M58" s="11">
        <v>19920</v>
      </c>
      <c r="N58" s="11">
        <v>3805000</v>
      </c>
      <c r="O58" s="11">
        <v>0</v>
      </c>
      <c r="P58" s="11">
        <v>19920</v>
      </c>
      <c r="Q58" s="11">
        <v>0</v>
      </c>
      <c r="R58" s="11">
        <v>0</v>
      </c>
      <c r="S58" s="11">
        <v>0</v>
      </c>
      <c r="T58" s="11">
        <v>0</v>
      </c>
      <c r="U58" s="11">
        <v>0</v>
      </c>
    </row>
    <row r="59" spans="1:21" s="12" customFormat="1" ht="12" x14ac:dyDescent="0.2">
      <c r="A59" s="8" t="s">
        <v>124</v>
      </c>
      <c r="B59" s="8" t="s">
        <v>125</v>
      </c>
      <c r="C59" s="9" t="s">
        <v>25</v>
      </c>
      <c r="D59" s="9" t="s">
        <v>26</v>
      </c>
      <c r="E59" s="9">
        <v>20</v>
      </c>
      <c r="F59" s="10" t="s">
        <v>31</v>
      </c>
      <c r="G59" s="11">
        <v>15000000</v>
      </c>
      <c r="H59" s="11">
        <f t="shared" si="7"/>
        <v>-4919600</v>
      </c>
      <c r="I59" s="11">
        <v>10080400</v>
      </c>
      <c r="J59" s="11">
        <v>59760</v>
      </c>
      <c r="K59" s="11">
        <v>10020640</v>
      </c>
      <c r="L59" s="11">
        <v>0</v>
      </c>
      <c r="M59" s="11">
        <v>59760</v>
      </c>
      <c r="N59" s="11">
        <v>0</v>
      </c>
      <c r="O59" s="11">
        <v>0</v>
      </c>
      <c r="P59" s="11">
        <v>59760</v>
      </c>
      <c r="Q59" s="11">
        <v>0</v>
      </c>
      <c r="R59" s="11">
        <v>0</v>
      </c>
      <c r="S59" s="11">
        <v>0</v>
      </c>
      <c r="T59" s="11">
        <v>0</v>
      </c>
      <c r="U59" s="11">
        <v>0</v>
      </c>
    </row>
    <row r="60" spans="1:21" s="12" customFormat="1" ht="12" x14ac:dyDescent="0.2">
      <c r="A60" s="8" t="s">
        <v>126</v>
      </c>
      <c r="B60" s="8" t="s">
        <v>127</v>
      </c>
      <c r="C60" s="9" t="s">
        <v>25</v>
      </c>
      <c r="D60" s="9" t="s">
        <v>26</v>
      </c>
      <c r="E60" s="9">
        <v>20</v>
      </c>
      <c r="F60" s="10" t="s">
        <v>31</v>
      </c>
      <c r="G60" s="11">
        <v>5000000</v>
      </c>
      <c r="H60" s="11">
        <f t="shared" si="7"/>
        <v>20080000</v>
      </c>
      <c r="I60" s="11">
        <v>25080000</v>
      </c>
      <c r="J60" s="11">
        <v>24096926</v>
      </c>
      <c r="K60" s="11">
        <v>983074</v>
      </c>
      <c r="L60" s="11">
        <v>0</v>
      </c>
      <c r="M60" s="11">
        <v>21005426</v>
      </c>
      <c r="N60" s="11">
        <v>3091500</v>
      </c>
      <c r="O60" s="11">
        <v>20908500</v>
      </c>
      <c r="P60" s="11">
        <v>96926</v>
      </c>
      <c r="Q60" s="11">
        <v>20908500</v>
      </c>
      <c r="R60" s="11">
        <v>0</v>
      </c>
      <c r="S60" s="11">
        <v>20908500</v>
      </c>
      <c r="T60" s="11">
        <v>0</v>
      </c>
      <c r="U60" s="11">
        <v>0</v>
      </c>
    </row>
    <row r="61" spans="1:21" s="12" customFormat="1" ht="12" x14ac:dyDescent="0.2">
      <c r="A61" s="8" t="s">
        <v>128</v>
      </c>
      <c r="B61" s="8" t="s">
        <v>129</v>
      </c>
      <c r="C61" s="9" t="s">
        <v>25</v>
      </c>
      <c r="D61" s="9" t="s">
        <v>26</v>
      </c>
      <c r="E61" s="9">
        <v>20</v>
      </c>
      <c r="F61" s="10" t="s">
        <v>31</v>
      </c>
      <c r="G61" s="11">
        <v>2000000</v>
      </c>
      <c r="H61" s="11">
        <f t="shared" si="7"/>
        <v>-1907600</v>
      </c>
      <c r="I61" s="11">
        <v>92400</v>
      </c>
      <c r="J61" s="11">
        <v>7968</v>
      </c>
      <c r="K61" s="11">
        <v>84432</v>
      </c>
      <c r="L61" s="11">
        <v>0</v>
      </c>
      <c r="M61" s="11">
        <v>7968</v>
      </c>
      <c r="N61" s="11">
        <v>0</v>
      </c>
      <c r="O61" s="11">
        <v>0</v>
      </c>
      <c r="P61" s="11">
        <v>7968</v>
      </c>
      <c r="Q61" s="11">
        <v>0</v>
      </c>
      <c r="R61" s="11">
        <v>0</v>
      </c>
      <c r="S61" s="11">
        <v>0</v>
      </c>
      <c r="T61" s="11">
        <v>0</v>
      </c>
      <c r="U61" s="11">
        <v>0</v>
      </c>
    </row>
    <row r="62" spans="1:21" s="12" customFormat="1" ht="12" x14ac:dyDescent="0.2">
      <c r="A62" s="8" t="s">
        <v>130</v>
      </c>
      <c r="B62" s="8" t="s">
        <v>131</v>
      </c>
      <c r="C62" s="9" t="s">
        <v>25</v>
      </c>
      <c r="D62" s="9" t="s">
        <v>26</v>
      </c>
      <c r="E62" s="9">
        <v>20</v>
      </c>
      <c r="F62" s="10" t="s">
        <v>31</v>
      </c>
      <c r="G62" s="11">
        <v>5000000</v>
      </c>
      <c r="H62" s="11">
        <f t="shared" si="7"/>
        <v>-4919600</v>
      </c>
      <c r="I62" s="11">
        <v>80400</v>
      </c>
      <c r="J62" s="11">
        <v>19920</v>
      </c>
      <c r="K62" s="11">
        <v>60480</v>
      </c>
      <c r="L62" s="11">
        <v>0</v>
      </c>
      <c r="M62" s="11">
        <v>19920</v>
      </c>
      <c r="N62" s="11">
        <v>0</v>
      </c>
      <c r="O62" s="11">
        <v>0</v>
      </c>
      <c r="P62" s="11">
        <v>19920</v>
      </c>
      <c r="Q62" s="11">
        <v>0</v>
      </c>
      <c r="R62" s="11">
        <v>0</v>
      </c>
      <c r="S62" s="11">
        <v>0</v>
      </c>
      <c r="T62" s="11">
        <v>0</v>
      </c>
      <c r="U62" s="11">
        <v>0</v>
      </c>
    </row>
    <row r="63" spans="1:21" s="12" customFormat="1" ht="12" x14ac:dyDescent="0.2">
      <c r="A63" s="8" t="s">
        <v>132</v>
      </c>
      <c r="B63" s="8" t="s">
        <v>133</v>
      </c>
      <c r="C63" s="9" t="s">
        <v>25</v>
      </c>
      <c r="D63" s="9" t="s">
        <v>26</v>
      </c>
      <c r="E63" s="9">
        <v>20</v>
      </c>
      <c r="F63" s="10" t="s">
        <v>31</v>
      </c>
      <c r="G63" s="11">
        <v>20000000</v>
      </c>
      <c r="H63" s="11">
        <f t="shared" si="7"/>
        <v>-16064000</v>
      </c>
      <c r="I63" s="11">
        <v>3936000</v>
      </c>
      <c r="J63" s="11">
        <v>15681</v>
      </c>
      <c r="K63" s="11">
        <v>3920319</v>
      </c>
      <c r="L63" s="11">
        <v>0</v>
      </c>
      <c r="M63" s="11">
        <v>15681</v>
      </c>
      <c r="N63" s="11">
        <v>0</v>
      </c>
      <c r="O63" s="11">
        <v>0</v>
      </c>
      <c r="P63" s="11">
        <v>15681</v>
      </c>
      <c r="Q63" s="11">
        <v>0</v>
      </c>
      <c r="R63" s="11">
        <v>0</v>
      </c>
      <c r="S63" s="11">
        <v>0</v>
      </c>
      <c r="T63" s="11">
        <v>0</v>
      </c>
      <c r="U63" s="11">
        <v>0</v>
      </c>
    </row>
    <row r="64" spans="1:21" s="12" customFormat="1" ht="12" x14ac:dyDescent="0.2">
      <c r="A64" s="8" t="s">
        <v>134</v>
      </c>
      <c r="B64" s="8" t="s">
        <v>135</v>
      </c>
      <c r="C64" s="9" t="s">
        <v>25</v>
      </c>
      <c r="D64" s="9" t="s">
        <v>26</v>
      </c>
      <c r="E64" s="9">
        <v>20</v>
      </c>
      <c r="F64" s="10" t="s">
        <v>31</v>
      </c>
      <c r="G64" s="11">
        <v>50000000</v>
      </c>
      <c r="H64" s="11">
        <f t="shared" si="7"/>
        <v>-10040000</v>
      </c>
      <c r="I64" s="11">
        <v>39960000</v>
      </c>
      <c r="J64" s="11">
        <v>24180030</v>
      </c>
      <c r="K64" s="11">
        <v>15779970</v>
      </c>
      <c r="L64" s="11">
        <v>0</v>
      </c>
      <c r="M64" s="11">
        <v>23820030</v>
      </c>
      <c r="N64" s="11">
        <v>360000</v>
      </c>
      <c r="O64" s="11">
        <v>0</v>
      </c>
      <c r="P64" s="11">
        <v>23820030</v>
      </c>
      <c r="Q64" s="11">
        <v>0</v>
      </c>
      <c r="R64" s="11">
        <v>0</v>
      </c>
      <c r="S64" s="11">
        <v>0</v>
      </c>
      <c r="T64" s="11">
        <v>0</v>
      </c>
      <c r="U64" s="11">
        <v>0</v>
      </c>
    </row>
    <row r="65" spans="1:21" s="12" customFormat="1" ht="12" x14ac:dyDescent="0.2">
      <c r="A65" s="8" t="s">
        <v>136</v>
      </c>
      <c r="B65" s="8" t="s">
        <v>137</v>
      </c>
      <c r="C65" s="9" t="s">
        <v>25</v>
      </c>
      <c r="D65" s="9" t="s">
        <v>26</v>
      </c>
      <c r="E65" s="9">
        <v>20</v>
      </c>
      <c r="F65" s="10" t="s">
        <v>31</v>
      </c>
      <c r="G65" s="11">
        <v>10000000</v>
      </c>
      <c r="H65" s="11">
        <f t="shared" si="7"/>
        <v>0</v>
      </c>
      <c r="I65" s="11">
        <v>10000000</v>
      </c>
      <c r="J65" s="11">
        <v>39840</v>
      </c>
      <c r="K65" s="11">
        <v>9960160</v>
      </c>
      <c r="L65" s="11">
        <v>0</v>
      </c>
      <c r="M65" s="11">
        <v>39840</v>
      </c>
      <c r="N65" s="11">
        <v>0</v>
      </c>
      <c r="O65" s="11">
        <v>0</v>
      </c>
      <c r="P65" s="11">
        <v>39840</v>
      </c>
      <c r="Q65" s="11">
        <v>0</v>
      </c>
      <c r="R65" s="11">
        <v>0</v>
      </c>
      <c r="S65" s="11">
        <v>0</v>
      </c>
      <c r="T65" s="11">
        <v>0</v>
      </c>
      <c r="U65" s="11">
        <v>0</v>
      </c>
    </row>
    <row r="66" spans="1:21" s="12" customFormat="1" ht="12" x14ac:dyDescent="0.2">
      <c r="A66" s="8" t="s">
        <v>138</v>
      </c>
      <c r="B66" s="8" t="s">
        <v>139</v>
      </c>
      <c r="C66" s="9" t="s">
        <v>25</v>
      </c>
      <c r="D66" s="9" t="s">
        <v>26</v>
      </c>
      <c r="E66" s="9">
        <v>20</v>
      </c>
      <c r="F66" s="10" t="s">
        <v>31</v>
      </c>
      <c r="G66" s="11">
        <v>60000000</v>
      </c>
      <c r="H66" s="11">
        <f t="shared" si="7"/>
        <v>-48192000</v>
      </c>
      <c r="I66" s="11">
        <v>11808000</v>
      </c>
      <c r="J66" s="11">
        <v>47043</v>
      </c>
      <c r="K66" s="11">
        <v>11760957</v>
      </c>
      <c r="L66" s="11">
        <v>0</v>
      </c>
      <c r="M66" s="11">
        <v>47043</v>
      </c>
      <c r="N66" s="11">
        <v>0</v>
      </c>
      <c r="O66" s="11">
        <v>0</v>
      </c>
      <c r="P66" s="11">
        <v>47043</v>
      </c>
      <c r="Q66" s="11">
        <v>0</v>
      </c>
      <c r="R66" s="11">
        <v>0</v>
      </c>
      <c r="S66" s="11">
        <v>0</v>
      </c>
      <c r="T66" s="11">
        <v>0</v>
      </c>
      <c r="U66" s="11">
        <v>0</v>
      </c>
    </row>
    <row r="67" spans="1:21" s="12" customFormat="1" ht="12" x14ac:dyDescent="0.2">
      <c r="A67" s="8" t="s">
        <v>140</v>
      </c>
      <c r="B67" s="8" t="s">
        <v>141</v>
      </c>
      <c r="C67" s="9" t="s">
        <v>25</v>
      </c>
      <c r="D67" s="9" t="s">
        <v>26</v>
      </c>
      <c r="E67" s="9">
        <v>20</v>
      </c>
      <c r="F67" s="10" t="s">
        <v>31</v>
      </c>
      <c r="G67" s="11">
        <v>10000000</v>
      </c>
      <c r="H67" s="11">
        <f t="shared" si="7"/>
        <v>-8032000</v>
      </c>
      <c r="I67" s="11">
        <v>1968000</v>
      </c>
      <c r="J67" s="11">
        <v>7840</v>
      </c>
      <c r="K67" s="11">
        <v>1960160</v>
      </c>
      <c r="L67" s="11">
        <v>0</v>
      </c>
      <c r="M67" s="11">
        <v>7840</v>
      </c>
      <c r="N67" s="11">
        <v>0</v>
      </c>
      <c r="O67" s="11">
        <v>0</v>
      </c>
      <c r="P67" s="11">
        <v>7840</v>
      </c>
      <c r="Q67" s="11">
        <v>0</v>
      </c>
      <c r="R67" s="11">
        <v>0</v>
      </c>
      <c r="S67" s="11">
        <v>0</v>
      </c>
      <c r="T67" s="11">
        <v>0</v>
      </c>
      <c r="U67" s="11">
        <v>0</v>
      </c>
    </row>
    <row r="68" spans="1:21" s="12" customFormat="1" ht="12" x14ac:dyDescent="0.2">
      <c r="A68" s="8" t="s">
        <v>142</v>
      </c>
      <c r="B68" s="8" t="s">
        <v>143</v>
      </c>
      <c r="C68" s="9" t="s">
        <v>25</v>
      </c>
      <c r="D68" s="9" t="s">
        <v>26</v>
      </c>
      <c r="E68" s="9">
        <v>20</v>
      </c>
      <c r="F68" s="10" t="s">
        <v>31</v>
      </c>
      <c r="G68" s="11">
        <v>50000000</v>
      </c>
      <c r="H68" s="11">
        <f t="shared" si="7"/>
        <v>-40160000</v>
      </c>
      <c r="I68" s="11">
        <v>9840000</v>
      </c>
      <c r="J68" s="11">
        <v>39203</v>
      </c>
      <c r="K68" s="11">
        <v>9800797</v>
      </c>
      <c r="L68" s="11">
        <v>0</v>
      </c>
      <c r="M68" s="11">
        <v>39203</v>
      </c>
      <c r="N68" s="11">
        <v>0</v>
      </c>
      <c r="O68" s="11">
        <v>0</v>
      </c>
      <c r="P68" s="11">
        <v>39203</v>
      </c>
      <c r="Q68" s="11">
        <v>0</v>
      </c>
      <c r="R68" s="11">
        <v>0</v>
      </c>
      <c r="S68" s="11">
        <v>0</v>
      </c>
      <c r="T68" s="11">
        <v>0</v>
      </c>
      <c r="U68" s="11">
        <v>0</v>
      </c>
    </row>
    <row r="69" spans="1:21" s="12" customFormat="1" ht="12" x14ac:dyDescent="0.2">
      <c r="A69" s="8" t="s">
        <v>144</v>
      </c>
      <c r="B69" s="8" t="s">
        <v>145</v>
      </c>
      <c r="C69" s="9" t="s">
        <v>25</v>
      </c>
      <c r="D69" s="9" t="s">
        <v>26</v>
      </c>
      <c r="E69" s="9">
        <v>20</v>
      </c>
      <c r="F69" s="10" t="s">
        <v>31</v>
      </c>
      <c r="G69" s="11">
        <v>752000000</v>
      </c>
      <c r="H69" s="11">
        <f t="shared" si="7"/>
        <v>-33132000</v>
      </c>
      <c r="I69" s="11">
        <v>718868000</v>
      </c>
      <c r="J69" s="11">
        <v>565368426.13</v>
      </c>
      <c r="K69" s="11">
        <v>153499573.87</v>
      </c>
      <c r="L69" s="11">
        <v>0</v>
      </c>
      <c r="M69" s="11">
        <v>498461787.52999997</v>
      </c>
      <c r="N69" s="11">
        <v>66906638.600000001</v>
      </c>
      <c r="O69" s="11">
        <v>155519004.19</v>
      </c>
      <c r="P69" s="11">
        <v>342942783.33999997</v>
      </c>
      <c r="Q69" s="11">
        <v>80549189.189999998</v>
      </c>
      <c r="R69" s="11">
        <v>74969815</v>
      </c>
      <c r="S69" s="11">
        <v>80549189.189999998</v>
      </c>
      <c r="T69" s="11">
        <v>0</v>
      </c>
      <c r="U69" s="11">
        <v>0</v>
      </c>
    </row>
    <row r="70" spans="1:21" s="12" customFormat="1" ht="12" x14ac:dyDescent="0.2">
      <c r="A70" s="8" t="s">
        <v>146</v>
      </c>
      <c r="B70" s="8" t="s">
        <v>147</v>
      </c>
      <c r="C70" s="9" t="s">
        <v>25</v>
      </c>
      <c r="D70" s="9" t="s">
        <v>26</v>
      </c>
      <c r="E70" s="9">
        <v>20</v>
      </c>
      <c r="F70" s="10" t="s">
        <v>31</v>
      </c>
      <c r="G70" s="11">
        <v>60000000</v>
      </c>
      <c r="H70" s="11">
        <f t="shared" si="7"/>
        <v>0</v>
      </c>
      <c r="I70" s="11">
        <v>60000000</v>
      </c>
      <c r="J70" s="11">
        <v>51551654.869999997</v>
      </c>
      <c r="K70" s="11">
        <v>8448345.1300000008</v>
      </c>
      <c r="L70" s="11">
        <v>0</v>
      </c>
      <c r="M70" s="11">
        <v>50351654.869999997</v>
      </c>
      <c r="N70" s="11">
        <v>1200000</v>
      </c>
      <c r="O70" s="11">
        <v>17677846</v>
      </c>
      <c r="P70" s="11">
        <v>32673808.870000001</v>
      </c>
      <c r="Q70" s="11">
        <v>15470620</v>
      </c>
      <c r="R70" s="11">
        <v>2207226</v>
      </c>
      <c r="S70" s="11">
        <v>15470620</v>
      </c>
      <c r="T70" s="11">
        <v>0</v>
      </c>
      <c r="U70" s="11">
        <v>0</v>
      </c>
    </row>
    <row r="71" spans="1:21" s="12" customFormat="1" ht="12" x14ac:dyDescent="0.2">
      <c r="A71" s="8" t="s">
        <v>148</v>
      </c>
      <c r="B71" s="8" t="s">
        <v>149</v>
      </c>
      <c r="C71" s="9" t="s">
        <v>25</v>
      </c>
      <c r="D71" s="9" t="s">
        <v>26</v>
      </c>
      <c r="E71" s="9">
        <v>20</v>
      </c>
      <c r="F71" s="10" t="s">
        <v>31</v>
      </c>
      <c r="G71" s="11">
        <v>200000000</v>
      </c>
      <c r="H71" s="11">
        <f t="shared" si="7"/>
        <v>0</v>
      </c>
      <c r="I71" s="11">
        <v>200000000</v>
      </c>
      <c r="J71" s="11">
        <v>126302801.08</v>
      </c>
      <c r="K71" s="11">
        <v>73697198.920000002</v>
      </c>
      <c r="L71" s="11">
        <v>0</v>
      </c>
      <c r="M71" s="11">
        <v>99328281.079999998</v>
      </c>
      <c r="N71" s="11">
        <v>26974520</v>
      </c>
      <c r="O71" s="11">
        <v>15025480</v>
      </c>
      <c r="P71" s="11">
        <v>84302801.079999998</v>
      </c>
      <c r="Q71" s="11">
        <v>15025480</v>
      </c>
      <c r="R71" s="11">
        <v>0</v>
      </c>
      <c r="S71" s="11">
        <v>15025480</v>
      </c>
      <c r="T71" s="11">
        <v>0</v>
      </c>
      <c r="U71" s="11">
        <v>0</v>
      </c>
    </row>
    <row r="72" spans="1:21" s="12" customFormat="1" ht="12" x14ac:dyDescent="0.2">
      <c r="A72" s="8" t="s">
        <v>150</v>
      </c>
      <c r="B72" s="8" t="s">
        <v>151</v>
      </c>
      <c r="C72" s="9" t="s">
        <v>25</v>
      </c>
      <c r="D72" s="9" t="s">
        <v>26</v>
      </c>
      <c r="E72" s="9">
        <v>20</v>
      </c>
      <c r="F72" s="10" t="s">
        <v>31</v>
      </c>
      <c r="G72" s="11">
        <v>5000000</v>
      </c>
      <c r="H72" s="11">
        <f t="shared" si="7"/>
        <v>0</v>
      </c>
      <c r="I72" s="11">
        <v>5000000</v>
      </c>
      <c r="J72" s="11">
        <v>19920</v>
      </c>
      <c r="K72" s="11">
        <v>4980080</v>
      </c>
      <c r="L72" s="11">
        <v>0</v>
      </c>
      <c r="M72" s="11">
        <v>19920</v>
      </c>
      <c r="N72" s="11">
        <v>0</v>
      </c>
      <c r="O72" s="11">
        <v>0</v>
      </c>
      <c r="P72" s="11">
        <v>19920</v>
      </c>
      <c r="Q72" s="11">
        <v>0</v>
      </c>
      <c r="R72" s="11">
        <v>0</v>
      </c>
      <c r="S72" s="11">
        <v>0</v>
      </c>
      <c r="T72" s="11">
        <v>0</v>
      </c>
      <c r="U72" s="11">
        <v>0</v>
      </c>
    </row>
    <row r="73" spans="1:21" s="12" customFormat="1" ht="24" x14ac:dyDescent="0.2">
      <c r="A73" s="8" t="s">
        <v>152</v>
      </c>
      <c r="B73" s="8" t="s">
        <v>153</v>
      </c>
      <c r="C73" s="9" t="s">
        <v>25</v>
      </c>
      <c r="D73" s="9" t="s">
        <v>26</v>
      </c>
      <c r="E73" s="9">
        <v>20</v>
      </c>
      <c r="F73" s="10" t="s">
        <v>31</v>
      </c>
      <c r="G73" s="11">
        <v>350000000</v>
      </c>
      <c r="H73" s="11">
        <f t="shared" si="7"/>
        <v>37951200</v>
      </c>
      <c r="I73" s="11">
        <v>387951200</v>
      </c>
      <c r="J73" s="11">
        <v>354175393.56999999</v>
      </c>
      <c r="K73" s="11">
        <v>33775806.43</v>
      </c>
      <c r="L73" s="11">
        <v>0</v>
      </c>
      <c r="M73" s="11">
        <v>315443274.97000003</v>
      </c>
      <c r="N73" s="11">
        <v>38732118.600000001</v>
      </c>
      <c r="O73" s="11">
        <v>104983565.84</v>
      </c>
      <c r="P73" s="11">
        <v>210459709.13</v>
      </c>
      <c r="Q73" s="11">
        <v>32220976.84</v>
      </c>
      <c r="R73" s="11">
        <v>72762589</v>
      </c>
      <c r="S73" s="11">
        <v>32220976.84</v>
      </c>
      <c r="T73" s="11">
        <v>0</v>
      </c>
      <c r="U73" s="11">
        <v>0</v>
      </c>
    </row>
    <row r="74" spans="1:21" s="12" customFormat="1" ht="12" x14ac:dyDescent="0.2">
      <c r="A74" s="8" t="s">
        <v>154</v>
      </c>
      <c r="B74" s="8" t="s">
        <v>155</v>
      </c>
      <c r="C74" s="9" t="s">
        <v>25</v>
      </c>
      <c r="D74" s="9" t="s">
        <v>26</v>
      </c>
      <c r="E74" s="9">
        <v>20</v>
      </c>
      <c r="F74" s="10" t="s">
        <v>31</v>
      </c>
      <c r="G74" s="11">
        <v>25000000</v>
      </c>
      <c r="H74" s="11">
        <f t="shared" si="7"/>
        <v>-14056000</v>
      </c>
      <c r="I74" s="11">
        <v>10944000</v>
      </c>
      <c r="J74" s="11">
        <v>1072899.74</v>
      </c>
      <c r="K74" s="11">
        <v>9871100.2599999998</v>
      </c>
      <c r="L74" s="11">
        <v>0</v>
      </c>
      <c r="M74" s="11">
        <v>1072899.74</v>
      </c>
      <c r="N74" s="11">
        <v>0</v>
      </c>
      <c r="O74" s="11">
        <v>982815.6</v>
      </c>
      <c r="P74" s="11">
        <v>90084.14</v>
      </c>
      <c r="Q74" s="11">
        <v>982815.6</v>
      </c>
      <c r="R74" s="11">
        <v>0</v>
      </c>
      <c r="S74" s="11">
        <v>982815.6</v>
      </c>
      <c r="T74" s="11">
        <v>0</v>
      </c>
      <c r="U74" s="11">
        <v>0</v>
      </c>
    </row>
    <row r="75" spans="1:21" s="12" customFormat="1" ht="24" x14ac:dyDescent="0.2">
      <c r="A75" s="8" t="s">
        <v>156</v>
      </c>
      <c r="B75" s="8" t="s">
        <v>157</v>
      </c>
      <c r="C75" s="9" t="s">
        <v>25</v>
      </c>
      <c r="D75" s="9" t="s">
        <v>26</v>
      </c>
      <c r="E75" s="9">
        <v>20</v>
      </c>
      <c r="F75" s="10" t="s">
        <v>31</v>
      </c>
      <c r="G75" s="11">
        <v>20000000</v>
      </c>
      <c r="H75" s="11">
        <f t="shared" ref="H75:H138" si="8">+I75-G75</f>
        <v>0</v>
      </c>
      <c r="I75" s="11">
        <v>20000000</v>
      </c>
      <c r="J75" s="11">
        <v>7024438.7199999997</v>
      </c>
      <c r="K75" s="11">
        <v>12975561.279999999</v>
      </c>
      <c r="L75" s="11">
        <v>0</v>
      </c>
      <c r="M75" s="11">
        <v>7024438.7199999997</v>
      </c>
      <c r="N75" s="11">
        <v>0</v>
      </c>
      <c r="O75" s="11">
        <v>6967188.3099999996</v>
      </c>
      <c r="P75" s="11">
        <v>57250.41</v>
      </c>
      <c r="Q75" s="11">
        <v>6967188.3099999996</v>
      </c>
      <c r="R75" s="11">
        <v>0</v>
      </c>
      <c r="S75" s="11">
        <v>6967188.3099999996</v>
      </c>
      <c r="T75" s="11">
        <v>0</v>
      </c>
      <c r="U75" s="11">
        <v>0</v>
      </c>
    </row>
    <row r="76" spans="1:21" s="12" customFormat="1" ht="12" x14ac:dyDescent="0.2">
      <c r="A76" s="8" t="s">
        <v>158</v>
      </c>
      <c r="B76" s="8" t="s">
        <v>159</v>
      </c>
      <c r="C76" s="9" t="s">
        <v>25</v>
      </c>
      <c r="D76" s="9" t="s">
        <v>26</v>
      </c>
      <c r="E76" s="9">
        <v>20</v>
      </c>
      <c r="F76" s="10" t="s">
        <v>31</v>
      </c>
      <c r="G76" s="11">
        <v>50000000</v>
      </c>
      <c r="H76" s="11">
        <f t="shared" si="8"/>
        <v>-25100000</v>
      </c>
      <c r="I76" s="11">
        <v>24900000</v>
      </c>
      <c r="J76" s="11">
        <v>20317109.690000001</v>
      </c>
      <c r="K76" s="11">
        <v>4582890.3099999996</v>
      </c>
      <c r="L76" s="11">
        <v>0</v>
      </c>
      <c r="M76" s="11">
        <v>20317109.690000001</v>
      </c>
      <c r="N76" s="11">
        <v>0</v>
      </c>
      <c r="O76" s="11">
        <v>5001001.8</v>
      </c>
      <c r="P76" s="11">
        <v>15316107.890000001</v>
      </c>
      <c r="Q76" s="11">
        <v>5001001.8</v>
      </c>
      <c r="R76" s="11">
        <v>0</v>
      </c>
      <c r="S76" s="11">
        <v>5001001.8</v>
      </c>
      <c r="T76" s="11">
        <v>0</v>
      </c>
      <c r="U76" s="11">
        <v>0</v>
      </c>
    </row>
    <row r="77" spans="1:21" s="12" customFormat="1" ht="12" x14ac:dyDescent="0.2">
      <c r="A77" s="8" t="s">
        <v>160</v>
      </c>
      <c r="B77" s="8" t="s">
        <v>161</v>
      </c>
      <c r="C77" s="9" t="s">
        <v>25</v>
      </c>
      <c r="D77" s="9" t="s">
        <v>26</v>
      </c>
      <c r="E77" s="9">
        <v>20</v>
      </c>
      <c r="F77" s="10" t="s">
        <v>31</v>
      </c>
      <c r="G77" s="11">
        <v>2000000</v>
      </c>
      <c r="H77" s="11">
        <f t="shared" si="8"/>
        <v>-1807200</v>
      </c>
      <c r="I77" s="11">
        <v>192800</v>
      </c>
      <c r="J77" s="11">
        <v>768</v>
      </c>
      <c r="K77" s="11">
        <v>192032</v>
      </c>
      <c r="L77" s="11">
        <v>0</v>
      </c>
      <c r="M77" s="11">
        <v>768</v>
      </c>
      <c r="N77" s="11">
        <v>0</v>
      </c>
      <c r="O77" s="11">
        <v>0</v>
      </c>
      <c r="P77" s="11">
        <v>768</v>
      </c>
      <c r="Q77" s="11">
        <v>0</v>
      </c>
      <c r="R77" s="11">
        <v>0</v>
      </c>
      <c r="S77" s="11">
        <v>0</v>
      </c>
      <c r="T77" s="11">
        <v>0</v>
      </c>
      <c r="U77" s="11">
        <v>0</v>
      </c>
    </row>
    <row r="78" spans="1:21" s="12" customFormat="1" ht="12" x14ac:dyDescent="0.2">
      <c r="A78" s="8" t="s">
        <v>162</v>
      </c>
      <c r="B78" s="8" t="s">
        <v>163</v>
      </c>
      <c r="C78" s="9" t="s">
        <v>25</v>
      </c>
      <c r="D78" s="9" t="s">
        <v>26</v>
      </c>
      <c r="E78" s="9">
        <v>20</v>
      </c>
      <c r="F78" s="10" t="s">
        <v>31</v>
      </c>
      <c r="G78" s="11">
        <v>40000000</v>
      </c>
      <c r="H78" s="11">
        <f t="shared" si="8"/>
        <v>-30120000</v>
      </c>
      <c r="I78" s="11">
        <v>9880000</v>
      </c>
      <c r="J78" s="11">
        <v>4903440.46</v>
      </c>
      <c r="K78" s="11">
        <v>4976559.54</v>
      </c>
      <c r="L78" s="11">
        <v>0</v>
      </c>
      <c r="M78" s="11">
        <v>4903440.46</v>
      </c>
      <c r="N78" s="11">
        <v>0</v>
      </c>
      <c r="O78" s="11">
        <v>4881106.6399999997</v>
      </c>
      <c r="P78" s="11">
        <v>22333.82</v>
      </c>
      <c r="Q78" s="11">
        <v>4881106.6399999997</v>
      </c>
      <c r="R78" s="11">
        <v>0</v>
      </c>
      <c r="S78" s="11">
        <v>4881106.6399999997</v>
      </c>
      <c r="T78" s="11">
        <v>0</v>
      </c>
      <c r="U78" s="11">
        <v>0</v>
      </c>
    </row>
    <row r="79" spans="1:21" s="12" customFormat="1" ht="12" x14ac:dyDescent="0.2">
      <c r="A79" s="8" t="s">
        <v>164</v>
      </c>
      <c r="B79" s="8" t="s">
        <v>165</v>
      </c>
      <c r="C79" s="9" t="s">
        <v>25</v>
      </c>
      <c r="D79" s="9" t="s">
        <v>26</v>
      </c>
      <c r="E79" s="9">
        <v>20</v>
      </c>
      <c r="F79" s="10" t="s">
        <v>31</v>
      </c>
      <c r="G79" s="11">
        <v>4075000000</v>
      </c>
      <c r="H79" s="11">
        <f t="shared" si="8"/>
        <v>113452000</v>
      </c>
      <c r="I79" s="11">
        <v>4188452000</v>
      </c>
      <c r="J79" s="11">
        <v>3737139374.96</v>
      </c>
      <c r="K79" s="11">
        <v>451312625.04000002</v>
      </c>
      <c r="L79" s="11">
        <v>0</v>
      </c>
      <c r="M79" s="11">
        <v>3318947364.96</v>
      </c>
      <c r="N79" s="11">
        <v>418192010</v>
      </c>
      <c r="O79" s="11">
        <v>1698585864.72</v>
      </c>
      <c r="P79" s="11">
        <v>1620361500.24</v>
      </c>
      <c r="Q79" s="11">
        <v>1698585864.72</v>
      </c>
      <c r="R79" s="11">
        <v>0</v>
      </c>
      <c r="S79" s="11">
        <v>1698585864.72</v>
      </c>
      <c r="T79" s="11">
        <v>0</v>
      </c>
      <c r="U79" s="11">
        <v>0</v>
      </c>
    </row>
    <row r="80" spans="1:21" s="12" customFormat="1" ht="12" x14ac:dyDescent="0.2">
      <c r="A80" s="8" t="s">
        <v>166</v>
      </c>
      <c r="B80" s="8" t="s">
        <v>167</v>
      </c>
      <c r="C80" s="9" t="s">
        <v>25</v>
      </c>
      <c r="D80" s="9" t="s">
        <v>26</v>
      </c>
      <c r="E80" s="9">
        <v>20</v>
      </c>
      <c r="F80" s="10" t="s">
        <v>31</v>
      </c>
      <c r="G80" s="11">
        <v>120000000</v>
      </c>
      <c r="H80" s="11">
        <f t="shared" si="8"/>
        <v>485936000</v>
      </c>
      <c r="I80" s="11">
        <v>605936000</v>
      </c>
      <c r="J80" s="11">
        <v>533880858.42000002</v>
      </c>
      <c r="K80" s="11">
        <v>72055141.579999998</v>
      </c>
      <c r="L80" s="11">
        <v>0</v>
      </c>
      <c r="M80" s="11">
        <v>174880858.41999999</v>
      </c>
      <c r="N80" s="11">
        <v>359000000</v>
      </c>
      <c r="O80" s="11">
        <v>50079984.799999997</v>
      </c>
      <c r="P80" s="11">
        <v>124800873.62</v>
      </c>
      <c r="Q80" s="11">
        <v>50079984.799999997</v>
      </c>
      <c r="R80" s="11">
        <v>0</v>
      </c>
      <c r="S80" s="11">
        <v>50079984.799999997</v>
      </c>
      <c r="T80" s="11">
        <v>0</v>
      </c>
      <c r="U80" s="11">
        <v>0</v>
      </c>
    </row>
    <row r="81" spans="1:21" s="12" customFormat="1" ht="24" x14ac:dyDescent="0.2">
      <c r="A81" s="8" t="s">
        <v>168</v>
      </c>
      <c r="B81" s="8" t="s">
        <v>169</v>
      </c>
      <c r="C81" s="9" t="s">
        <v>25</v>
      </c>
      <c r="D81" s="9" t="s">
        <v>26</v>
      </c>
      <c r="E81" s="9">
        <v>20</v>
      </c>
      <c r="F81" s="10" t="s">
        <v>31</v>
      </c>
      <c r="G81" s="11">
        <v>35000000</v>
      </c>
      <c r="H81" s="11">
        <f t="shared" si="8"/>
        <v>20080000</v>
      </c>
      <c r="I81" s="11">
        <v>55080000</v>
      </c>
      <c r="J81" s="11">
        <v>55004308.079999998</v>
      </c>
      <c r="K81" s="11">
        <v>75691.92</v>
      </c>
      <c r="L81" s="11">
        <v>0</v>
      </c>
      <c r="M81" s="11">
        <v>14004308.08</v>
      </c>
      <c r="N81" s="11">
        <v>41000000</v>
      </c>
      <c r="O81" s="11">
        <v>6772799.8799999999</v>
      </c>
      <c r="P81" s="11">
        <v>7231508.2000000002</v>
      </c>
      <c r="Q81" s="11">
        <v>6772799.8799999999</v>
      </c>
      <c r="R81" s="11">
        <v>0</v>
      </c>
      <c r="S81" s="11">
        <v>6772799.8799999999</v>
      </c>
      <c r="T81" s="11">
        <v>0</v>
      </c>
      <c r="U81" s="11">
        <v>0</v>
      </c>
    </row>
    <row r="82" spans="1:21" s="12" customFormat="1" ht="24" x14ac:dyDescent="0.2">
      <c r="A82" s="8" t="s">
        <v>170</v>
      </c>
      <c r="B82" s="8" t="s">
        <v>171</v>
      </c>
      <c r="C82" s="9" t="s">
        <v>25</v>
      </c>
      <c r="D82" s="9" t="s">
        <v>26</v>
      </c>
      <c r="E82" s="9">
        <v>20</v>
      </c>
      <c r="F82" s="10" t="s">
        <v>31</v>
      </c>
      <c r="G82" s="11">
        <v>250000000</v>
      </c>
      <c r="H82" s="11">
        <f t="shared" si="8"/>
        <v>119476000</v>
      </c>
      <c r="I82" s="11">
        <v>369476000</v>
      </c>
      <c r="J82" s="11">
        <v>253666015</v>
      </c>
      <c r="K82" s="11">
        <v>115809985</v>
      </c>
      <c r="L82" s="11">
        <v>0</v>
      </c>
      <c r="M82" s="11">
        <v>253666015</v>
      </c>
      <c r="N82" s="11">
        <v>0</v>
      </c>
      <c r="O82" s="11">
        <v>249000000</v>
      </c>
      <c r="P82" s="11">
        <v>4666015</v>
      </c>
      <c r="Q82" s="11">
        <v>249000000</v>
      </c>
      <c r="R82" s="11">
        <v>0</v>
      </c>
      <c r="S82" s="11">
        <v>249000000</v>
      </c>
      <c r="T82" s="11">
        <v>0</v>
      </c>
      <c r="U82" s="11">
        <v>0</v>
      </c>
    </row>
    <row r="83" spans="1:21" s="12" customFormat="1" ht="24" x14ac:dyDescent="0.2">
      <c r="A83" s="8" t="s">
        <v>172</v>
      </c>
      <c r="B83" s="8" t="s">
        <v>173</v>
      </c>
      <c r="C83" s="9" t="s">
        <v>25</v>
      </c>
      <c r="D83" s="9" t="s">
        <v>26</v>
      </c>
      <c r="E83" s="9">
        <v>20</v>
      </c>
      <c r="F83" s="10" t="s">
        <v>31</v>
      </c>
      <c r="G83" s="11">
        <v>70000000</v>
      </c>
      <c r="H83" s="11">
        <f t="shared" si="8"/>
        <v>-10040000</v>
      </c>
      <c r="I83" s="11">
        <v>59960000</v>
      </c>
      <c r="J83" s="11">
        <v>55636111.340000004</v>
      </c>
      <c r="K83" s="11">
        <v>4323888.66</v>
      </c>
      <c r="L83" s="11">
        <v>0</v>
      </c>
      <c r="M83" s="11">
        <v>55636111.340000004</v>
      </c>
      <c r="N83" s="11">
        <v>0</v>
      </c>
      <c r="O83" s="11">
        <v>24262083.18</v>
      </c>
      <c r="P83" s="11">
        <v>31374028.16</v>
      </c>
      <c r="Q83" s="11">
        <v>24262083.18</v>
      </c>
      <c r="R83" s="11">
        <v>0</v>
      </c>
      <c r="S83" s="11">
        <v>24262083.18</v>
      </c>
      <c r="T83" s="11">
        <v>0</v>
      </c>
      <c r="U83" s="11">
        <v>0</v>
      </c>
    </row>
    <row r="84" spans="1:21" s="12" customFormat="1" ht="12" x14ac:dyDescent="0.2">
      <c r="A84" s="8" t="s">
        <v>174</v>
      </c>
      <c r="B84" s="8" t="s">
        <v>175</v>
      </c>
      <c r="C84" s="9" t="s">
        <v>25</v>
      </c>
      <c r="D84" s="9" t="s">
        <v>26</v>
      </c>
      <c r="E84" s="9">
        <v>20</v>
      </c>
      <c r="F84" s="10" t="s">
        <v>31</v>
      </c>
      <c r="G84" s="11">
        <v>1800000000</v>
      </c>
      <c r="H84" s="11">
        <f t="shared" si="8"/>
        <v>-502000000</v>
      </c>
      <c r="I84" s="11">
        <v>1298000000</v>
      </c>
      <c r="J84" s="11">
        <v>1209215827.2</v>
      </c>
      <c r="K84" s="11">
        <v>88784172.799999997</v>
      </c>
      <c r="L84" s="11">
        <v>0</v>
      </c>
      <c r="M84" s="11">
        <v>1206198565.52</v>
      </c>
      <c r="N84" s="11">
        <v>3017261.68</v>
      </c>
      <c r="O84" s="11">
        <v>590580697.97000003</v>
      </c>
      <c r="P84" s="11">
        <v>615617867.54999995</v>
      </c>
      <c r="Q84" s="11">
        <v>590580697.97000003</v>
      </c>
      <c r="R84" s="11">
        <v>0</v>
      </c>
      <c r="S84" s="11">
        <v>590580697.97000003</v>
      </c>
      <c r="T84" s="11">
        <v>0</v>
      </c>
      <c r="U84" s="11">
        <v>0</v>
      </c>
    </row>
    <row r="85" spans="1:21" s="12" customFormat="1" ht="12" x14ac:dyDescent="0.2">
      <c r="A85" s="8" t="s">
        <v>176</v>
      </c>
      <c r="B85" s="8" t="s">
        <v>177</v>
      </c>
      <c r="C85" s="9" t="s">
        <v>25</v>
      </c>
      <c r="D85" s="9" t="s">
        <v>26</v>
      </c>
      <c r="E85" s="9">
        <v>20</v>
      </c>
      <c r="F85" s="10" t="s">
        <v>31</v>
      </c>
      <c r="G85" s="11">
        <v>1800000000</v>
      </c>
      <c r="H85" s="11">
        <f t="shared" si="8"/>
        <v>0</v>
      </c>
      <c r="I85" s="11">
        <v>1800000000</v>
      </c>
      <c r="J85" s="11">
        <v>1629736254.9200001</v>
      </c>
      <c r="K85" s="11">
        <v>170263745.08000001</v>
      </c>
      <c r="L85" s="11">
        <v>0</v>
      </c>
      <c r="M85" s="11">
        <v>1614561506.5999999</v>
      </c>
      <c r="N85" s="11">
        <v>15174748.32</v>
      </c>
      <c r="O85" s="11">
        <v>777890298.88999999</v>
      </c>
      <c r="P85" s="11">
        <v>836671207.71000004</v>
      </c>
      <c r="Q85" s="11">
        <v>777890298.88999999</v>
      </c>
      <c r="R85" s="11">
        <v>0</v>
      </c>
      <c r="S85" s="11">
        <v>777890298.88999999</v>
      </c>
      <c r="T85" s="11">
        <v>0</v>
      </c>
      <c r="U85" s="11">
        <v>0</v>
      </c>
    </row>
    <row r="86" spans="1:21" s="12" customFormat="1" ht="12" x14ac:dyDescent="0.2">
      <c r="A86" s="8" t="s">
        <v>178</v>
      </c>
      <c r="B86" s="8" t="s">
        <v>179</v>
      </c>
      <c r="C86" s="9" t="s">
        <v>25</v>
      </c>
      <c r="D86" s="9" t="s">
        <v>26</v>
      </c>
      <c r="E86" s="9">
        <v>20</v>
      </c>
      <c r="F86" s="10" t="s">
        <v>31</v>
      </c>
      <c r="G86" s="11">
        <v>1266200000</v>
      </c>
      <c r="H86" s="11">
        <f t="shared" si="8"/>
        <v>-21084000</v>
      </c>
      <c r="I86" s="11">
        <v>1245116000</v>
      </c>
      <c r="J86" s="11">
        <v>1185168245.55</v>
      </c>
      <c r="K86" s="11">
        <v>59947754.450000003</v>
      </c>
      <c r="L86" s="11">
        <v>0</v>
      </c>
      <c r="M86" s="11">
        <v>1177668245.55</v>
      </c>
      <c r="N86" s="11">
        <v>7500000</v>
      </c>
      <c r="O86" s="11">
        <v>854729265.17999995</v>
      </c>
      <c r="P86" s="11">
        <v>322938980.37</v>
      </c>
      <c r="Q86" s="11">
        <v>854729265.17999995</v>
      </c>
      <c r="R86" s="11">
        <v>0</v>
      </c>
      <c r="S86" s="11">
        <v>854729265.17999995</v>
      </c>
      <c r="T86" s="11">
        <v>0</v>
      </c>
      <c r="U86" s="11">
        <v>0</v>
      </c>
    </row>
    <row r="87" spans="1:21" s="12" customFormat="1" ht="24" x14ac:dyDescent="0.2">
      <c r="A87" s="8" t="s">
        <v>178</v>
      </c>
      <c r="B87" s="8" t="s">
        <v>179</v>
      </c>
      <c r="C87" s="9" t="s">
        <v>25</v>
      </c>
      <c r="D87" s="9" t="s">
        <v>26</v>
      </c>
      <c r="E87" s="9">
        <v>21</v>
      </c>
      <c r="F87" s="10" t="s">
        <v>28</v>
      </c>
      <c r="G87" s="11">
        <v>998800000</v>
      </c>
      <c r="H87" s="11">
        <f t="shared" si="8"/>
        <v>0</v>
      </c>
      <c r="I87" s="11">
        <v>998800000</v>
      </c>
      <c r="J87" s="11">
        <v>577310308</v>
      </c>
      <c r="K87" s="11">
        <v>421489692</v>
      </c>
      <c r="L87" s="11">
        <v>0</v>
      </c>
      <c r="M87" s="11">
        <v>290008471</v>
      </c>
      <c r="N87" s="11">
        <v>287301837</v>
      </c>
      <c r="O87" s="11">
        <v>132600847.92</v>
      </c>
      <c r="P87" s="11">
        <v>157407623.08000001</v>
      </c>
      <c r="Q87" s="11">
        <v>132600847.92</v>
      </c>
      <c r="R87" s="11">
        <v>0</v>
      </c>
      <c r="S87" s="11">
        <v>132600847.92</v>
      </c>
      <c r="T87" s="11">
        <v>0</v>
      </c>
      <c r="U87" s="11">
        <v>0</v>
      </c>
    </row>
    <row r="88" spans="1:21" s="12" customFormat="1" ht="12" x14ac:dyDescent="0.2">
      <c r="A88" s="8" t="s">
        <v>180</v>
      </c>
      <c r="B88" s="8" t="s">
        <v>181</v>
      </c>
      <c r="C88" s="9" t="s">
        <v>25</v>
      </c>
      <c r="D88" s="9" t="s">
        <v>26</v>
      </c>
      <c r="E88" s="9">
        <v>20</v>
      </c>
      <c r="F88" s="10" t="s">
        <v>31</v>
      </c>
      <c r="G88" s="11">
        <v>400000000</v>
      </c>
      <c r="H88" s="11">
        <f t="shared" si="8"/>
        <v>10040000</v>
      </c>
      <c r="I88" s="11">
        <v>410040000</v>
      </c>
      <c r="J88" s="11">
        <v>403703758.75999999</v>
      </c>
      <c r="K88" s="11">
        <v>6336241.2400000002</v>
      </c>
      <c r="L88" s="11">
        <v>0</v>
      </c>
      <c r="M88" s="11">
        <v>396203758.75999999</v>
      </c>
      <c r="N88" s="11">
        <v>7500000</v>
      </c>
      <c r="O88" s="11">
        <v>183368661.19999999</v>
      </c>
      <c r="P88" s="11">
        <v>212835097.56</v>
      </c>
      <c r="Q88" s="11">
        <v>183368661.19999999</v>
      </c>
      <c r="R88" s="11">
        <v>0</v>
      </c>
      <c r="S88" s="11">
        <v>183368661.19999999</v>
      </c>
      <c r="T88" s="11">
        <v>0</v>
      </c>
      <c r="U88" s="11">
        <v>0</v>
      </c>
    </row>
    <row r="89" spans="1:21" s="12" customFormat="1" ht="12" x14ac:dyDescent="0.2">
      <c r="A89" s="8" t="s">
        <v>182</v>
      </c>
      <c r="B89" s="8" t="s">
        <v>183</v>
      </c>
      <c r="C89" s="9" t="s">
        <v>25</v>
      </c>
      <c r="D89" s="9" t="s">
        <v>26</v>
      </c>
      <c r="E89" s="9">
        <v>20</v>
      </c>
      <c r="F89" s="10" t="s">
        <v>31</v>
      </c>
      <c r="G89" s="11">
        <v>50000000</v>
      </c>
      <c r="H89" s="11">
        <f t="shared" si="8"/>
        <v>-21084000</v>
      </c>
      <c r="I89" s="11">
        <v>28916000</v>
      </c>
      <c r="J89" s="11">
        <v>27358923</v>
      </c>
      <c r="K89" s="11">
        <v>1557077</v>
      </c>
      <c r="L89" s="11">
        <v>0</v>
      </c>
      <c r="M89" s="11">
        <v>27358923</v>
      </c>
      <c r="N89" s="11">
        <v>0</v>
      </c>
      <c r="O89" s="11">
        <v>25788750</v>
      </c>
      <c r="P89" s="11">
        <v>1570173</v>
      </c>
      <c r="Q89" s="11">
        <v>25788750</v>
      </c>
      <c r="R89" s="11">
        <v>0</v>
      </c>
      <c r="S89" s="11">
        <v>25788750</v>
      </c>
      <c r="T89" s="11">
        <v>0</v>
      </c>
      <c r="U89" s="11">
        <v>0</v>
      </c>
    </row>
    <row r="90" spans="1:21" s="12" customFormat="1" ht="24" x14ac:dyDescent="0.2">
      <c r="A90" s="8" t="s">
        <v>184</v>
      </c>
      <c r="B90" s="8" t="s">
        <v>185</v>
      </c>
      <c r="C90" s="9" t="s">
        <v>25</v>
      </c>
      <c r="D90" s="9" t="s">
        <v>26</v>
      </c>
      <c r="E90" s="9">
        <v>20</v>
      </c>
      <c r="F90" s="10" t="s">
        <v>31</v>
      </c>
      <c r="G90" s="11">
        <v>801200000</v>
      </c>
      <c r="H90" s="11">
        <f t="shared" si="8"/>
        <v>-10040000</v>
      </c>
      <c r="I90" s="11">
        <v>791160000</v>
      </c>
      <c r="J90" s="11">
        <v>746427939.27999997</v>
      </c>
      <c r="K90" s="11">
        <v>44732060.719999999</v>
      </c>
      <c r="L90" s="11">
        <v>0</v>
      </c>
      <c r="M90" s="11">
        <v>746427939.27999997</v>
      </c>
      <c r="N90" s="11">
        <v>0</v>
      </c>
      <c r="O90" s="11">
        <v>637925680.13999999</v>
      </c>
      <c r="P90" s="11">
        <v>108502259.14</v>
      </c>
      <c r="Q90" s="11">
        <v>637925680.13999999</v>
      </c>
      <c r="R90" s="11">
        <v>0</v>
      </c>
      <c r="S90" s="11">
        <v>637925680.13999999</v>
      </c>
      <c r="T90" s="11">
        <v>0</v>
      </c>
      <c r="U90" s="11">
        <v>0</v>
      </c>
    </row>
    <row r="91" spans="1:21" s="12" customFormat="1" ht="24" x14ac:dyDescent="0.2">
      <c r="A91" s="8" t="s">
        <v>184</v>
      </c>
      <c r="B91" s="8" t="s">
        <v>185</v>
      </c>
      <c r="C91" s="9" t="s">
        <v>25</v>
      </c>
      <c r="D91" s="9" t="s">
        <v>26</v>
      </c>
      <c r="E91" s="9">
        <v>21</v>
      </c>
      <c r="F91" s="10" t="s">
        <v>28</v>
      </c>
      <c r="G91" s="11">
        <v>998800000</v>
      </c>
      <c r="H91" s="11">
        <f t="shared" si="8"/>
        <v>0</v>
      </c>
      <c r="I91" s="11">
        <v>998800000</v>
      </c>
      <c r="J91" s="11">
        <v>577310308</v>
      </c>
      <c r="K91" s="11">
        <v>421489692</v>
      </c>
      <c r="L91" s="11">
        <v>0</v>
      </c>
      <c r="M91" s="11">
        <v>290008471</v>
      </c>
      <c r="N91" s="11">
        <v>287301837</v>
      </c>
      <c r="O91" s="11">
        <v>132600847.92</v>
      </c>
      <c r="P91" s="11">
        <v>157407623.08000001</v>
      </c>
      <c r="Q91" s="11">
        <v>132600847.92</v>
      </c>
      <c r="R91" s="11">
        <v>0</v>
      </c>
      <c r="S91" s="11">
        <v>132600847.92</v>
      </c>
      <c r="T91" s="11">
        <v>0</v>
      </c>
      <c r="U91" s="11">
        <v>0</v>
      </c>
    </row>
    <row r="92" spans="1:21" s="12" customFormat="1" ht="12" x14ac:dyDescent="0.2">
      <c r="A92" s="8" t="s">
        <v>186</v>
      </c>
      <c r="B92" s="8" t="s">
        <v>187</v>
      </c>
      <c r="C92" s="9" t="s">
        <v>25</v>
      </c>
      <c r="D92" s="9" t="s">
        <v>26</v>
      </c>
      <c r="E92" s="9">
        <v>20</v>
      </c>
      <c r="F92" s="10" t="s">
        <v>31</v>
      </c>
      <c r="G92" s="11">
        <v>15000000</v>
      </c>
      <c r="H92" s="11">
        <f t="shared" si="8"/>
        <v>0</v>
      </c>
      <c r="I92" s="11">
        <v>15000000</v>
      </c>
      <c r="J92" s="11">
        <v>7677624.5099999998</v>
      </c>
      <c r="K92" s="11">
        <v>7322375.4900000002</v>
      </c>
      <c r="L92" s="11">
        <v>0</v>
      </c>
      <c r="M92" s="11">
        <v>7677624.5099999998</v>
      </c>
      <c r="N92" s="11">
        <v>0</v>
      </c>
      <c r="O92" s="11">
        <v>7646173.8399999999</v>
      </c>
      <c r="P92" s="11">
        <v>31450.67</v>
      </c>
      <c r="Q92" s="11">
        <v>7646173.8399999999</v>
      </c>
      <c r="R92" s="11">
        <v>0</v>
      </c>
      <c r="S92" s="11">
        <v>7646173.8399999999</v>
      </c>
      <c r="T92" s="11">
        <v>0</v>
      </c>
      <c r="U92" s="11">
        <v>0</v>
      </c>
    </row>
    <row r="93" spans="1:21" s="12" customFormat="1" ht="12" x14ac:dyDescent="0.2">
      <c r="A93" s="8" t="s">
        <v>188</v>
      </c>
      <c r="B93" s="8" t="s">
        <v>189</v>
      </c>
      <c r="C93" s="9" t="s">
        <v>25</v>
      </c>
      <c r="D93" s="9" t="s">
        <v>26</v>
      </c>
      <c r="E93" s="9">
        <v>20</v>
      </c>
      <c r="F93" s="10" t="s">
        <v>31</v>
      </c>
      <c r="G93" s="11">
        <v>85000000</v>
      </c>
      <c r="H93" s="11">
        <f t="shared" si="8"/>
        <v>0</v>
      </c>
      <c r="I93" s="11">
        <v>85000000</v>
      </c>
      <c r="J93" s="11">
        <v>77955232.569999993</v>
      </c>
      <c r="K93" s="11">
        <v>7044767.4299999997</v>
      </c>
      <c r="L93" s="11">
        <v>0</v>
      </c>
      <c r="M93" s="11">
        <v>71955232.569999993</v>
      </c>
      <c r="N93" s="11">
        <v>6000000</v>
      </c>
      <c r="O93" s="11">
        <v>46674876.439999998</v>
      </c>
      <c r="P93" s="11">
        <v>25280356.129999999</v>
      </c>
      <c r="Q93" s="11">
        <v>46674876.439999998</v>
      </c>
      <c r="R93" s="11">
        <v>0</v>
      </c>
      <c r="S93" s="11">
        <v>46674876.439999998</v>
      </c>
      <c r="T93" s="11">
        <v>0</v>
      </c>
      <c r="U93" s="11">
        <v>0</v>
      </c>
    </row>
    <row r="94" spans="1:21" s="12" customFormat="1" ht="12" x14ac:dyDescent="0.2">
      <c r="A94" s="8" t="s">
        <v>190</v>
      </c>
      <c r="B94" s="8" t="s">
        <v>191</v>
      </c>
      <c r="C94" s="9" t="s">
        <v>25</v>
      </c>
      <c r="D94" s="9" t="s">
        <v>26</v>
      </c>
      <c r="E94" s="9">
        <v>20</v>
      </c>
      <c r="F94" s="10" t="s">
        <v>31</v>
      </c>
      <c r="G94" s="11">
        <v>5000000</v>
      </c>
      <c r="H94" s="11">
        <f t="shared" si="8"/>
        <v>0</v>
      </c>
      <c r="I94" s="11">
        <v>5000000</v>
      </c>
      <c r="J94" s="11">
        <v>3019920</v>
      </c>
      <c r="K94" s="11">
        <v>1980080</v>
      </c>
      <c r="L94" s="11">
        <v>0</v>
      </c>
      <c r="M94" s="11">
        <v>19920</v>
      </c>
      <c r="N94" s="11">
        <v>3000000</v>
      </c>
      <c r="O94" s="11">
        <v>0</v>
      </c>
      <c r="P94" s="11">
        <v>19920</v>
      </c>
      <c r="Q94" s="11">
        <v>0</v>
      </c>
      <c r="R94" s="11">
        <v>0</v>
      </c>
      <c r="S94" s="11">
        <v>0</v>
      </c>
      <c r="T94" s="11">
        <v>0</v>
      </c>
      <c r="U94" s="11">
        <v>0</v>
      </c>
    </row>
    <row r="95" spans="1:21" s="12" customFormat="1" ht="24" x14ac:dyDescent="0.2">
      <c r="A95" s="8" t="s">
        <v>192</v>
      </c>
      <c r="B95" s="8" t="s">
        <v>193</v>
      </c>
      <c r="C95" s="9" t="s">
        <v>25</v>
      </c>
      <c r="D95" s="9" t="s">
        <v>26</v>
      </c>
      <c r="E95" s="9">
        <v>20</v>
      </c>
      <c r="F95" s="10" t="s">
        <v>31</v>
      </c>
      <c r="G95" s="11">
        <v>5000000</v>
      </c>
      <c r="H95" s="11">
        <f t="shared" si="8"/>
        <v>0</v>
      </c>
      <c r="I95" s="11">
        <v>5000000</v>
      </c>
      <c r="J95" s="11">
        <v>3019920</v>
      </c>
      <c r="K95" s="11">
        <v>1980080</v>
      </c>
      <c r="L95" s="11">
        <v>0</v>
      </c>
      <c r="M95" s="11">
        <v>19920</v>
      </c>
      <c r="N95" s="11">
        <v>3000000</v>
      </c>
      <c r="O95" s="11">
        <v>0</v>
      </c>
      <c r="P95" s="11">
        <v>19920</v>
      </c>
      <c r="Q95" s="11">
        <v>0</v>
      </c>
      <c r="R95" s="11">
        <v>0</v>
      </c>
      <c r="S95" s="11">
        <v>0</v>
      </c>
      <c r="T95" s="11">
        <v>0</v>
      </c>
      <c r="U95" s="11">
        <v>0</v>
      </c>
    </row>
    <row r="96" spans="1:21" s="12" customFormat="1" ht="12" x14ac:dyDescent="0.2">
      <c r="A96" s="8" t="s">
        <v>194</v>
      </c>
      <c r="B96" s="8" t="s">
        <v>195</v>
      </c>
      <c r="C96" s="9" t="s">
        <v>25</v>
      </c>
      <c r="D96" s="9" t="s">
        <v>26</v>
      </c>
      <c r="E96" s="9">
        <v>20</v>
      </c>
      <c r="F96" s="10" t="s">
        <v>31</v>
      </c>
      <c r="G96" s="11">
        <v>40000000</v>
      </c>
      <c r="H96" s="11">
        <f t="shared" si="8"/>
        <v>0</v>
      </c>
      <c r="I96" s="11">
        <v>40000000</v>
      </c>
      <c r="J96" s="11">
        <v>39077362</v>
      </c>
      <c r="K96" s="11">
        <v>922638</v>
      </c>
      <c r="L96" s="11">
        <v>0</v>
      </c>
      <c r="M96" s="11">
        <v>39077362</v>
      </c>
      <c r="N96" s="11">
        <v>0</v>
      </c>
      <c r="O96" s="11">
        <v>38918000</v>
      </c>
      <c r="P96" s="11">
        <v>159362</v>
      </c>
      <c r="Q96" s="11">
        <v>38918000</v>
      </c>
      <c r="R96" s="11">
        <v>0</v>
      </c>
      <c r="S96" s="11">
        <v>38918000</v>
      </c>
      <c r="T96" s="11">
        <v>0</v>
      </c>
      <c r="U96" s="11">
        <v>0</v>
      </c>
    </row>
    <row r="97" spans="1:21" s="12" customFormat="1" ht="24" x14ac:dyDescent="0.2">
      <c r="A97" s="8" t="s">
        <v>196</v>
      </c>
      <c r="B97" s="8" t="s">
        <v>197</v>
      </c>
      <c r="C97" s="9" t="s">
        <v>25</v>
      </c>
      <c r="D97" s="9" t="s">
        <v>26</v>
      </c>
      <c r="E97" s="9">
        <v>20</v>
      </c>
      <c r="F97" s="10" t="s">
        <v>31</v>
      </c>
      <c r="G97" s="11">
        <v>35000000</v>
      </c>
      <c r="H97" s="11">
        <f t="shared" si="8"/>
        <v>0</v>
      </c>
      <c r="I97" s="11">
        <v>35000000</v>
      </c>
      <c r="J97" s="11">
        <v>32838030.57</v>
      </c>
      <c r="K97" s="11">
        <v>2161969.4300000002</v>
      </c>
      <c r="L97" s="11">
        <v>0</v>
      </c>
      <c r="M97" s="11">
        <v>32838030.57</v>
      </c>
      <c r="N97" s="11">
        <v>0</v>
      </c>
      <c r="O97" s="11">
        <v>7756876.4400000004</v>
      </c>
      <c r="P97" s="11">
        <v>25081154.129999999</v>
      </c>
      <c r="Q97" s="11">
        <v>7756876.4400000004</v>
      </c>
      <c r="R97" s="11">
        <v>0</v>
      </c>
      <c r="S97" s="11">
        <v>7756876.4400000004</v>
      </c>
      <c r="T97" s="11">
        <v>0</v>
      </c>
      <c r="U97" s="11">
        <v>0</v>
      </c>
    </row>
    <row r="98" spans="1:21" s="12" customFormat="1" ht="12" x14ac:dyDescent="0.2">
      <c r="A98" s="8" t="s">
        <v>198</v>
      </c>
      <c r="B98" s="8" t="s">
        <v>199</v>
      </c>
      <c r="C98" s="9" t="s">
        <v>25</v>
      </c>
      <c r="D98" s="9" t="s">
        <v>26</v>
      </c>
      <c r="E98" s="9">
        <v>20</v>
      </c>
      <c r="F98" s="10" t="s">
        <v>31</v>
      </c>
      <c r="G98" s="11">
        <v>1089000000</v>
      </c>
      <c r="H98" s="11"/>
      <c r="I98" s="11">
        <v>1028760000</v>
      </c>
      <c r="J98" s="11">
        <v>611361934.80999994</v>
      </c>
      <c r="K98" s="11">
        <v>417398065.19</v>
      </c>
      <c r="L98" s="11">
        <v>0</v>
      </c>
      <c r="M98" s="11">
        <v>538321381.80999994</v>
      </c>
      <c r="N98" s="11">
        <v>73040553</v>
      </c>
      <c r="O98" s="11">
        <v>536025049.14999998</v>
      </c>
      <c r="P98" s="11">
        <v>2296332.66</v>
      </c>
      <c r="Q98" s="11">
        <v>536025049.14999998</v>
      </c>
      <c r="R98" s="11">
        <v>0</v>
      </c>
      <c r="S98" s="11">
        <v>535550339.14999998</v>
      </c>
      <c r="T98" s="11">
        <v>474710</v>
      </c>
      <c r="U98" s="11">
        <v>0</v>
      </c>
    </row>
    <row r="99" spans="1:21" s="12" customFormat="1" ht="12" x14ac:dyDescent="0.2">
      <c r="A99" s="8" t="s">
        <v>200</v>
      </c>
      <c r="B99" s="8" t="s">
        <v>201</v>
      </c>
      <c r="C99" s="9" t="s">
        <v>25</v>
      </c>
      <c r="D99" s="9" t="s">
        <v>26</v>
      </c>
      <c r="E99" s="9">
        <v>20</v>
      </c>
      <c r="F99" s="10" t="s">
        <v>31</v>
      </c>
      <c r="G99" s="11">
        <v>350000000</v>
      </c>
      <c r="H99" s="11">
        <f t="shared" si="8"/>
        <v>-50200000</v>
      </c>
      <c r="I99" s="11">
        <v>299800000</v>
      </c>
      <c r="J99" s="11">
        <v>98724785.599999994</v>
      </c>
      <c r="K99" s="11">
        <v>201075214.40000001</v>
      </c>
      <c r="L99" s="11">
        <v>0</v>
      </c>
      <c r="M99" s="11">
        <v>62674785.600000001</v>
      </c>
      <c r="N99" s="11">
        <v>36050000</v>
      </c>
      <c r="O99" s="11">
        <v>61686005.439999998</v>
      </c>
      <c r="P99" s="11">
        <v>988780.16</v>
      </c>
      <c r="Q99" s="11">
        <v>61686005.439999998</v>
      </c>
      <c r="R99" s="11">
        <v>0</v>
      </c>
      <c r="S99" s="11">
        <v>61686005.439999998</v>
      </c>
      <c r="T99" s="11">
        <v>0</v>
      </c>
      <c r="U99" s="11">
        <v>0</v>
      </c>
    </row>
    <row r="100" spans="1:21" s="12" customFormat="1" ht="12" x14ac:dyDescent="0.2">
      <c r="A100" s="8" t="s">
        <v>202</v>
      </c>
      <c r="B100" s="8" t="s">
        <v>203</v>
      </c>
      <c r="C100" s="9" t="s">
        <v>25</v>
      </c>
      <c r="D100" s="9" t="s">
        <v>26</v>
      </c>
      <c r="E100" s="9">
        <v>20</v>
      </c>
      <c r="F100" s="10" t="s">
        <v>31</v>
      </c>
      <c r="G100" s="11">
        <v>350000000</v>
      </c>
      <c r="H100" s="11">
        <f t="shared" si="8"/>
        <v>0</v>
      </c>
      <c r="I100" s="11">
        <v>350000000</v>
      </c>
      <c r="J100" s="11">
        <v>312532293.00999999</v>
      </c>
      <c r="K100" s="11">
        <v>37467706.990000002</v>
      </c>
      <c r="L100" s="11">
        <v>0</v>
      </c>
      <c r="M100" s="11">
        <v>312341740.00999999</v>
      </c>
      <c r="N100" s="11">
        <v>190553</v>
      </c>
      <c r="O100" s="11">
        <v>311997012.13</v>
      </c>
      <c r="P100" s="11">
        <v>344727.88</v>
      </c>
      <c r="Q100" s="11">
        <v>311997012.13</v>
      </c>
      <c r="R100" s="11">
        <v>0</v>
      </c>
      <c r="S100" s="11">
        <v>311750902.13</v>
      </c>
      <c r="T100" s="11">
        <v>246110</v>
      </c>
      <c r="U100" s="11">
        <v>0</v>
      </c>
    </row>
    <row r="101" spans="1:21" s="12" customFormat="1" ht="12" x14ac:dyDescent="0.2">
      <c r="A101" s="8" t="s">
        <v>204</v>
      </c>
      <c r="B101" s="8" t="s">
        <v>205</v>
      </c>
      <c r="C101" s="9" t="s">
        <v>25</v>
      </c>
      <c r="D101" s="9" t="s">
        <v>26</v>
      </c>
      <c r="E101" s="9">
        <v>20</v>
      </c>
      <c r="F101" s="10" t="s">
        <v>31</v>
      </c>
      <c r="G101" s="11">
        <v>15000000</v>
      </c>
      <c r="H101" s="11">
        <f t="shared" si="8"/>
        <v>-10040000</v>
      </c>
      <c r="I101" s="11">
        <v>4960000</v>
      </c>
      <c r="J101" s="11">
        <v>347019.16</v>
      </c>
      <c r="K101" s="11">
        <v>4612980.84</v>
      </c>
      <c r="L101" s="11">
        <v>0</v>
      </c>
      <c r="M101" s="11">
        <v>347019.16</v>
      </c>
      <c r="N101" s="11">
        <v>0</v>
      </c>
      <c r="O101" s="11">
        <v>328447.76</v>
      </c>
      <c r="P101" s="11">
        <v>18571.400000000001</v>
      </c>
      <c r="Q101" s="11">
        <v>328447.76</v>
      </c>
      <c r="R101" s="11">
        <v>0</v>
      </c>
      <c r="S101" s="11">
        <v>328447.76</v>
      </c>
      <c r="T101" s="11">
        <v>0</v>
      </c>
      <c r="U101" s="11">
        <v>0</v>
      </c>
    </row>
    <row r="102" spans="1:21" s="12" customFormat="1" ht="12" x14ac:dyDescent="0.2">
      <c r="A102" s="8" t="s">
        <v>206</v>
      </c>
      <c r="B102" s="8" t="s">
        <v>207</v>
      </c>
      <c r="C102" s="9" t="s">
        <v>25</v>
      </c>
      <c r="D102" s="9" t="s">
        <v>26</v>
      </c>
      <c r="E102" s="9">
        <v>20</v>
      </c>
      <c r="F102" s="10" t="s">
        <v>31</v>
      </c>
      <c r="G102" s="11">
        <v>18000000</v>
      </c>
      <c r="H102" s="11">
        <f t="shared" si="8"/>
        <v>0</v>
      </c>
      <c r="I102" s="11">
        <v>18000000</v>
      </c>
      <c r="J102" s="11">
        <v>9749963.2100000009</v>
      </c>
      <c r="K102" s="11">
        <v>8250036.79</v>
      </c>
      <c r="L102" s="11">
        <v>0</v>
      </c>
      <c r="M102" s="11">
        <v>9749963.2100000009</v>
      </c>
      <c r="N102" s="11">
        <v>0</v>
      </c>
      <c r="O102" s="11">
        <v>9712171.4499999993</v>
      </c>
      <c r="P102" s="11">
        <v>37791.760000000002</v>
      </c>
      <c r="Q102" s="11">
        <v>9712171.4499999993</v>
      </c>
      <c r="R102" s="11">
        <v>0</v>
      </c>
      <c r="S102" s="11">
        <v>9712171.4499999993</v>
      </c>
      <c r="T102" s="11">
        <v>0</v>
      </c>
      <c r="U102" s="11">
        <v>0</v>
      </c>
    </row>
    <row r="103" spans="1:21" s="12" customFormat="1" ht="12" x14ac:dyDescent="0.2">
      <c r="A103" s="8" t="s">
        <v>208</v>
      </c>
      <c r="B103" s="8" t="s">
        <v>209</v>
      </c>
      <c r="C103" s="9" t="s">
        <v>25</v>
      </c>
      <c r="D103" s="9" t="s">
        <v>26</v>
      </c>
      <c r="E103" s="9">
        <v>20</v>
      </c>
      <c r="F103" s="10" t="s">
        <v>31</v>
      </c>
      <c r="G103" s="11">
        <v>350000000</v>
      </c>
      <c r="H103" s="11">
        <f t="shared" si="8"/>
        <v>0</v>
      </c>
      <c r="I103" s="11">
        <v>350000000</v>
      </c>
      <c r="J103" s="11">
        <v>188032443.83000001</v>
      </c>
      <c r="K103" s="11">
        <v>161967556.16999999</v>
      </c>
      <c r="L103" s="11">
        <v>0</v>
      </c>
      <c r="M103" s="11">
        <v>151232443.83000001</v>
      </c>
      <c r="N103" s="11">
        <v>36800000</v>
      </c>
      <c r="O103" s="11">
        <v>150343404.66999999</v>
      </c>
      <c r="P103" s="11">
        <v>889039.16</v>
      </c>
      <c r="Q103" s="11">
        <v>150343404.66999999</v>
      </c>
      <c r="R103" s="11">
        <v>0</v>
      </c>
      <c r="S103" s="11">
        <v>150114804.66999999</v>
      </c>
      <c r="T103" s="11">
        <v>228600</v>
      </c>
      <c r="U103" s="11">
        <v>0</v>
      </c>
    </row>
    <row r="104" spans="1:21" s="12" customFormat="1" ht="12" x14ac:dyDescent="0.2">
      <c r="A104" s="8" t="s">
        <v>210</v>
      </c>
      <c r="B104" s="8" t="s">
        <v>211</v>
      </c>
      <c r="C104" s="9" t="s">
        <v>25</v>
      </c>
      <c r="D104" s="9" t="s">
        <v>26</v>
      </c>
      <c r="E104" s="9">
        <v>20</v>
      </c>
      <c r="F104" s="10" t="s">
        <v>31</v>
      </c>
      <c r="G104" s="11">
        <v>6000000</v>
      </c>
      <c r="H104" s="11">
        <f t="shared" si="8"/>
        <v>0</v>
      </c>
      <c r="I104" s="11">
        <v>6000000</v>
      </c>
      <c r="J104" s="11">
        <v>1975430</v>
      </c>
      <c r="K104" s="11">
        <v>4024570</v>
      </c>
      <c r="L104" s="11">
        <v>0</v>
      </c>
      <c r="M104" s="11">
        <v>1975430</v>
      </c>
      <c r="N104" s="11">
        <v>0</v>
      </c>
      <c r="O104" s="11">
        <v>1958007.7</v>
      </c>
      <c r="P104" s="11">
        <v>17422.3</v>
      </c>
      <c r="Q104" s="11">
        <v>1958007.7</v>
      </c>
      <c r="R104" s="11">
        <v>0</v>
      </c>
      <c r="S104" s="11">
        <v>1958007.7</v>
      </c>
      <c r="T104" s="11">
        <v>0</v>
      </c>
      <c r="U104" s="11">
        <v>0</v>
      </c>
    </row>
    <row r="105" spans="1:21" s="12" customFormat="1" ht="12" x14ac:dyDescent="0.2">
      <c r="A105" s="8" t="s">
        <v>212</v>
      </c>
      <c r="B105" s="8" t="s">
        <v>213</v>
      </c>
      <c r="C105" s="9" t="s">
        <v>25</v>
      </c>
      <c r="D105" s="9" t="s">
        <v>26</v>
      </c>
      <c r="E105" s="9">
        <v>20</v>
      </c>
      <c r="F105" s="10" t="s">
        <v>31</v>
      </c>
      <c r="G105" s="11">
        <v>700000000</v>
      </c>
      <c r="H105" s="11">
        <f t="shared" si="8"/>
        <v>81324000</v>
      </c>
      <c r="I105" s="11">
        <v>781324000</v>
      </c>
      <c r="J105" s="11">
        <v>331967879.26999998</v>
      </c>
      <c r="K105" s="11">
        <v>449356120.73000002</v>
      </c>
      <c r="L105" s="11">
        <v>0</v>
      </c>
      <c r="M105" s="11">
        <v>30728258.27</v>
      </c>
      <c r="N105" s="11">
        <v>301239621</v>
      </c>
      <c r="O105" s="11">
        <v>10947880</v>
      </c>
      <c r="P105" s="11">
        <v>19780378.27</v>
      </c>
      <c r="Q105" s="11">
        <v>9256432</v>
      </c>
      <c r="R105" s="11">
        <v>1691448</v>
      </c>
      <c r="S105" s="11">
        <v>9256432</v>
      </c>
      <c r="T105" s="11">
        <v>0</v>
      </c>
      <c r="U105" s="11">
        <v>0</v>
      </c>
    </row>
    <row r="106" spans="1:21" s="12" customFormat="1" ht="12" x14ac:dyDescent="0.2">
      <c r="A106" s="8" t="s">
        <v>214</v>
      </c>
      <c r="B106" s="8" t="s">
        <v>215</v>
      </c>
      <c r="C106" s="9" t="s">
        <v>25</v>
      </c>
      <c r="D106" s="9" t="s">
        <v>26</v>
      </c>
      <c r="E106" s="9">
        <v>20</v>
      </c>
      <c r="F106" s="10" t="s">
        <v>31</v>
      </c>
      <c r="G106" s="11">
        <v>700000000</v>
      </c>
      <c r="H106" s="11">
        <f t="shared" si="8"/>
        <v>81324000</v>
      </c>
      <c r="I106" s="11">
        <v>781324000</v>
      </c>
      <c r="J106" s="11">
        <v>331967879.26999998</v>
      </c>
      <c r="K106" s="11">
        <v>449356120.73000002</v>
      </c>
      <c r="L106" s="11">
        <v>0</v>
      </c>
      <c r="M106" s="11">
        <v>30728258.27</v>
      </c>
      <c r="N106" s="11">
        <v>301239621</v>
      </c>
      <c r="O106" s="11">
        <v>10947880</v>
      </c>
      <c r="P106" s="11">
        <v>19780378.27</v>
      </c>
      <c r="Q106" s="11">
        <v>9256432</v>
      </c>
      <c r="R106" s="11">
        <v>1691448</v>
      </c>
      <c r="S106" s="11">
        <v>9256432</v>
      </c>
      <c r="T106" s="11">
        <v>0</v>
      </c>
      <c r="U106" s="11">
        <v>0</v>
      </c>
    </row>
    <row r="107" spans="1:21" s="12" customFormat="1" ht="12" x14ac:dyDescent="0.2">
      <c r="A107" s="8" t="s">
        <v>216</v>
      </c>
      <c r="B107" s="8" t="s">
        <v>217</v>
      </c>
      <c r="C107" s="9" t="s">
        <v>25</v>
      </c>
      <c r="D107" s="9" t="s">
        <v>26</v>
      </c>
      <c r="E107" s="9">
        <v>20</v>
      </c>
      <c r="F107" s="10" t="s">
        <v>31</v>
      </c>
      <c r="G107" s="11">
        <v>526000000</v>
      </c>
      <c r="H107" s="11">
        <f t="shared" si="8"/>
        <v>-36144000</v>
      </c>
      <c r="I107" s="11">
        <v>489856000</v>
      </c>
      <c r="J107" s="11">
        <v>427484076.41000003</v>
      </c>
      <c r="K107" s="11">
        <v>62371923.590000004</v>
      </c>
      <c r="L107" s="11">
        <v>0</v>
      </c>
      <c r="M107" s="11">
        <v>427484076.41000003</v>
      </c>
      <c r="N107" s="11">
        <v>0</v>
      </c>
      <c r="O107" s="11">
        <v>296578438</v>
      </c>
      <c r="P107" s="11">
        <v>130905638.41</v>
      </c>
      <c r="Q107" s="11">
        <v>296578438</v>
      </c>
      <c r="R107" s="11">
        <v>0</v>
      </c>
      <c r="S107" s="11">
        <v>296578438</v>
      </c>
      <c r="T107" s="11">
        <v>0</v>
      </c>
      <c r="U107" s="11">
        <v>0</v>
      </c>
    </row>
    <row r="108" spans="1:21" s="12" customFormat="1" ht="12" x14ac:dyDescent="0.2">
      <c r="A108" s="8" t="s">
        <v>218</v>
      </c>
      <c r="B108" s="8" t="s">
        <v>219</v>
      </c>
      <c r="C108" s="9" t="s">
        <v>25</v>
      </c>
      <c r="D108" s="9" t="s">
        <v>26</v>
      </c>
      <c r="E108" s="9">
        <v>20</v>
      </c>
      <c r="F108" s="10" t="s">
        <v>31</v>
      </c>
      <c r="G108" s="11">
        <v>5000000</v>
      </c>
      <c r="H108" s="11">
        <f t="shared" si="8"/>
        <v>0</v>
      </c>
      <c r="I108" s="11">
        <v>5000000</v>
      </c>
      <c r="J108" s="11">
        <v>19920</v>
      </c>
      <c r="K108" s="11">
        <v>4980080</v>
      </c>
      <c r="L108" s="11">
        <v>0</v>
      </c>
      <c r="M108" s="11">
        <v>19920</v>
      </c>
      <c r="N108" s="11">
        <v>0</v>
      </c>
      <c r="O108" s="11">
        <v>0</v>
      </c>
      <c r="P108" s="11">
        <v>19920</v>
      </c>
      <c r="Q108" s="11">
        <v>0</v>
      </c>
      <c r="R108" s="11">
        <v>0</v>
      </c>
      <c r="S108" s="11">
        <v>0</v>
      </c>
      <c r="T108" s="11">
        <v>0</v>
      </c>
      <c r="U108" s="11">
        <v>0</v>
      </c>
    </row>
    <row r="109" spans="1:21" s="12" customFormat="1" ht="12" x14ac:dyDescent="0.2">
      <c r="A109" s="8" t="s">
        <v>220</v>
      </c>
      <c r="B109" s="8" t="s">
        <v>221</v>
      </c>
      <c r="C109" s="9" t="s">
        <v>25</v>
      </c>
      <c r="D109" s="9" t="s">
        <v>26</v>
      </c>
      <c r="E109" s="9">
        <v>20</v>
      </c>
      <c r="F109" s="10" t="s">
        <v>31</v>
      </c>
      <c r="G109" s="11">
        <v>521000000</v>
      </c>
      <c r="H109" s="11">
        <f t="shared" si="8"/>
        <v>-36144000</v>
      </c>
      <c r="I109" s="11">
        <v>484856000</v>
      </c>
      <c r="J109" s="11">
        <v>427464156.41000003</v>
      </c>
      <c r="K109" s="11">
        <v>57391843.590000004</v>
      </c>
      <c r="L109" s="11">
        <v>0</v>
      </c>
      <c r="M109" s="11">
        <v>427464156.41000003</v>
      </c>
      <c r="N109" s="11">
        <v>0</v>
      </c>
      <c r="O109" s="11">
        <v>296578438</v>
      </c>
      <c r="P109" s="11">
        <v>130885718.41</v>
      </c>
      <c r="Q109" s="11">
        <v>296578438</v>
      </c>
      <c r="R109" s="11">
        <v>0</v>
      </c>
      <c r="S109" s="11">
        <v>296578438</v>
      </c>
      <c r="T109" s="11">
        <v>0</v>
      </c>
      <c r="U109" s="11">
        <v>0</v>
      </c>
    </row>
    <row r="110" spans="1:21" s="12" customFormat="1" ht="12" x14ac:dyDescent="0.2">
      <c r="A110" s="8" t="s">
        <v>222</v>
      </c>
      <c r="B110" s="8" t="s">
        <v>223</v>
      </c>
      <c r="C110" s="9" t="s">
        <v>25</v>
      </c>
      <c r="D110" s="9" t="s">
        <v>26</v>
      </c>
      <c r="E110" s="9">
        <v>20</v>
      </c>
      <c r="F110" s="10" t="s">
        <v>31</v>
      </c>
      <c r="G110" s="11">
        <v>3260000000</v>
      </c>
      <c r="H110" s="11">
        <f t="shared" si="8"/>
        <v>0</v>
      </c>
      <c r="I110" s="11">
        <v>3260000000</v>
      </c>
      <c r="J110" s="11">
        <v>3082165118.2399998</v>
      </c>
      <c r="K110" s="11">
        <v>177834881.75999999</v>
      </c>
      <c r="L110" s="11">
        <v>0</v>
      </c>
      <c r="M110" s="11">
        <v>3080783300.2399998</v>
      </c>
      <c r="N110" s="11">
        <v>1381818</v>
      </c>
      <c r="O110" s="11">
        <v>2270305191.0599999</v>
      </c>
      <c r="P110" s="11">
        <v>810478109.17999995</v>
      </c>
      <c r="Q110" s="11">
        <v>2184462923.0599999</v>
      </c>
      <c r="R110" s="11">
        <v>85842268</v>
      </c>
      <c r="S110" s="11">
        <v>2184462923.0599999</v>
      </c>
      <c r="T110" s="11">
        <v>0</v>
      </c>
      <c r="U110" s="11">
        <v>29105569</v>
      </c>
    </row>
    <row r="111" spans="1:21" s="12" customFormat="1" ht="24" x14ac:dyDescent="0.2">
      <c r="A111" s="8" t="s">
        <v>222</v>
      </c>
      <c r="B111" s="8" t="s">
        <v>223</v>
      </c>
      <c r="C111" s="9" t="s">
        <v>25</v>
      </c>
      <c r="D111" s="9" t="s">
        <v>26</v>
      </c>
      <c r="E111" s="9">
        <v>21</v>
      </c>
      <c r="F111" s="10" t="s">
        <v>28</v>
      </c>
      <c r="G111" s="11">
        <v>1000000000</v>
      </c>
      <c r="H111" s="11">
        <f t="shared" si="8"/>
        <v>0</v>
      </c>
      <c r="I111" s="11">
        <v>1000000000</v>
      </c>
      <c r="J111" s="11">
        <v>218335238.27000001</v>
      </c>
      <c r="K111" s="11">
        <v>781664761.73000002</v>
      </c>
      <c r="L111" s="11">
        <v>0</v>
      </c>
      <c r="M111" s="11">
        <v>6335238.2699999996</v>
      </c>
      <c r="N111" s="11">
        <v>212000000</v>
      </c>
      <c r="O111" s="11">
        <v>2483545</v>
      </c>
      <c r="P111" s="11">
        <v>3851693.27</v>
      </c>
      <c r="Q111" s="11">
        <v>2483545</v>
      </c>
      <c r="R111" s="11">
        <v>0</v>
      </c>
      <c r="S111" s="11">
        <v>2483545</v>
      </c>
      <c r="T111" s="11">
        <v>0</v>
      </c>
      <c r="U111" s="11">
        <v>0</v>
      </c>
    </row>
    <row r="112" spans="1:21" s="12" customFormat="1" ht="12" x14ac:dyDescent="0.2">
      <c r="A112" s="8" t="s">
        <v>224</v>
      </c>
      <c r="B112" s="8" t="s">
        <v>225</v>
      </c>
      <c r="C112" s="9" t="s">
        <v>25</v>
      </c>
      <c r="D112" s="9" t="s">
        <v>26</v>
      </c>
      <c r="E112" s="9">
        <v>20</v>
      </c>
      <c r="F112" s="10" t="s">
        <v>31</v>
      </c>
      <c r="G112" s="11">
        <v>60000000</v>
      </c>
      <c r="H112" s="11">
        <f t="shared" si="8"/>
        <v>0</v>
      </c>
      <c r="I112" s="11">
        <v>60000000</v>
      </c>
      <c r="J112" s="11">
        <v>21252204</v>
      </c>
      <c r="K112" s="11">
        <v>38747796</v>
      </c>
      <c r="L112" s="11">
        <v>0</v>
      </c>
      <c r="M112" s="11">
        <v>21252204</v>
      </c>
      <c r="N112" s="11">
        <v>0</v>
      </c>
      <c r="O112" s="11">
        <v>0</v>
      </c>
      <c r="P112" s="11">
        <v>21252204</v>
      </c>
      <c r="Q112" s="11">
        <v>0</v>
      </c>
      <c r="R112" s="11">
        <v>0</v>
      </c>
      <c r="S112" s="11">
        <v>0</v>
      </c>
      <c r="T112" s="11">
        <v>0</v>
      </c>
      <c r="U112" s="11">
        <v>0</v>
      </c>
    </row>
    <row r="113" spans="1:21" s="12" customFormat="1" ht="12" x14ac:dyDescent="0.2">
      <c r="A113" s="8" t="s">
        <v>226</v>
      </c>
      <c r="B113" s="8" t="s">
        <v>227</v>
      </c>
      <c r="C113" s="9" t="s">
        <v>25</v>
      </c>
      <c r="D113" s="9" t="s">
        <v>26</v>
      </c>
      <c r="E113" s="9">
        <v>20</v>
      </c>
      <c r="F113" s="10" t="s">
        <v>31</v>
      </c>
      <c r="G113" s="11">
        <v>3200000000</v>
      </c>
      <c r="H113" s="11">
        <f t="shared" si="8"/>
        <v>0</v>
      </c>
      <c r="I113" s="11">
        <v>3200000000</v>
      </c>
      <c r="J113" s="11">
        <v>3060912914.2399998</v>
      </c>
      <c r="K113" s="11">
        <v>139087085.75999999</v>
      </c>
      <c r="L113" s="11">
        <v>0</v>
      </c>
      <c r="M113" s="11">
        <v>3059531096.2399998</v>
      </c>
      <c r="N113" s="11">
        <v>1381818</v>
      </c>
      <c r="O113" s="11">
        <v>2270305191.0599999</v>
      </c>
      <c r="P113" s="11">
        <v>789225905.17999995</v>
      </c>
      <c r="Q113" s="11">
        <v>2184462923.0599999</v>
      </c>
      <c r="R113" s="11">
        <v>85842268</v>
      </c>
      <c r="S113" s="11">
        <v>2184462923.0599999</v>
      </c>
      <c r="T113" s="11">
        <v>0</v>
      </c>
      <c r="U113" s="11">
        <v>29105569</v>
      </c>
    </row>
    <row r="114" spans="1:21" s="12" customFormat="1" ht="24" x14ac:dyDescent="0.2">
      <c r="A114" s="8" t="s">
        <v>226</v>
      </c>
      <c r="B114" s="8" t="s">
        <v>227</v>
      </c>
      <c r="C114" s="9" t="s">
        <v>25</v>
      </c>
      <c r="D114" s="9" t="s">
        <v>26</v>
      </c>
      <c r="E114" s="9">
        <v>21</v>
      </c>
      <c r="F114" s="10" t="s">
        <v>28</v>
      </c>
      <c r="G114" s="11">
        <v>1000000000</v>
      </c>
      <c r="H114" s="11">
        <f t="shared" si="8"/>
        <v>0</v>
      </c>
      <c r="I114" s="11">
        <v>1000000000</v>
      </c>
      <c r="J114" s="11">
        <v>218335238.27000001</v>
      </c>
      <c r="K114" s="11">
        <v>781664761.73000002</v>
      </c>
      <c r="L114" s="11">
        <v>0</v>
      </c>
      <c r="M114" s="11">
        <v>6335238.2699999996</v>
      </c>
      <c r="N114" s="11">
        <v>212000000</v>
      </c>
      <c r="O114" s="11">
        <v>2483545</v>
      </c>
      <c r="P114" s="11">
        <v>3851693.27</v>
      </c>
      <c r="Q114" s="11">
        <v>2483545</v>
      </c>
      <c r="R114" s="11">
        <v>0</v>
      </c>
      <c r="S114" s="11">
        <v>2483545</v>
      </c>
      <c r="T114" s="11">
        <v>0</v>
      </c>
      <c r="U114" s="11">
        <v>0</v>
      </c>
    </row>
    <row r="115" spans="1:21" s="12" customFormat="1" ht="12" x14ac:dyDescent="0.2">
      <c r="A115" s="8" t="s">
        <v>228</v>
      </c>
      <c r="B115" s="8" t="s">
        <v>229</v>
      </c>
      <c r="C115" s="9" t="s">
        <v>25</v>
      </c>
      <c r="D115" s="9" t="s">
        <v>26</v>
      </c>
      <c r="E115" s="9">
        <v>20</v>
      </c>
      <c r="F115" s="10" t="s">
        <v>31</v>
      </c>
      <c r="G115" s="11">
        <v>1000000</v>
      </c>
      <c r="H115" s="11">
        <f t="shared" si="8"/>
        <v>0</v>
      </c>
      <c r="I115" s="11">
        <v>1000000</v>
      </c>
      <c r="J115" s="11">
        <v>3984</v>
      </c>
      <c r="K115" s="11">
        <v>996016</v>
      </c>
      <c r="L115" s="11">
        <v>0</v>
      </c>
      <c r="M115" s="11">
        <v>3984</v>
      </c>
      <c r="N115" s="11">
        <v>0</v>
      </c>
      <c r="O115" s="11">
        <v>0</v>
      </c>
      <c r="P115" s="11">
        <v>3984</v>
      </c>
      <c r="Q115" s="11">
        <v>0</v>
      </c>
      <c r="R115" s="11">
        <v>0</v>
      </c>
      <c r="S115" s="11">
        <v>0</v>
      </c>
      <c r="T115" s="11">
        <v>0</v>
      </c>
      <c r="U115" s="11">
        <v>0</v>
      </c>
    </row>
    <row r="116" spans="1:21" s="12" customFormat="1" ht="12" x14ac:dyDescent="0.2">
      <c r="A116" s="8" t="s">
        <v>230</v>
      </c>
      <c r="B116" s="8" t="s">
        <v>231</v>
      </c>
      <c r="C116" s="9" t="s">
        <v>25</v>
      </c>
      <c r="D116" s="9" t="s">
        <v>26</v>
      </c>
      <c r="E116" s="9">
        <v>20</v>
      </c>
      <c r="F116" s="10" t="s">
        <v>31</v>
      </c>
      <c r="G116" s="11">
        <v>1000000</v>
      </c>
      <c r="H116" s="11">
        <f t="shared" si="8"/>
        <v>0</v>
      </c>
      <c r="I116" s="11">
        <v>1000000</v>
      </c>
      <c r="J116" s="11">
        <v>3984</v>
      </c>
      <c r="K116" s="11">
        <v>996016</v>
      </c>
      <c r="L116" s="11">
        <v>0</v>
      </c>
      <c r="M116" s="11">
        <v>3984</v>
      </c>
      <c r="N116" s="11">
        <v>0</v>
      </c>
      <c r="O116" s="11">
        <v>0</v>
      </c>
      <c r="P116" s="11">
        <v>3984</v>
      </c>
      <c r="Q116" s="11">
        <v>0</v>
      </c>
      <c r="R116" s="11">
        <v>0</v>
      </c>
      <c r="S116" s="11">
        <v>0</v>
      </c>
      <c r="T116" s="11">
        <v>0</v>
      </c>
      <c r="U116" s="11">
        <v>0</v>
      </c>
    </row>
    <row r="117" spans="1:21" s="12" customFormat="1" ht="24" x14ac:dyDescent="0.2">
      <c r="A117" s="8" t="s">
        <v>232</v>
      </c>
      <c r="B117" s="8" t="s">
        <v>233</v>
      </c>
      <c r="C117" s="9" t="s">
        <v>25</v>
      </c>
      <c r="D117" s="9" t="s">
        <v>26</v>
      </c>
      <c r="E117" s="9">
        <v>20</v>
      </c>
      <c r="F117" s="10" t="s">
        <v>31</v>
      </c>
      <c r="G117" s="11">
        <v>304850000</v>
      </c>
      <c r="H117" s="11">
        <f t="shared" si="8"/>
        <v>0</v>
      </c>
      <c r="I117" s="11">
        <v>304850000</v>
      </c>
      <c r="J117" s="11">
        <v>239243989.80000001</v>
      </c>
      <c r="K117" s="11">
        <v>65606010.200000003</v>
      </c>
      <c r="L117" s="11">
        <v>0</v>
      </c>
      <c r="M117" s="11">
        <v>239243989.80000001</v>
      </c>
      <c r="N117" s="11">
        <v>0</v>
      </c>
      <c r="O117" s="11">
        <v>14336350</v>
      </c>
      <c r="P117" s="11">
        <v>224907639.80000001</v>
      </c>
      <c r="Q117" s="11">
        <v>14336350</v>
      </c>
      <c r="R117" s="11">
        <v>0</v>
      </c>
      <c r="S117" s="11">
        <v>14336350</v>
      </c>
      <c r="T117" s="11">
        <v>0</v>
      </c>
      <c r="U117" s="11">
        <v>0</v>
      </c>
    </row>
    <row r="118" spans="1:21" s="12" customFormat="1" ht="12" x14ac:dyDescent="0.2">
      <c r="A118" s="8" t="s">
        <v>234</v>
      </c>
      <c r="B118" s="8" t="s">
        <v>235</v>
      </c>
      <c r="C118" s="9" t="s">
        <v>25</v>
      </c>
      <c r="D118" s="9" t="s">
        <v>26</v>
      </c>
      <c r="E118" s="9">
        <v>20</v>
      </c>
      <c r="F118" s="10" t="s">
        <v>31</v>
      </c>
      <c r="G118" s="11">
        <v>193850000</v>
      </c>
      <c r="H118" s="11">
        <f t="shared" si="8"/>
        <v>0</v>
      </c>
      <c r="I118" s="11">
        <v>193850000</v>
      </c>
      <c r="J118" s="11">
        <v>193842310</v>
      </c>
      <c r="K118" s="11">
        <v>7690</v>
      </c>
      <c r="L118" s="11">
        <v>0</v>
      </c>
      <c r="M118" s="11">
        <v>193842310</v>
      </c>
      <c r="N118" s="11">
        <v>0</v>
      </c>
      <c r="O118" s="11">
        <v>0</v>
      </c>
      <c r="P118" s="11">
        <v>193842310</v>
      </c>
      <c r="Q118" s="11">
        <v>0</v>
      </c>
      <c r="R118" s="11">
        <v>0</v>
      </c>
      <c r="S118" s="11">
        <v>0</v>
      </c>
      <c r="T118" s="11">
        <v>0</v>
      </c>
      <c r="U118" s="11">
        <v>0</v>
      </c>
    </row>
    <row r="119" spans="1:21" s="12" customFormat="1" ht="12" x14ac:dyDescent="0.2">
      <c r="A119" s="8" t="s">
        <v>236</v>
      </c>
      <c r="B119" s="8" t="s">
        <v>237</v>
      </c>
      <c r="C119" s="9" t="s">
        <v>25</v>
      </c>
      <c r="D119" s="9" t="s">
        <v>26</v>
      </c>
      <c r="E119" s="9">
        <v>20</v>
      </c>
      <c r="F119" s="10" t="s">
        <v>31</v>
      </c>
      <c r="G119" s="11">
        <v>80000000</v>
      </c>
      <c r="H119" s="11">
        <f t="shared" si="8"/>
        <v>0</v>
      </c>
      <c r="I119" s="11">
        <v>80000000</v>
      </c>
      <c r="J119" s="11">
        <v>45278174.799999997</v>
      </c>
      <c r="K119" s="11">
        <v>34721825.200000003</v>
      </c>
      <c r="L119" s="11">
        <v>0</v>
      </c>
      <c r="M119" s="11">
        <v>45278174.799999997</v>
      </c>
      <c r="N119" s="11">
        <v>0</v>
      </c>
      <c r="O119" s="11">
        <v>14336350</v>
      </c>
      <c r="P119" s="11">
        <v>30941824.800000001</v>
      </c>
      <c r="Q119" s="11">
        <v>14336350</v>
      </c>
      <c r="R119" s="11">
        <v>0</v>
      </c>
      <c r="S119" s="11">
        <v>14336350</v>
      </c>
      <c r="T119" s="11">
        <v>0</v>
      </c>
      <c r="U119" s="11">
        <v>0</v>
      </c>
    </row>
    <row r="120" spans="1:21" s="12" customFormat="1" ht="12" x14ac:dyDescent="0.2">
      <c r="A120" s="8" t="s">
        <v>238</v>
      </c>
      <c r="B120" s="8" t="s">
        <v>239</v>
      </c>
      <c r="C120" s="9" t="s">
        <v>25</v>
      </c>
      <c r="D120" s="9" t="s">
        <v>26</v>
      </c>
      <c r="E120" s="9">
        <v>20</v>
      </c>
      <c r="F120" s="10" t="s">
        <v>31</v>
      </c>
      <c r="G120" s="11">
        <v>30000000</v>
      </c>
      <c r="H120" s="11">
        <f t="shared" si="8"/>
        <v>0</v>
      </c>
      <c r="I120" s="11">
        <v>30000000</v>
      </c>
      <c r="J120" s="11">
        <v>119521</v>
      </c>
      <c r="K120" s="11">
        <v>29880479</v>
      </c>
      <c r="L120" s="11">
        <v>0</v>
      </c>
      <c r="M120" s="11">
        <v>119521</v>
      </c>
      <c r="N120" s="11">
        <v>0</v>
      </c>
      <c r="O120" s="11">
        <v>0</v>
      </c>
      <c r="P120" s="11">
        <v>119521</v>
      </c>
      <c r="Q120" s="11">
        <v>0</v>
      </c>
      <c r="R120" s="11">
        <v>0</v>
      </c>
      <c r="S120" s="11">
        <v>0</v>
      </c>
      <c r="T120" s="11">
        <v>0</v>
      </c>
      <c r="U120" s="11">
        <v>0</v>
      </c>
    </row>
    <row r="121" spans="1:21" s="12" customFormat="1" ht="24" x14ac:dyDescent="0.2">
      <c r="A121" s="8" t="s">
        <v>240</v>
      </c>
      <c r="B121" s="8" t="s">
        <v>241</v>
      </c>
      <c r="C121" s="9" t="s">
        <v>25</v>
      </c>
      <c r="D121" s="9" t="s">
        <v>26</v>
      </c>
      <c r="E121" s="9">
        <v>20</v>
      </c>
      <c r="F121" s="10" t="s">
        <v>31</v>
      </c>
      <c r="G121" s="11">
        <v>1000000</v>
      </c>
      <c r="H121" s="11">
        <f t="shared" si="8"/>
        <v>0</v>
      </c>
      <c r="I121" s="11">
        <v>1000000</v>
      </c>
      <c r="J121" s="11">
        <v>3984</v>
      </c>
      <c r="K121" s="11">
        <v>996016</v>
      </c>
      <c r="L121" s="11">
        <v>0</v>
      </c>
      <c r="M121" s="11">
        <v>3984</v>
      </c>
      <c r="N121" s="11">
        <v>0</v>
      </c>
      <c r="O121" s="11">
        <v>0</v>
      </c>
      <c r="P121" s="11">
        <v>3984</v>
      </c>
      <c r="Q121" s="11">
        <v>0</v>
      </c>
      <c r="R121" s="11">
        <v>0</v>
      </c>
      <c r="S121" s="11">
        <v>0</v>
      </c>
      <c r="T121" s="11">
        <v>0</v>
      </c>
      <c r="U121" s="11">
        <v>0</v>
      </c>
    </row>
    <row r="122" spans="1:21" s="12" customFormat="1" ht="12" x14ac:dyDescent="0.2">
      <c r="A122" s="8" t="s">
        <v>242</v>
      </c>
      <c r="B122" s="8" t="s">
        <v>243</v>
      </c>
      <c r="C122" s="9" t="s">
        <v>25</v>
      </c>
      <c r="D122" s="9" t="s">
        <v>26</v>
      </c>
      <c r="E122" s="9">
        <v>20</v>
      </c>
      <c r="F122" s="10" t="s">
        <v>31</v>
      </c>
      <c r="G122" s="11">
        <v>1500000</v>
      </c>
      <c r="H122" s="11">
        <f t="shared" si="8"/>
        <v>0</v>
      </c>
      <c r="I122" s="11">
        <v>1500000</v>
      </c>
      <c r="J122" s="11">
        <v>1499999.2</v>
      </c>
      <c r="K122" s="11">
        <v>0.8</v>
      </c>
      <c r="L122" s="11">
        <v>0</v>
      </c>
      <c r="M122" s="11">
        <v>1499999.2</v>
      </c>
      <c r="N122" s="11">
        <v>0</v>
      </c>
      <c r="O122" s="11">
        <v>460512.76</v>
      </c>
      <c r="P122" s="11">
        <v>1039486.44</v>
      </c>
      <c r="Q122" s="11">
        <v>460512.76</v>
      </c>
      <c r="R122" s="11">
        <v>0</v>
      </c>
      <c r="S122" s="11">
        <v>460512.76</v>
      </c>
      <c r="T122" s="11">
        <v>0</v>
      </c>
      <c r="U122" s="11">
        <v>0</v>
      </c>
    </row>
    <row r="123" spans="1:21" s="12" customFormat="1" ht="12" x14ac:dyDescent="0.2">
      <c r="A123" s="8" t="s">
        <v>244</v>
      </c>
      <c r="B123" s="8" t="s">
        <v>245</v>
      </c>
      <c r="C123" s="9" t="s">
        <v>25</v>
      </c>
      <c r="D123" s="9" t="s">
        <v>26</v>
      </c>
      <c r="E123" s="9">
        <v>20</v>
      </c>
      <c r="F123" s="10" t="s">
        <v>31</v>
      </c>
      <c r="G123" s="11">
        <v>1500000</v>
      </c>
      <c r="H123" s="11">
        <f t="shared" si="8"/>
        <v>0</v>
      </c>
      <c r="I123" s="11">
        <v>1500000</v>
      </c>
      <c r="J123" s="11">
        <v>1499999.2</v>
      </c>
      <c r="K123" s="11">
        <v>0.8</v>
      </c>
      <c r="L123" s="11">
        <v>0</v>
      </c>
      <c r="M123" s="11">
        <v>1499999.2</v>
      </c>
      <c r="N123" s="11">
        <v>0</v>
      </c>
      <c r="O123" s="11">
        <v>460512.76</v>
      </c>
      <c r="P123" s="11">
        <v>1039486.44</v>
      </c>
      <c r="Q123" s="11">
        <v>460512.76</v>
      </c>
      <c r="R123" s="11">
        <v>0</v>
      </c>
      <c r="S123" s="11">
        <v>460512.76</v>
      </c>
      <c r="T123" s="11">
        <v>0</v>
      </c>
      <c r="U123" s="11">
        <v>0</v>
      </c>
    </row>
    <row r="124" spans="1:21" s="12" customFormat="1" ht="24" x14ac:dyDescent="0.2">
      <c r="A124" s="8" t="s">
        <v>246</v>
      </c>
      <c r="B124" s="8" t="s">
        <v>247</v>
      </c>
      <c r="C124" s="9" t="s">
        <v>25</v>
      </c>
      <c r="D124" s="9" t="s">
        <v>26</v>
      </c>
      <c r="E124" s="9">
        <v>20</v>
      </c>
      <c r="F124" s="10" t="s">
        <v>31</v>
      </c>
      <c r="G124" s="11">
        <v>10000000</v>
      </c>
      <c r="H124" s="11">
        <f t="shared" si="8"/>
        <v>21786800</v>
      </c>
      <c r="I124" s="11">
        <v>31786800</v>
      </c>
      <c r="J124" s="11">
        <v>11661733.9</v>
      </c>
      <c r="K124" s="11">
        <v>20125066.100000001</v>
      </c>
      <c r="L124" s="11">
        <v>0</v>
      </c>
      <c r="M124" s="11">
        <v>11661733.9</v>
      </c>
      <c r="N124" s="11">
        <v>0</v>
      </c>
      <c r="O124" s="11">
        <v>2263776</v>
      </c>
      <c r="P124" s="11">
        <v>9397957.9000000004</v>
      </c>
      <c r="Q124" s="11">
        <v>2263776</v>
      </c>
      <c r="R124" s="11">
        <v>0</v>
      </c>
      <c r="S124" s="11">
        <v>2263776</v>
      </c>
      <c r="T124" s="11">
        <v>0</v>
      </c>
      <c r="U124" s="11">
        <v>0</v>
      </c>
    </row>
    <row r="125" spans="1:21" s="12" customFormat="1" ht="24" x14ac:dyDescent="0.2">
      <c r="A125" s="8" t="s">
        <v>248</v>
      </c>
      <c r="B125" s="8" t="s">
        <v>247</v>
      </c>
      <c r="C125" s="9" t="s">
        <v>25</v>
      </c>
      <c r="D125" s="9" t="s">
        <v>26</v>
      </c>
      <c r="E125" s="9">
        <v>20</v>
      </c>
      <c r="F125" s="10" t="s">
        <v>31</v>
      </c>
      <c r="G125" s="11">
        <v>10000000</v>
      </c>
      <c r="H125" s="11">
        <f t="shared" si="8"/>
        <v>21786800</v>
      </c>
      <c r="I125" s="11">
        <v>31786800</v>
      </c>
      <c r="J125" s="11">
        <v>11661733.9</v>
      </c>
      <c r="K125" s="11">
        <v>20125066.100000001</v>
      </c>
      <c r="L125" s="11">
        <v>0</v>
      </c>
      <c r="M125" s="11">
        <v>11661733.9</v>
      </c>
      <c r="N125" s="11">
        <v>0</v>
      </c>
      <c r="O125" s="11">
        <v>2263776</v>
      </c>
      <c r="P125" s="11">
        <v>9397957.9000000004</v>
      </c>
      <c r="Q125" s="11">
        <v>2263776</v>
      </c>
      <c r="R125" s="11">
        <v>0</v>
      </c>
      <c r="S125" s="11">
        <v>2263776</v>
      </c>
      <c r="T125" s="11">
        <v>0</v>
      </c>
      <c r="U125" s="11">
        <v>0</v>
      </c>
    </row>
    <row r="126" spans="1:21" s="7" customFormat="1" ht="21" customHeight="1" x14ac:dyDescent="0.2">
      <c r="A126" s="3" t="s">
        <v>249</v>
      </c>
      <c r="B126" s="3" t="s">
        <v>250</v>
      </c>
      <c r="C126" s="4" t="s">
        <v>25</v>
      </c>
      <c r="D126" s="4" t="s">
        <v>26</v>
      </c>
      <c r="E126" s="4">
        <v>20</v>
      </c>
      <c r="F126" s="5" t="s">
        <v>31</v>
      </c>
      <c r="G126" s="6">
        <v>316000000</v>
      </c>
      <c r="H126" s="6">
        <f t="shared" si="8"/>
        <v>0</v>
      </c>
      <c r="I126" s="6">
        <v>316000000</v>
      </c>
      <c r="J126" s="6">
        <v>29268003.890000001</v>
      </c>
      <c r="K126" s="6">
        <v>286731996.11000001</v>
      </c>
      <c r="L126" s="6">
        <v>0</v>
      </c>
      <c r="M126" s="6">
        <v>29268003.890000001</v>
      </c>
      <c r="N126" s="6">
        <v>0</v>
      </c>
      <c r="O126" s="6">
        <v>28121527</v>
      </c>
      <c r="P126" s="6">
        <v>1146476.8899999999</v>
      </c>
      <c r="Q126" s="6">
        <v>28121527</v>
      </c>
      <c r="R126" s="6">
        <v>0</v>
      </c>
      <c r="S126" s="6">
        <v>28121527</v>
      </c>
      <c r="T126" s="6">
        <v>0</v>
      </c>
      <c r="U126" s="6">
        <v>0</v>
      </c>
    </row>
    <row r="127" spans="1:21" s="12" customFormat="1" ht="12" x14ac:dyDescent="0.2">
      <c r="A127" s="8" t="s">
        <v>251</v>
      </c>
      <c r="B127" s="8" t="s">
        <v>252</v>
      </c>
      <c r="C127" s="9" t="s">
        <v>25</v>
      </c>
      <c r="D127" s="9" t="s">
        <v>26</v>
      </c>
      <c r="E127" s="9">
        <v>20</v>
      </c>
      <c r="F127" s="10" t="s">
        <v>31</v>
      </c>
      <c r="G127" s="11">
        <v>255000000</v>
      </c>
      <c r="H127" s="11">
        <f t="shared" si="8"/>
        <v>0</v>
      </c>
      <c r="I127" s="11">
        <v>255000000</v>
      </c>
      <c r="J127" s="11">
        <v>1015936</v>
      </c>
      <c r="K127" s="11">
        <v>253984064</v>
      </c>
      <c r="L127" s="11">
        <v>0</v>
      </c>
      <c r="M127" s="11">
        <v>1015936</v>
      </c>
      <c r="N127" s="11">
        <v>0</v>
      </c>
      <c r="O127" s="11">
        <v>0</v>
      </c>
      <c r="P127" s="11">
        <v>1015936</v>
      </c>
      <c r="Q127" s="11">
        <v>0</v>
      </c>
      <c r="R127" s="11">
        <v>0</v>
      </c>
      <c r="S127" s="11">
        <v>0</v>
      </c>
      <c r="T127" s="11">
        <v>0</v>
      </c>
      <c r="U127" s="11">
        <v>0</v>
      </c>
    </row>
    <row r="128" spans="1:21" s="12" customFormat="1" ht="12" x14ac:dyDescent="0.2">
      <c r="A128" s="8" t="s">
        <v>253</v>
      </c>
      <c r="B128" s="8" t="s">
        <v>254</v>
      </c>
      <c r="C128" s="9" t="s">
        <v>25</v>
      </c>
      <c r="D128" s="9" t="s">
        <v>26</v>
      </c>
      <c r="E128" s="9">
        <v>20</v>
      </c>
      <c r="F128" s="10" t="s">
        <v>31</v>
      </c>
      <c r="G128" s="11">
        <v>255000000</v>
      </c>
      <c r="H128" s="11">
        <f t="shared" si="8"/>
        <v>0</v>
      </c>
      <c r="I128" s="11">
        <v>255000000</v>
      </c>
      <c r="J128" s="11">
        <v>1015936</v>
      </c>
      <c r="K128" s="11">
        <v>253984064</v>
      </c>
      <c r="L128" s="11">
        <v>0</v>
      </c>
      <c r="M128" s="11">
        <v>1015936</v>
      </c>
      <c r="N128" s="11">
        <v>0</v>
      </c>
      <c r="O128" s="11">
        <v>0</v>
      </c>
      <c r="P128" s="11">
        <v>1015936</v>
      </c>
      <c r="Q128" s="11">
        <v>0</v>
      </c>
      <c r="R128" s="11">
        <v>0</v>
      </c>
      <c r="S128" s="11">
        <v>0</v>
      </c>
      <c r="T128" s="11">
        <v>0</v>
      </c>
      <c r="U128" s="11">
        <v>0</v>
      </c>
    </row>
    <row r="129" spans="1:21" s="12" customFormat="1" ht="12" x14ac:dyDescent="0.2">
      <c r="A129" s="8" t="s">
        <v>255</v>
      </c>
      <c r="B129" s="8" t="s">
        <v>256</v>
      </c>
      <c r="C129" s="9" t="s">
        <v>25</v>
      </c>
      <c r="D129" s="9" t="s">
        <v>26</v>
      </c>
      <c r="E129" s="9">
        <v>20</v>
      </c>
      <c r="F129" s="10" t="s">
        <v>31</v>
      </c>
      <c r="G129" s="11">
        <v>255000000</v>
      </c>
      <c r="H129" s="11">
        <f t="shared" si="8"/>
        <v>0</v>
      </c>
      <c r="I129" s="11">
        <v>255000000</v>
      </c>
      <c r="J129" s="11">
        <v>1015936</v>
      </c>
      <c r="K129" s="11">
        <v>253984064</v>
      </c>
      <c r="L129" s="11">
        <v>0</v>
      </c>
      <c r="M129" s="11">
        <v>1015936</v>
      </c>
      <c r="N129" s="11">
        <v>0</v>
      </c>
      <c r="O129" s="11">
        <v>0</v>
      </c>
      <c r="P129" s="11">
        <v>1015936</v>
      </c>
      <c r="Q129" s="11">
        <v>0</v>
      </c>
      <c r="R129" s="11">
        <v>0</v>
      </c>
      <c r="S129" s="11">
        <v>0</v>
      </c>
      <c r="T129" s="11">
        <v>0</v>
      </c>
      <c r="U129" s="11">
        <v>0</v>
      </c>
    </row>
    <row r="130" spans="1:21" s="12" customFormat="1" ht="12" x14ac:dyDescent="0.2">
      <c r="A130" s="8" t="s">
        <v>257</v>
      </c>
      <c r="B130" s="8" t="s">
        <v>258</v>
      </c>
      <c r="C130" s="9" t="s">
        <v>25</v>
      </c>
      <c r="D130" s="9" t="s">
        <v>26</v>
      </c>
      <c r="E130" s="9">
        <v>20</v>
      </c>
      <c r="F130" s="10" t="s">
        <v>31</v>
      </c>
      <c r="G130" s="11">
        <v>61000000</v>
      </c>
      <c r="H130" s="11">
        <f t="shared" si="8"/>
        <v>0</v>
      </c>
      <c r="I130" s="11">
        <v>61000000</v>
      </c>
      <c r="J130" s="11">
        <v>28252067.890000001</v>
      </c>
      <c r="K130" s="11">
        <v>32747932.109999999</v>
      </c>
      <c r="L130" s="11">
        <v>0</v>
      </c>
      <c r="M130" s="11">
        <v>28252067.890000001</v>
      </c>
      <c r="N130" s="11">
        <v>0</v>
      </c>
      <c r="O130" s="11">
        <v>28121527</v>
      </c>
      <c r="P130" s="11">
        <v>130540.89</v>
      </c>
      <c r="Q130" s="11">
        <v>28121527</v>
      </c>
      <c r="R130" s="11">
        <v>0</v>
      </c>
      <c r="S130" s="11">
        <v>28121527</v>
      </c>
      <c r="T130" s="11">
        <v>0</v>
      </c>
      <c r="U130" s="11">
        <v>0</v>
      </c>
    </row>
    <row r="131" spans="1:21" s="12" customFormat="1" ht="12" x14ac:dyDescent="0.2">
      <c r="A131" s="8" t="s">
        <v>259</v>
      </c>
      <c r="B131" s="8" t="s">
        <v>260</v>
      </c>
      <c r="C131" s="9" t="s">
        <v>25</v>
      </c>
      <c r="D131" s="9" t="s">
        <v>26</v>
      </c>
      <c r="E131" s="9">
        <v>20</v>
      </c>
      <c r="F131" s="10" t="s">
        <v>31</v>
      </c>
      <c r="G131" s="11">
        <v>61000000</v>
      </c>
      <c r="H131" s="11">
        <f t="shared" si="8"/>
        <v>0</v>
      </c>
      <c r="I131" s="11">
        <v>61000000</v>
      </c>
      <c r="J131" s="11">
        <v>28252067.890000001</v>
      </c>
      <c r="K131" s="11">
        <v>32747932.109999999</v>
      </c>
      <c r="L131" s="11">
        <v>0</v>
      </c>
      <c r="M131" s="11">
        <v>28252067.890000001</v>
      </c>
      <c r="N131" s="11">
        <v>0</v>
      </c>
      <c r="O131" s="11">
        <v>28121527</v>
      </c>
      <c r="P131" s="11">
        <v>130540.89</v>
      </c>
      <c r="Q131" s="11">
        <v>28121527</v>
      </c>
      <c r="R131" s="11">
        <v>0</v>
      </c>
      <c r="S131" s="11">
        <v>28121527</v>
      </c>
      <c r="T131" s="11">
        <v>0</v>
      </c>
      <c r="U131" s="11">
        <v>0</v>
      </c>
    </row>
    <row r="132" spans="1:21" s="12" customFormat="1" ht="12" x14ac:dyDescent="0.2">
      <c r="A132" s="8" t="s">
        <v>261</v>
      </c>
      <c r="B132" s="8" t="s">
        <v>260</v>
      </c>
      <c r="C132" s="9" t="s">
        <v>25</v>
      </c>
      <c r="D132" s="9" t="s">
        <v>26</v>
      </c>
      <c r="E132" s="9">
        <v>20</v>
      </c>
      <c r="F132" s="10" t="s">
        <v>31</v>
      </c>
      <c r="G132" s="11">
        <v>61000000</v>
      </c>
      <c r="H132" s="11">
        <f t="shared" si="8"/>
        <v>0</v>
      </c>
      <c r="I132" s="11">
        <v>61000000</v>
      </c>
      <c r="J132" s="11">
        <v>28252067.890000001</v>
      </c>
      <c r="K132" s="11">
        <v>32747932.109999999</v>
      </c>
      <c r="L132" s="11">
        <v>0</v>
      </c>
      <c r="M132" s="11">
        <v>28252067.890000001</v>
      </c>
      <c r="N132" s="11">
        <v>0</v>
      </c>
      <c r="O132" s="11">
        <v>28121527</v>
      </c>
      <c r="P132" s="11">
        <v>130540.89</v>
      </c>
      <c r="Q132" s="11">
        <v>28121527</v>
      </c>
      <c r="R132" s="11">
        <v>0</v>
      </c>
      <c r="S132" s="11">
        <v>28121527</v>
      </c>
      <c r="T132" s="11">
        <v>0</v>
      </c>
      <c r="U132" s="11">
        <v>0</v>
      </c>
    </row>
    <row r="133" spans="1:21" s="7" customFormat="1" ht="24" x14ac:dyDescent="0.2">
      <c r="A133" s="3" t="s">
        <v>262</v>
      </c>
      <c r="B133" s="3" t="s">
        <v>263</v>
      </c>
      <c r="C133" s="4" t="s">
        <v>25</v>
      </c>
      <c r="D133" s="4" t="s">
        <v>26</v>
      </c>
      <c r="E133" s="4">
        <v>21</v>
      </c>
      <c r="F133" s="5" t="s">
        <v>28</v>
      </c>
      <c r="G133" s="6">
        <v>45675100000</v>
      </c>
      <c r="H133" s="6">
        <f t="shared" si="8"/>
        <v>0</v>
      </c>
      <c r="I133" s="6">
        <v>45675100000</v>
      </c>
      <c r="J133" s="6">
        <v>34936463191.339996</v>
      </c>
      <c r="K133" s="6">
        <v>10738636808.66</v>
      </c>
      <c r="L133" s="6">
        <v>0</v>
      </c>
      <c r="M133" s="6">
        <v>21834240008.959999</v>
      </c>
      <c r="N133" s="6">
        <v>13102223182.379999</v>
      </c>
      <c r="O133" s="6">
        <v>9622268077.1200008</v>
      </c>
      <c r="P133" s="6">
        <v>12211971931.84</v>
      </c>
      <c r="Q133" s="6">
        <v>9446698878.2600002</v>
      </c>
      <c r="R133" s="6">
        <v>175569198.86000001</v>
      </c>
      <c r="S133" s="6">
        <v>9440073878.2600002</v>
      </c>
      <c r="T133" s="6">
        <v>6625000</v>
      </c>
      <c r="U133" s="6">
        <v>32970550</v>
      </c>
    </row>
    <row r="134" spans="1:21" s="12" customFormat="1" ht="24" x14ac:dyDescent="0.2">
      <c r="A134" s="8" t="s">
        <v>264</v>
      </c>
      <c r="B134" s="8" t="s">
        <v>265</v>
      </c>
      <c r="C134" s="9" t="s">
        <v>25</v>
      </c>
      <c r="D134" s="9" t="s">
        <v>26</v>
      </c>
      <c r="E134" s="9">
        <v>21</v>
      </c>
      <c r="F134" s="10" t="s">
        <v>28</v>
      </c>
      <c r="G134" s="11">
        <v>6643671754</v>
      </c>
      <c r="H134" s="11">
        <f t="shared" si="8"/>
        <v>0</v>
      </c>
      <c r="I134" s="11">
        <v>6643671754</v>
      </c>
      <c r="J134" s="11">
        <v>4310379017.5799999</v>
      </c>
      <c r="K134" s="11">
        <v>2333292736.4200001</v>
      </c>
      <c r="L134" s="11">
        <v>0</v>
      </c>
      <c r="M134" s="11">
        <v>1475815970.23</v>
      </c>
      <c r="N134" s="11">
        <v>2834563047.3499999</v>
      </c>
      <c r="O134" s="11">
        <v>27849416</v>
      </c>
      <c r="P134" s="11">
        <v>1447966554.23</v>
      </c>
      <c r="Q134" s="11">
        <v>27849416</v>
      </c>
      <c r="R134" s="11">
        <v>0</v>
      </c>
      <c r="S134" s="11">
        <v>27849416</v>
      </c>
      <c r="T134" s="11">
        <v>0</v>
      </c>
      <c r="U134" s="11">
        <v>0</v>
      </c>
    </row>
    <row r="135" spans="1:21" s="12" customFormat="1" ht="24" x14ac:dyDescent="0.2">
      <c r="A135" s="8" t="s">
        <v>266</v>
      </c>
      <c r="B135" s="8" t="s">
        <v>267</v>
      </c>
      <c r="C135" s="9" t="s">
        <v>25</v>
      </c>
      <c r="D135" s="9" t="s">
        <v>26</v>
      </c>
      <c r="E135" s="9">
        <v>21</v>
      </c>
      <c r="F135" s="10" t="s">
        <v>28</v>
      </c>
      <c r="G135" s="11">
        <v>6643671754</v>
      </c>
      <c r="H135" s="11">
        <f t="shared" si="8"/>
        <v>0</v>
      </c>
      <c r="I135" s="11">
        <v>6643671754</v>
      </c>
      <c r="J135" s="11">
        <v>4310379017.5799999</v>
      </c>
      <c r="K135" s="11">
        <v>2333292736.4200001</v>
      </c>
      <c r="L135" s="11">
        <v>0</v>
      </c>
      <c r="M135" s="11">
        <v>1475815970.23</v>
      </c>
      <c r="N135" s="11">
        <v>2834563047.3499999</v>
      </c>
      <c r="O135" s="11">
        <v>27849416</v>
      </c>
      <c r="P135" s="11">
        <v>1447966554.23</v>
      </c>
      <c r="Q135" s="11">
        <v>27849416</v>
      </c>
      <c r="R135" s="11">
        <v>0</v>
      </c>
      <c r="S135" s="11">
        <v>27849416</v>
      </c>
      <c r="T135" s="11">
        <v>0</v>
      </c>
      <c r="U135" s="11">
        <v>0</v>
      </c>
    </row>
    <row r="136" spans="1:21" s="7" customFormat="1" ht="36" x14ac:dyDescent="0.2">
      <c r="A136" s="3" t="s">
        <v>268</v>
      </c>
      <c r="B136" s="3" t="s">
        <v>269</v>
      </c>
      <c r="C136" s="4" t="s">
        <v>25</v>
      </c>
      <c r="D136" s="4" t="s">
        <v>26</v>
      </c>
      <c r="E136" s="4">
        <v>21</v>
      </c>
      <c r="F136" s="5" t="s">
        <v>28</v>
      </c>
      <c r="G136" s="6">
        <v>6643671754</v>
      </c>
      <c r="H136" s="6">
        <f t="shared" si="8"/>
        <v>0</v>
      </c>
      <c r="I136" s="6">
        <v>6643671754</v>
      </c>
      <c r="J136" s="6">
        <v>4310379017.5799999</v>
      </c>
      <c r="K136" s="6">
        <v>2333292736.4200001</v>
      </c>
      <c r="L136" s="6">
        <v>0</v>
      </c>
      <c r="M136" s="6">
        <v>1475815970.23</v>
      </c>
      <c r="N136" s="6">
        <v>2834563047.3499999</v>
      </c>
      <c r="O136" s="6">
        <v>27849416</v>
      </c>
      <c r="P136" s="6">
        <v>1447966554.23</v>
      </c>
      <c r="Q136" s="6">
        <v>27849416</v>
      </c>
      <c r="R136" s="6">
        <v>0</v>
      </c>
      <c r="S136" s="6">
        <v>27849416</v>
      </c>
      <c r="T136" s="6">
        <v>0</v>
      </c>
      <c r="U136" s="6">
        <v>0</v>
      </c>
    </row>
    <row r="137" spans="1:21" s="12" customFormat="1" ht="36" x14ac:dyDescent="0.2">
      <c r="A137" s="8" t="s">
        <v>270</v>
      </c>
      <c r="B137" s="8" t="s">
        <v>271</v>
      </c>
      <c r="C137" s="9" t="s">
        <v>25</v>
      </c>
      <c r="D137" s="9" t="s">
        <v>26</v>
      </c>
      <c r="E137" s="9">
        <v>21</v>
      </c>
      <c r="F137" s="10" t="s">
        <v>28</v>
      </c>
      <c r="G137" s="11">
        <v>11618200000</v>
      </c>
      <c r="H137" s="11">
        <f t="shared" si="8"/>
        <v>0</v>
      </c>
      <c r="I137" s="11">
        <v>11618200000</v>
      </c>
      <c r="J137" s="11">
        <v>9515441369.0799999</v>
      </c>
      <c r="K137" s="11">
        <v>2102758630.9200001</v>
      </c>
      <c r="L137" s="11">
        <v>0</v>
      </c>
      <c r="M137" s="11">
        <v>4358232574.0500002</v>
      </c>
      <c r="N137" s="11">
        <v>5157208795.0299997</v>
      </c>
      <c r="O137" s="11">
        <v>1831325848.8499999</v>
      </c>
      <c r="P137" s="11">
        <v>2526906725.1999998</v>
      </c>
      <c r="Q137" s="11">
        <v>1831325848.8499999</v>
      </c>
      <c r="R137" s="11">
        <v>0</v>
      </c>
      <c r="S137" s="11">
        <v>1831325848.8499999</v>
      </c>
      <c r="T137" s="11">
        <v>0</v>
      </c>
      <c r="U137" s="11">
        <v>0</v>
      </c>
    </row>
    <row r="138" spans="1:21" s="12" customFormat="1" ht="24" x14ac:dyDescent="0.2">
      <c r="A138" s="8" t="s">
        <v>272</v>
      </c>
      <c r="B138" s="8" t="s">
        <v>273</v>
      </c>
      <c r="C138" s="9" t="s">
        <v>25</v>
      </c>
      <c r="D138" s="9" t="s">
        <v>26</v>
      </c>
      <c r="E138" s="9">
        <v>21</v>
      </c>
      <c r="F138" s="10" t="s">
        <v>28</v>
      </c>
      <c r="G138" s="11">
        <v>4202200000</v>
      </c>
      <c r="H138" s="11">
        <f t="shared" si="8"/>
        <v>0</v>
      </c>
      <c r="I138" s="11">
        <v>4202200000</v>
      </c>
      <c r="J138" s="11">
        <v>2797582181.1300001</v>
      </c>
      <c r="K138" s="11">
        <v>1404617818.8699999</v>
      </c>
      <c r="L138" s="11">
        <v>0</v>
      </c>
      <c r="M138" s="11">
        <v>1917854657.0999999</v>
      </c>
      <c r="N138" s="11">
        <v>879727524.02999997</v>
      </c>
      <c r="O138" s="11">
        <v>1111502413.8499999</v>
      </c>
      <c r="P138" s="11">
        <v>806352243.25</v>
      </c>
      <c r="Q138" s="11">
        <v>1111502413.8499999</v>
      </c>
      <c r="R138" s="11">
        <v>0</v>
      </c>
      <c r="S138" s="11">
        <v>1111502413.8499999</v>
      </c>
      <c r="T138" s="11">
        <v>0</v>
      </c>
      <c r="U138" s="11">
        <v>0</v>
      </c>
    </row>
    <row r="139" spans="1:21" s="7" customFormat="1" ht="48" x14ac:dyDescent="0.2">
      <c r="A139" s="3" t="s">
        <v>274</v>
      </c>
      <c r="B139" s="3" t="s">
        <v>275</v>
      </c>
      <c r="C139" s="4" t="s">
        <v>25</v>
      </c>
      <c r="D139" s="4" t="s">
        <v>26</v>
      </c>
      <c r="E139" s="4">
        <v>21</v>
      </c>
      <c r="F139" s="5" t="s">
        <v>28</v>
      </c>
      <c r="G139" s="6">
        <v>4202200000</v>
      </c>
      <c r="H139" s="6">
        <f t="shared" ref="H139:H155" si="9">+I139-G139</f>
        <v>0</v>
      </c>
      <c r="I139" s="6">
        <v>4202200000</v>
      </c>
      <c r="J139" s="6">
        <v>2797582181.1300001</v>
      </c>
      <c r="K139" s="6">
        <v>1404617818.8699999</v>
      </c>
      <c r="L139" s="6">
        <v>0</v>
      </c>
      <c r="M139" s="6">
        <v>1917854657.0999999</v>
      </c>
      <c r="N139" s="6">
        <v>879727524.02999997</v>
      </c>
      <c r="O139" s="6">
        <v>1111502413.8499999</v>
      </c>
      <c r="P139" s="6">
        <v>806352243.25</v>
      </c>
      <c r="Q139" s="6">
        <v>1111502413.8499999</v>
      </c>
      <c r="R139" s="6">
        <v>0</v>
      </c>
      <c r="S139" s="6">
        <v>1111502413.8499999</v>
      </c>
      <c r="T139" s="6">
        <v>0</v>
      </c>
      <c r="U139" s="6">
        <v>0</v>
      </c>
    </row>
    <row r="140" spans="1:21" s="12" customFormat="1" ht="24" x14ac:dyDescent="0.2">
      <c r="A140" s="8" t="s">
        <v>276</v>
      </c>
      <c r="B140" s="8" t="s">
        <v>267</v>
      </c>
      <c r="C140" s="9" t="s">
        <v>25</v>
      </c>
      <c r="D140" s="9" t="s">
        <v>26</v>
      </c>
      <c r="E140" s="9">
        <v>21</v>
      </c>
      <c r="F140" s="10" t="s">
        <v>28</v>
      </c>
      <c r="G140" s="11">
        <v>7416000000</v>
      </c>
      <c r="H140" s="11">
        <f t="shared" si="9"/>
        <v>0</v>
      </c>
      <c r="I140" s="11">
        <v>7416000000</v>
      </c>
      <c r="J140" s="11">
        <v>6717859187.9499998</v>
      </c>
      <c r="K140" s="11">
        <v>698140812.04999995</v>
      </c>
      <c r="L140" s="11">
        <v>0</v>
      </c>
      <c r="M140" s="11">
        <v>2440377916.9499998</v>
      </c>
      <c r="N140" s="11">
        <v>4277481271</v>
      </c>
      <c r="O140" s="11">
        <v>719823435</v>
      </c>
      <c r="P140" s="11">
        <v>1720554481.95</v>
      </c>
      <c r="Q140" s="11">
        <v>719823435</v>
      </c>
      <c r="R140" s="11">
        <v>0</v>
      </c>
      <c r="S140" s="11">
        <v>719823435</v>
      </c>
      <c r="T140" s="11">
        <v>0</v>
      </c>
      <c r="U140" s="11">
        <v>0</v>
      </c>
    </row>
    <row r="141" spans="1:21" s="7" customFormat="1" ht="36" x14ac:dyDescent="0.2">
      <c r="A141" s="3" t="s">
        <v>277</v>
      </c>
      <c r="B141" s="3" t="s">
        <v>278</v>
      </c>
      <c r="C141" s="4" t="s">
        <v>25</v>
      </c>
      <c r="D141" s="4" t="s">
        <v>26</v>
      </c>
      <c r="E141" s="4">
        <v>21</v>
      </c>
      <c r="F141" s="5" t="s">
        <v>28</v>
      </c>
      <c r="G141" s="6">
        <v>7416000000</v>
      </c>
      <c r="H141" s="6">
        <f t="shared" si="9"/>
        <v>0</v>
      </c>
      <c r="I141" s="6">
        <v>7416000000</v>
      </c>
      <c r="J141" s="6">
        <v>6717859187.9499998</v>
      </c>
      <c r="K141" s="6">
        <v>698140812.04999995</v>
      </c>
      <c r="L141" s="6">
        <v>0</v>
      </c>
      <c r="M141" s="6">
        <v>2440377916.9499998</v>
      </c>
      <c r="N141" s="6">
        <v>4277481271</v>
      </c>
      <c r="O141" s="6">
        <v>719823435</v>
      </c>
      <c r="P141" s="6">
        <v>1720554481.95</v>
      </c>
      <c r="Q141" s="6">
        <v>719823435</v>
      </c>
      <c r="R141" s="6">
        <v>0</v>
      </c>
      <c r="S141" s="6">
        <v>719823435</v>
      </c>
      <c r="T141" s="6">
        <v>0</v>
      </c>
      <c r="U141" s="6">
        <v>0</v>
      </c>
    </row>
    <row r="142" spans="1:21" s="12" customFormat="1" ht="24" x14ac:dyDescent="0.2">
      <c r="A142" s="8" t="s">
        <v>279</v>
      </c>
      <c r="B142" s="8" t="s">
        <v>280</v>
      </c>
      <c r="C142" s="9" t="s">
        <v>25</v>
      </c>
      <c r="D142" s="9" t="s">
        <v>26</v>
      </c>
      <c r="E142" s="9">
        <v>21</v>
      </c>
      <c r="F142" s="10" t="s">
        <v>28</v>
      </c>
      <c r="G142" s="11">
        <v>3347500000</v>
      </c>
      <c r="H142" s="11">
        <f t="shared" si="9"/>
        <v>0</v>
      </c>
      <c r="I142" s="11">
        <v>3347500000</v>
      </c>
      <c r="J142" s="11">
        <v>2245089856.79</v>
      </c>
      <c r="K142" s="11">
        <v>1102410143.21</v>
      </c>
      <c r="L142" s="11">
        <v>0</v>
      </c>
      <c r="M142" s="11">
        <v>1486406880.79</v>
      </c>
      <c r="N142" s="11">
        <v>758682976</v>
      </c>
      <c r="O142" s="11">
        <v>257617759.30000001</v>
      </c>
      <c r="P142" s="11">
        <v>1228789121.49</v>
      </c>
      <c r="Q142" s="11">
        <v>250356230.30000001</v>
      </c>
      <c r="R142" s="11">
        <v>7261529</v>
      </c>
      <c r="S142" s="11">
        <v>250356230.30000001</v>
      </c>
      <c r="T142" s="11">
        <v>0</v>
      </c>
      <c r="U142" s="11">
        <v>11198381</v>
      </c>
    </row>
    <row r="143" spans="1:21" s="12" customFormat="1" ht="24" x14ac:dyDescent="0.2">
      <c r="A143" s="8" t="s">
        <v>281</v>
      </c>
      <c r="B143" s="8" t="s">
        <v>267</v>
      </c>
      <c r="C143" s="9" t="s">
        <v>25</v>
      </c>
      <c r="D143" s="9" t="s">
        <v>26</v>
      </c>
      <c r="E143" s="9">
        <v>21</v>
      </c>
      <c r="F143" s="10" t="s">
        <v>28</v>
      </c>
      <c r="G143" s="11">
        <v>3347500000</v>
      </c>
      <c r="H143" s="11">
        <f t="shared" si="9"/>
        <v>0</v>
      </c>
      <c r="I143" s="11">
        <v>3347500000</v>
      </c>
      <c r="J143" s="11">
        <v>2245089856.79</v>
      </c>
      <c r="K143" s="11">
        <v>1102410143.21</v>
      </c>
      <c r="L143" s="11">
        <v>0</v>
      </c>
      <c r="M143" s="11">
        <v>1486406880.79</v>
      </c>
      <c r="N143" s="11">
        <v>758682976</v>
      </c>
      <c r="O143" s="11">
        <v>257617759.30000001</v>
      </c>
      <c r="P143" s="11">
        <v>1228789121.49</v>
      </c>
      <c r="Q143" s="11">
        <v>250356230.30000001</v>
      </c>
      <c r="R143" s="11">
        <v>7261529</v>
      </c>
      <c r="S143" s="11">
        <v>250356230.30000001</v>
      </c>
      <c r="T143" s="11">
        <v>0</v>
      </c>
      <c r="U143" s="11">
        <v>11198381</v>
      </c>
    </row>
    <row r="144" spans="1:21" s="7" customFormat="1" ht="36" x14ac:dyDescent="0.2">
      <c r="A144" s="3" t="s">
        <v>282</v>
      </c>
      <c r="B144" s="3" t="s">
        <v>283</v>
      </c>
      <c r="C144" s="4" t="s">
        <v>25</v>
      </c>
      <c r="D144" s="4" t="s">
        <v>26</v>
      </c>
      <c r="E144" s="4">
        <v>21</v>
      </c>
      <c r="F144" s="5" t="s">
        <v>28</v>
      </c>
      <c r="G144" s="6">
        <v>3347500000</v>
      </c>
      <c r="H144" s="6">
        <f t="shared" si="9"/>
        <v>0</v>
      </c>
      <c r="I144" s="6">
        <v>3347500000</v>
      </c>
      <c r="J144" s="6">
        <v>2245089856.79</v>
      </c>
      <c r="K144" s="6">
        <v>1102410143.21</v>
      </c>
      <c r="L144" s="6">
        <v>0</v>
      </c>
      <c r="M144" s="6">
        <v>1486406880.79</v>
      </c>
      <c r="N144" s="6">
        <v>758682976</v>
      </c>
      <c r="O144" s="6">
        <v>257617759.30000001</v>
      </c>
      <c r="P144" s="6">
        <v>1228789121.49</v>
      </c>
      <c r="Q144" s="6">
        <v>250356230.30000001</v>
      </c>
      <c r="R144" s="6">
        <v>7261529</v>
      </c>
      <c r="S144" s="6">
        <v>250356230.30000001</v>
      </c>
      <c r="T144" s="6">
        <v>0</v>
      </c>
      <c r="U144" s="6">
        <v>11198381</v>
      </c>
    </row>
    <row r="145" spans="1:21" s="12" customFormat="1" ht="24" x14ac:dyDescent="0.2">
      <c r="A145" s="8" t="s">
        <v>284</v>
      </c>
      <c r="B145" s="8" t="s">
        <v>285</v>
      </c>
      <c r="C145" s="9" t="s">
        <v>25</v>
      </c>
      <c r="D145" s="9" t="s">
        <v>26</v>
      </c>
      <c r="E145" s="9">
        <v>21</v>
      </c>
      <c r="F145" s="10" t="s">
        <v>28</v>
      </c>
      <c r="G145" s="11">
        <v>501870000</v>
      </c>
      <c r="H145" s="11">
        <f t="shared" si="9"/>
        <v>0</v>
      </c>
      <c r="I145" s="11">
        <v>501870000</v>
      </c>
      <c r="J145" s="11">
        <v>423417023.85000002</v>
      </c>
      <c r="K145" s="11">
        <v>78452976.150000006</v>
      </c>
      <c r="L145" s="11">
        <v>0</v>
      </c>
      <c r="M145" s="11">
        <v>401354311.85000002</v>
      </c>
      <c r="N145" s="11">
        <v>22062712</v>
      </c>
      <c r="O145" s="11">
        <v>213315383.05000001</v>
      </c>
      <c r="P145" s="11">
        <v>188038928.80000001</v>
      </c>
      <c r="Q145" s="11">
        <v>193763592</v>
      </c>
      <c r="R145" s="11">
        <v>19551791.050000001</v>
      </c>
      <c r="S145" s="11">
        <v>193763592</v>
      </c>
      <c r="T145" s="11">
        <v>0</v>
      </c>
      <c r="U145" s="11">
        <v>615561</v>
      </c>
    </row>
    <row r="146" spans="1:21" s="12" customFormat="1" ht="24" x14ac:dyDescent="0.2">
      <c r="A146" s="8" t="s">
        <v>286</v>
      </c>
      <c r="B146" s="8" t="s">
        <v>273</v>
      </c>
      <c r="C146" s="9" t="s">
        <v>25</v>
      </c>
      <c r="D146" s="9" t="s">
        <v>26</v>
      </c>
      <c r="E146" s="9">
        <v>21</v>
      </c>
      <c r="F146" s="10" t="s">
        <v>28</v>
      </c>
      <c r="G146" s="11">
        <v>501870000</v>
      </c>
      <c r="H146" s="11">
        <f t="shared" si="9"/>
        <v>0</v>
      </c>
      <c r="I146" s="11">
        <v>501870000</v>
      </c>
      <c r="J146" s="11">
        <v>423417023.85000002</v>
      </c>
      <c r="K146" s="11">
        <v>78452976.150000006</v>
      </c>
      <c r="L146" s="11">
        <v>0</v>
      </c>
      <c r="M146" s="11">
        <v>401354311.85000002</v>
      </c>
      <c r="N146" s="11">
        <v>22062712</v>
      </c>
      <c r="O146" s="11">
        <v>213315383.05000001</v>
      </c>
      <c r="P146" s="11">
        <v>188038928.80000001</v>
      </c>
      <c r="Q146" s="11">
        <v>193763592</v>
      </c>
      <c r="R146" s="11">
        <v>19551791.050000001</v>
      </c>
      <c r="S146" s="11">
        <v>193763592</v>
      </c>
      <c r="T146" s="11">
        <v>0</v>
      </c>
      <c r="U146" s="11">
        <v>615561</v>
      </c>
    </row>
    <row r="147" spans="1:21" s="7" customFormat="1" ht="24" x14ac:dyDescent="0.2">
      <c r="A147" s="3" t="s">
        <v>287</v>
      </c>
      <c r="B147" s="3" t="s">
        <v>288</v>
      </c>
      <c r="C147" s="4" t="s">
        <v>25</v>
      </c>
      <c r="D147" s="4" t="s">
        <v>26</v>
      </c>
      <c r="E147" s="4">
        <v>21</v>
      </c>
      <c r="F147" s="5" t="s">
        <v>28</v>
      </c>
      <c r="G147" s="6">
        <v>501870000</v>
      </c>
      <c r="H147" s="6">
        <f t="shared" si="9"/>
        <v>0</v>
      </c>
      <c r="I147" s="6">
        <v>501870000</v>
      </c>
      <c r="J147" s="6">
        <v>423417023.85000002</v>
      </c>
      <c r="K147" s="6">
        <v>78452976.150000006</v>
      </c>
      <c r="L147" s="6">
        <v>0</v>
      </c>
      <c r="M147" s="6">
        <v>401354311.85000002</v>
      </c>
      <c r="N147" s="6">
        <v>22062712</v>
      </c>
      <c r="O147" s="6">
        <v>213315383.05000001</v>
      </c>
      <c r="P147" s="6">
        <v>188038928.80000001</v>
      </c>
      <c r="Q147" s="6">
        <v>193763592</v>
      </c>
      <c r="R147" s="6">
        <v>19551791.050000001</v>
      </c>
      <c r="S147" s="6">
        <v>193763592</v>
      </c>
      <c r="T147" s="6">
        <v>0</v>
      </c>
      <c r="U147" s="6">
        <v>615561</v>
      </c>
    </row>
    <row r="148" spans="1:21" s="12" customFormat="1" ht="24" x14ac:dyDescent="0.2">
      <c r="A148" s="8" t="s">
        <v>289</v>
      </c>
      <c r="B148" s="8" t="s">
        <v>290</v>
      </c>
      <c r="C148" s="9" t="s">
        <v>25</v>
      </c>
      <c r="D148" s="9" t="s">
        <v>26</v>
      </c>
      <c r="E148" s="9">
        <v>21</v>
      </c>
      <c r="F148" s="10" t="s">
        <v>28</v>
      </c>
      <c r="G148" s="11">
        <v>9365945300</v>
      </c>
      <c r="H148" s="11">
        <f t="shared" si="9"/>
        <v>0</v>
      </c>
      <c r="I148" s="11">
        <v>9365945300</v>
      </c>
      <c r="J148" s="11">
        <v>6146624619.1700001</v>
      </c>
      <c r="K148" s="11">
        <v>3219320680.8299999</v>
      </c>
      <c r="L148" s="11">
        <v>0</v>
      </c>
      <c r="M148" s="11">
        <v>3149213469.1700001</v>
      </c>
      <c r="N148" s="11">
        <v>2997411150</v>
      </c>
      <c r="O148" s="11">
        <v>903026391.59000003</v>
      </c>
      <c r="P148" s="11">
        <v>2246187077.5799999</v>
      </c>
      <c r="Q148" s="11">
        <v>892396498.59000003</v>
      </c>
      <c r="R148" s="11">
        <v>10629893</v>
      </c>
      <c r="S148" s="11">
        <v>892396498.59000003</v>
      </c>
      <c r="T148" s="11">
        <v>0</v>
      </c>
      <c r="U148" s="11">
        <v>1722886</v>
      </c>
    </row>
    <row r="149" spans="1:21" s="12" customFormat="1" ht="24" x14ac:dyDescent="0.2">
      <c r="A149" s="8" t="s">
        <v>291</v>
      </c>
      <c r="B149" s="8" t="s">
        <v>292</v>
      </c>
      <c r="C149" s="9" t="s">
        <v>25</v>
      </c>
      <c r="D149" s="9" t="s">
        <v>26</v>
      </c>
      <c r="E149" s="9">
        <v>21</v>
      </c>
      <c r="F149" s="10" t="s">
        <v>28</v>
      </c>
      <c r="G149" s="11">
        <v>9365945300</v>
      </c>
      <c r="H149" s="11">
        <f t="shared" si="9"/>
        <v>0</v>
      </c>
      <c r="I149" s="11">
        <v>9365945300</v>
      </c>
      <c r="J149" s="11">
        <v>6146624619.1700001</v>
      </c>
      <c r="K149" s="11">
        <v>3219320680.8299999</v>
      </c>
      <c r="L149" s="11">
        <v>0</v>
      </c>
      <c r="M149" s="11">
        <v>3149213469.1700001</v>
      </c>
      <c r="N149" s="11">
        <v>2997411150</v>
      </c>
      <c r="O149" s="11">
        <v>903026391.59000003</v>
      </c>
      <c r="P149" s="11">
        <v>2246187077.5799999</v>
      </c>
      <c r="Q149" s="11">
        <v>892396498.59000003</v>
      </c>
      <c r="R149" s="11">
        <v>10629893</v>
      </c>
      <c r="S149" s="11">
        <v>892396498.59000003</v>
      </c>
      <c r="T149" s="11">
        <v>0</v>
      </c>
      <c r="U149" s="11">
        <v>1722886</v>
      </c>
    </row>
    <row r="150" spans="1:21" s="7" customFormat="1" ht="48" x14ac:dyDescent="0.2">
      <c r="A150" s="3" t="s">
        <v>293</v>
      </c>
      <c r="B150" s="3" t="s">
        <v>294</v>
      </c>
      <c r="C150" s="4" t="s">
        <v>25</v>
      </c>
      <c r="D150" s="4" t="s">
        <v>26</v>
      </c>
      <c r="E150" s="4">
        <v>21</v>
      </c>
      <c r="F150" s="5" t="s">
        <v>28</v>
      </c>
      <c r="G150" s="6">
        <v>9365945300</v>
      </c>
      <c r="H150" s="6">
        <f t="shared" si="9"/>
        <v>0</v>
      </c>
      <c r="I150" s="6">
        <v>9365945300</v>
      </c>
      <c r="J150" s="6">
        <v>6146624619.1700001</v>
      </c>
      <c r="K150" s="6">
        <v>3219320680.8299999</v>
      </c>
      <c r="L150" s="6">
        <v>0</v>
      </c>
      <c r="M150" s="6">
        <v>3149213469.1700001</v>
      </c>
      <c r="N150" s="6">
        <v>2997411150</v>
      </c>
      <c r="O150" s="6">
        <v>903026391.59000003</v>
      </c>
      <c r="P150" s="6">
        <v>2246187077.5799999</v>
      </c>
      <c r="Q150" s="6">
        <v>892396498.59000003</v>
      </c>
      <c r="R150" s="6">
        <v>10629893</v>
      </c>
      <c r="S150" s="6">
        <v>892396498.59000003</v>
      </c>
      <c r="T150" s="6">
        <v>0</v>
      </c>
      <c r="U150" s="6">
        <v>1722886</v>
      </c>
    </row>
    <row r="151" spans="1:21" s="12" customFormat="1" ht="36" x14ac:dyDescent="0.2">
      <c r="A151" s="8" t="s">
        <v>295</v>
      </c>
      <c r="B151" s="8" t="s">
        <v>296</v>
      </c>
      <c r="C151" s="9" t="s">
        <v>25</v>
      </c>
      <c r="D151" s="9" t="s">
        <v>26</v>
      </c>
      <c r="E151" s="9">
        <v>21</v>
      </c>
      <c r="F151" s="10" t="s">
        <v>28</v>
      </c>
      <c r="G151" s="11">
        <v>14197912946</v>
      </c>
      <c r="H151" s="11">
        <f t="shared" si="9"/>
        <v>0</v>
      </c>
      <c r="I151" s="11">
        <v>14197912946</v>
      </c>
      <c r="J151" s="11">
        <v>12295511304.870001</v>
      </c>
      <c r="K151" s="11">
        <v>1902401641.1300001</v>
      </c>
      <c r="L151" s="11">
        <v>0</v>
      </c>
      <c r="M151" s="11">
        <v>10963216802.870001</v>
      </c>
      <c r="N151" s="11">
        <v>1332294502</v>
      </c>
      <c r="O151" s="11">
        <v>6389133278.3299999</v>
      </c>
      <c r="P151" s="11">
        <v>4574083524.54</v>
      </c>
      <c r="Q151" s="11">
        <v>6251007292.5200005</v>
      </c>
      <c r="R151" s="11">
        <v>138125985.81</v>
      </c>
      <c r="S151" s="11">
        <v>6244382292.5200005</v>
      </c>
      <c r="T151" s="11">
        <v>6625000</v>
      </c>
      <c r="U151" s="11">
        <v>19433722</v>
      </c>
    </row>
    <row r="152" spans="1:21" s="12" customFormat="1" ht="24" x14ac:dyDescent="0.2">
      <c r="A152" s="8" t="s">
        <v>297</v>
      </c>
      <c r="B152" s="8" t="s">
        <v>298</v>
      </c>
      <c r="C152" s="9" t="s">
        <v>25</v>
      </c>
      <c r="D152" s="9" t="s">
        <v>26</v>
      </c>
      <c r="E152" s="9">
        <v>21</v>
      </c>
      <c r="F152" s="10" t="s">
        <v>28</v>
      </c>
      <c r="G152" s="11">
        <v>13197912946</v>
      </c>
      <c r="H152" s="11">
        <f t="shared" si="9"/>
        <v>0</v>
      </c>
      <c r="I152" s="11">
        <v>13197912946</v>
      </c>
      <c r="J152" s="11">
        <v>11295511304.870001</v>
      </c>
      <c r="K152" s="11">
        <v>1902401641.1300001</v>
      </c>
      <c r="L152" s="11">
        <v>0</v>
      </c>
      <c r="M152" s="11">
        <v>10963216802.870001</v>
      </c>
      <c r="N152" s="11">
        <v>332294502</v>
      </c>
      <c r="O152" s="11">
        <v>6389133278.3299999</v>
      </c>
      <c r="P152" s="11">
        <v>4574083524.54</v>
      </c>
      <c r="Q152" s="11">
        <v>6251007292.5200005</v>
      </c>
      <c r="R152" s="11">
        <v>138125985.81</v>
      </c>
      <c r="S152" s="11">
        <v>6244382292.5200005</v>
      </c>
      <c r="T152" s="11">
        <v>6625000</v>
      </c>
      <c r="U152" s="11">
        <v>19433722</v>
      </c>
    </row>
    <row r="153" spans="1:21" s="7" customFormat="1" ht="60" x14ac:dyDescent="0.2">
      <c r="A153" s="3" t="s">
        <v>299</v>
      </c>
      <c r="B153" s="3" t="s">
        <v>300</v>
      </c>
      <c r="C153" s="4" t="s">
        <v>25</v>
      </c>
      <c r="D153" s="4" t="s">
        <v>26</v>
      </c>
      <c r="E153" s="4">
        <v>21</v>
      </c>
      <c r="F153" s="5" t="s">
        <v>28</v>
      </c>
      <c r="G153" s="6">
        <v>13197912946</v>
      </c>
      <c r="H153" s="6">
        <f t="shared" si="9"/>
        <v>0</v>
      </c>
      <c r="I153" s="6">
        <v>13197912946</v>
      </c>
      <c r="J153" s="6">
        <v>11295511304.870001</v>
      </c>
      <c r="K153" s="6">
        <v>1902401641.1300001</v>
      </c>
      <c r="L153" s="6">
        <v>0</v>
      </c>
      <c r="M153" s="6">
        <v>10963216802.870001</v>
      </c>
      <c r="N153" s="6">
        <v>332294502</v>
      </c>
      <c r="O153" s="6">
        <v>6389133278.3299999</v>
      </c>
      <c r="P153" s="6">
        <v>4574083524.54</v>
      </c>
      <c r="Q153" s="6">
        <v>6251007292.5200005</v>
      </c>
      <c r="R153" s="6">
        <v>138125985.81</v>
      </c>
      <c r="S153" s="6">
        <v>6244382292.5200005</v>
      </c>
      <c r="T153" s="6">
        <v>6625000</v>
      </c>
      <c r="U153" s="6">
        <v>19433722</v>
      </c>
    </row>
    <row r="154" spans="1:21" s="12" customFormat="1" ht="24" x14ac:dyDescent="0.2">
      <c r="A154" s="8" t="s">
        <v>301</v>
      </c>
      <c r="B154" s="8" t="s">
        <v>267</v>
      </c>
      <c r="C154" s="9" t="s">
        <v>25</v>
      </c>
      <c r="D154" s="9" t="s">
        <v>26</v>
      </c>
      <c r="E154" s="9">
        <v>21</v>
      </c>
      <c r="F154" s="10" t="s">
        <v>28</v>
      </c>
      <c r="G154" s="11">
        <v>1000000000</v>
      </c>
      <c r="H154" s="11">
        <f t="shared" si="9"/>
        <v>0</v>
      </c>
      <c r="I154" s="11">
        <v>1000000000</v>
      </c>
      <c r="J154" s="11">
        <v>1000000000</v>
      </c>
      <c r="K154" s="11">
        <v>0</v>
      </c>
      <c r="L154" s="11">
        <v>0</v>
      </c>
      <c r="M154" s="11">
        <v>0</v>
      </c>
      <c r="N154" s="11">
        <v>1000000000</v>
      </c>
      <c r="O154" s="11">
        <v>0</v>
      </c>
      <c r="P154" s="11">
        <v>0</v>
      </c>
      <c r="Q154" s="11">
        <v>0</v>
      </c>
      <c r="R154" s="11">
        <v>0</v>
      </c>
      <c r="S154" s="11">
        <v>0</v>
      </c>
      <c r="T154" s="11">
        <v>0</v>
      </c>
      <c r="U154" s="11">
        <v>0</v>
      </c>
    </row>
    <row r="155" spans="1:21" s="7" customFormat="1" ht="36" x14ac:dyDescent="0.2">
      <c r="A155" s="3" t="s">
        <v>302</v>
      </c>
      <c r="B155" s="3" t="s">
        <v>303</v>
      </c>
      <c r="C155" s="4" t="s">
        <v>25</v>
      </c>
      <c r="D155" s="4" t="s">
        <v>26</v>
      </c>
      <c r="E155" s="4">
        <v>21</v>
      </c>
      <c r="F155" s="5" t="s">
        <v>28</v>
      </c>
      <c r="G155" s="6">
        <v>1000000000</v>
      </c>
      <c r="H155" s="6">
        <f t="shared" si="9"/>
        <v>0</v>
      </c>
      <c r="I155" s="6">
        <v>1000000000</v>
      </c>
      <c r="J155" s="6">
        <v>1000000000</v>
      </c>
      <c r="K155" s="6">
        <v>0</v>
      </c>
      <c r="L155" s="6">
        <v>0</v>
      </c>
      <c r="M155" s="6">
        <v>0</v>
      </c>
      <c r="N155" s="6">
        <v>1000000000</v>
      </c>
      <c r="O155" s="6">
        <v>0</v>
      </c>
      <c r="P155" s="6">
        <v>0</v>
      </c>
      <c r="Q155" s="6">
        <v>0</v>
      </c>
      <c r="R155" s="6">
        <v>0</v>
      </c>
      <c r="S155" s="6">
        <v>0</v>
      </c>
      <c r="T155" s="6">
        <v>0</v>
      </c>
      <c r="U155" s="6">
        <v>0</v>
      </c>
    </row>
    <row r="156" spans="1:21" ht="12" x14ac:dyDescent="0.2">
      <c r="A156" s="13"/>
      <c r="B156" s="13"/>
      <c r="C156" s="21"/>
      <c r="D156" s="13"/>
      <c r="E156" s="14"/>
      <c r="F156" s="15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4"/>
      <c r="R156" s="14"/>
      <c r="S156" s="14"/>
      <c r="T156" s="14"/>
      <c r="U156" s="14"/>
    </row>
    <row r="157" spans="1:21" x14ac:dyDescent="0.2">
      <c r="F157" s="15"/>
    </row>
  </sheetData>
  <mergeCells count="3">
    <mergeCell ref="A1:T1"/>
    <mergeCell ref="A2:T2"/>
    <mergeCell ref="A3:T3"/>
  </mergeCells>
  <pageMargins left="0.39370078740157483" right="0" top="0.39370078740157483" bottom="0.51181102362204722" header="0.39370078740157483" footer="0.39370078740157483"/>
  <pageSetup paperSize="14" scale="60" orientation="landscape" horizontalDpi="300" verticalDpi="300" r:id="rId1"/>
  <headerFooter alignWithMargins="0">
    <oddFooter>&amp;R&amp;"Arial,Regular"&amp;8 Página &amp;"-,Regular"&amp;P &amp;"-,Regular"de &amp;"-,Regular"&amp;N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60"/>
  <sheetViews>
    <sheetView showGridLines="0" workbookViewId="0">
      <pane xSplit="1" ySplit="4" topLeftCell="B5" activePane="bottomRight" state="frozen"/>
      <selection pane="topRight" activeCell="G1" sqref="G1"/>
      <selection pane="bottomLeft" activeCell="A2" sqref="A2"/>
      <selection pane="bottomRight" activeCell="A3" sqref="A3:T3"/>
    </sheetView>
  </sheetViews>
  <sheetFormatPr baseColWidth="10" defaultRowHeight="11.25" x14ac:dyDescent="0.2"/>
  <cols>
    <col min="1" max="1" width="11" style="16" customWidth="1"/>
    <col min="2" max="2" width="37.42578125" style="16" customWidth="1"/>
    <col min="3" max="3" width="7.140625" style="16" customWidth="1"/>
    <col min="4" max="4" width="4.42578125" style="16" customWidth="1"/>
    <col min="5" max="5" width="4.140625" style="2" customWidth="1"/>
    <col min="6" max="6" width="22.140625" style="17" customWidth="1"/>
    <col min="7" max="7" width="16.7109375" style="2" bestFit="1" customWidth="1"/>
    <col min="8" max="8" width="15" style="2" bestFit="1" customWidth="1"/>
    <col min="9" max="10" width="16.7109375" style="2" bestFit="1" customWidth="1"/>
    <col min="11" max="11" width="20.140625" style="2" customWidth="1"/>
    <col min="12" max="17" width="16.7109375" style="2" bestFit="1" customWidth="1"/>
    <col min="18" max="18" width="15.5703125" style="2" bestFit="1" customWidth="1"/>
    <col min="19" max="19" width="16.7109375" style="2" bestFit="1" customWidth="1"/>
    <col min="20" max="21" width="14.140625" style="2" bestFit="1" customWidth="1"/>
    <col min="22" max="16384" width="11.42578125" style="2"/>
  </cols>
  <sheetData>
    <row r="1" spans="1:21" s="1" customFormat="1" ht="15.75" x14ac:dyDescent="0.25">
      <c r="A1" s="68" t="s">
        <v>0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</row>
    <row r="2" spans="1:21" s="1" customFormat="1" ht="15.75" x14ac:dyDescent="0.25">
      <c r="A2" s="68" t="s">
        <v>1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</row>
    <row r="3" spans="1:21" s="1" customFormat="1" ht="15.75" x14ac:dyDescent="0.25">
      <c r="A3" s="68" t="s">
        <v>567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</row>
    <row r="4" spans="1:21" ht="36" x14ac:dyDescent="0.2">
      <c r="A4" s="18" t="s">
        <v>2</v>
      </c>
      <c r="B4" s="18" t="s">
        <v>3</v>
      </c>
      <c r="C4" s="19" t="s">
        <v>4</v>
      </c>
      <c r="D4" s="19" t="s">
        <v>5</v>
      </c>
      <c r="E4" s="19" t="s">
        <v>6</v>
      </c>
      <c r="F4" s="19" t="s">
        <v>7</v>
      </c>
      <c r="G4" s="20" t="s">
        <v>8</v>
      </c>
      <c r="H4" s="20" t="s">
        <v>9</v>
      </c>
      <c r="I4" s="20" t="s">
        <v>10</v>
      </c>
      <c r="J4" s="20" t="s">
        <v>11</v>
      </c>
      <c r="K4" s="20" t="s">
        <v>12</v>
      </c>
      <c r="L4" s="20" t="s">
        <v>13</v>
      </c>
      <c r="M4" s="20" t="s">
        <v>14</v>
      </c>
      <c r="N4" s="20" t="s">
        <v>15</v>
      </c>
      <c r="O4" s="20" t="s">
        <v>16</v>
      </c>
      <c r="P4" s="20" t="s">
        <v>17</v>
      </c>
      <c r="Q4" s="20" t="s">
        <v>18</v>
      </c>
      <c r="R4" s="20" t="s">
        <v>19</v>
      </c>
      <c r="S4" s="20" t="s">
        <v>20</v>
      </c>
      <c r="T4" s="20" t="s">
        <v>21</v>
      </c>
      <c r="U4" s="4" t="s">
        <v>22</v>
      </c>
    </row>
    <row r="5" spans="1:21" s="7" customFormat="1" ht="12" customHeight="1" x14ac:dyDescent="0.2">
      <c r="A5" s="3"/>
      <c r="B5" s="3" t="s">
        <v>304</v>
      </c>
      <c r="C5" s="4"/>
      <c r="D5" s="4"/>
      <c r="E5" s="4"/>
      <c r="F5" s="5"/>
      <c r="G5" s="6">
        <f>+G6+G7</f>
        <v>99935250000</v>
      </c>
      <c r="H5" s="6">
        <f t="shared" ref="H5" si="0">+H6+H7</f>
        <v>0</v>
      </c>
      <c r="I5" s="6">
        <f>+I6+I7</f>
        <v>99935250000</v>
      </c>
      <c r="J5" s="6">
        <f>+J6+J7</f>
        <v>62044726979.669998</v>
      </c>
      <c r="K5" s="6">
        <f>+K6+K7</f>
        <v>17783023020.330002</v>
      </c>
      <c r="L5" s="6">
        <f t="shared" ref="L5:U5" si="1">+L6+L7</f>
        <v>0</v>
      </c>
      <c r="M5" s="6">
        <f t="shared" si="1"/>
        <v>59392480705.510002</v>
      </c>
      <c r="N5" s="6">
        <f t="shared" si="1"/>
        <v>2652246274.1599998</v>
      </c>
      <c r="O5" s="6">
        <f t="shared" si="1"/>
        <v>54449580611.93</v>
      </c>
      <c r="P5" s="6">
        <f t="shared" si="1"/>
        <v>4942900093.5800009</v>
      </c>
      <c r="Q5" s="6">
        <f t="shared" si="1"/>
        <v>52584677188.93</v>
      </c>
      <c r="R5" s="6">
        <f t="shared" si="1"/>
        <v>1864903423</v>
      </c>
      <c r="S5" s="6">
        <f t="shared" si="1"/>
        <v>52584677188.93</v>
      </c>
      <c r="T5" s="6">
        <f t="shared" si="1"/>
        <v>0</v>
      </c>
      <c r="U5" s="6">
        <f t="shared" si="1"/>
        <v>121406329</v>
      </c>
    </row>
    <row r="6" spans="1:21" s="7" customFormat="1" ht="12" customHeight="1" x14ac:dyDescent="0.2">
      <c r="A6" s="3" t="s">
        <v>23</v>
      </c>
      <c r="B6" s="3" t="s">
        <v>24</v>
      </c>
      <c r="C6" s="4" t="s">
        <v>25</v>
      </c>
      <c r="D6" s="4" t="s">
        <v>26</v>
      </c>
      <c r="E6" s="4">
        <v>20</v>
      </c>
      <c r="F6" s="5" t="s">
        <v>27</v>
      </c>
      <c r="G6" s="6">
        <f t="shared" ref="G6:U6" si="2">+G8+G46+G129</f>
        <v>97936450000</v>
      </c>
      <c r="H6" s="6">
        <f t="shared" si="2"/>
        <v>0</v>
      </c>
      <c r="I6" s="6">
        <f t="shared" si="2"/>
        <v>97936450000</v>
      </c>
      <c r="J6" s="6">
        <f t="shared" si="2"/>
        <v>60766542673.400002</v>
      </c>
      <c r="K6" s="6">
        <f t="shared" si="2"/>
        <v>17062407326.6</v>
      </c>
      <c r="L6" s="6">
        <f t="shared" si="2"/>
        <v>0</v>
      </c>
      <c r="M6" s="6">
        <f t="shared" si="2"/>
        <v>58927077218.240005</v>
      </c>
      <c r="N6" s="6">
        <f t="shared" si="2"/>
        <v>1839465455.1600001</v>
      </c>
      <c r="O6" s="6">
        <f t="shared" si="2"/>
        <v>54036864044.010002</v>
      </c>
      <c r="P6" s="6">
        <f t="shared" si="2"/>
        <v>4890213174.2300005</v>
      </c>
      <c r="Q6" s="6">
        <f t="shared" si="2"/>
        <v>52257002690.010002</v>
      </c>
      <c r="R6" s="6">
        <f t="shared" si="2"/>
        <v>1779861354</v>
      </c>
      <c r="S6" s="6">
        <f t="shared" si="2"/>
        <v>52257002690.010002</v>
      </c>
      <c r="T6" s="6">
        <f t="shared" si="2"/>
        <v>0</v>
      </c>
      <c r="U6" s="6">
        <f t="shared" si="2"/>
        <v>121406329</v>
      </c>
    </row>
    <row r="7" spans="1:21" s="7" customFormat="1" ht="22.5" customHeight="1" x14ac:dyDescent="0.2">
      <c r="A7" s="3" t="s">
        <v>23</v>
      </c>
      <c r="B7" s="3" t="s">
        <v>24</v>
      </c>
      <c r="C7" s="4" t="s">
        <v>25</v>
      </c>
      <c r="D7" s="4" t="s">
        <v>26</v>
      </c>
      <c r="E7" s="4">
        <v>21</v>
      </c>
      <c r="F7" s="5" t="s">
        <v>28</v>
      </c>
      <c r="G7" s="6">
        <f>+G47</f>
        <v>1998800000</v>
      </c>
      <c r="H7" s="6"/>
      <c r="I7" s="6">
        <f>+I47</f>
        <v>1998800000</v>
      </c>
      <c r="J7" s="6">
        <f>+J47</f>
        <v>1278184306.27</v>
      </c>
      <c r="K7" s="6">
        <f>+K47</f>
        <v>720615693.73000002</v>
      </c>
      <c r="L7" s="6">
        <f t="shared" ref="L7:U7" si="3">+L47</f>
        <v>0</v>
      </c>
      <c r="M7" s="6">
        <f t="shared" si="3"/>
        <v>465403487.26999998</v>
      </c>
      <c r="N7" s="6">
        <f t="shared" si="3"/>
        <v>812780819</v>
      </c>
      <c r="O7" s="6">
        <f t="shared" si="3"/>
        <v>412716567.92000002</v>
      </c>
      <c r="P7" s="6">
        <f t="shared" si="3"/>
        <v>52686919.350000001</v>
      </c>
      <c r="Q7" s="6">
        <f t="shared" si="3"/>
        <v>327674498.92000002</v>
      </c>
      <c r="R7" s="6">
        <f t="shared" si="3"/>
        <v>85042069</v>
      </c>
      <c r="S7" s="6">
        <f t="shared" si="3"/>
        <v>327674498.92000002</v>
      </c>
      <c r="T7" s="6">
        <f t="shared" si="3"/>
        <v>0</v>
      </c>
      <c r="U7" s="6">
        <f t="shared" si="3"/>
        <v>0</v>
      </c>
    </row>
    <row r="8" spans="1:21" s="7" customFormat="1" ht="10.5" customHeight="1" x14ac:dyDescent="0.2">
      <c r="A8" s="3" t="s">
        <v>29</v>
      </c>
      <c r="B8" s="3" t="s">
        <v>30</v>
      </c>
      <c r="C8" s="4" t="s">
        <v>25</v>
      </c>
      <c r="D8" s="4" t="s">
        <v>26</v>
      </c>
      <c r="E8" s="4">
        <v>20</v>
      </c>
      <c r="F8" s="5" t="s">
        <v>31</v>
      </c>
      <c r="G8" s="6">
        <f>+G9</f>
        <v>85181900000</v>
      </c>
      <c r="H8" s="6">
        <f>+H9</f>
        <v>0</v>
      </c>
      <c r="I8" s="6">
        <f>+I9</f>
        <v>85181900000</v>
      </c>
      <c r="J8" s="6">
        <f>+J9</f>
        <v>49532343739.940002</v>
      </c>
      <c r="K8" s="6">
        <f>+K9</f>
        <v>15542056260.059999</v>
      </c>
      <c r="L8" s="6">
        <f t="shared" ref="L8:U8" si="4">+L9</f>
        <v>0</v>
      </c>
      <c r="M8" s="6">
        <f t="shared" si="4"/>
        <v>48841293865.940002</v>
      </c>
      <c r="N8" s="6">
        <f t="shared" si="4"/>
        <v>691049874</v>
      </c>
      <c r="O8" s="6">
        <f t="shared" si="4"/>
        <v>46913066338.690002</v>
      </c>
      <c r="P8" s="6">
        <f t="shared" si="4"/>
        <v>1928227527.25</v>
      </c>
      <c r="Q8" s="6">
        <f t="shared" si="4"/>
        <v>45190491523.690002</v>
      </c>
      <c r="R8" s="6">
        <f t="shared" si="4"/>
        <v>1722574815</v>
      </c>
      <c r="S8" s="6">
        <f t="shared" si="4"/>
        <v>45190491523.690002</v>
      </c>
      <c r="T8" s="6">
        <f t="shared" si="4"/>
        <v>0</v>
      </c>
      <c r="U8" s="6">
        <f t="shared" si="4"/>
        <v>86208791</v>
      </c>
    </row>
    <row r="9" spans="1:21" s="7" customFormat="1" ht="11.25" customHeight="1" x14ac:dyDescent="0.2">
      <c r="A9" s="3" t="s">
        <v>32</v>
      </c>
      <c r="B9" s="3" t="s">
        <v>30</v>
      </c>
      <c r="C9" s="4" t="s">
        <v>25</v>
      </c>
      <c r="D9" s="4" t="s">
        <v>26</v>
      </c>
      <c r="E9" s="4">
        <v>20</v>
      </c>
      <c r="F9" s="5" t="s">
        <v>31</v>
      </c>
      <c r="G9" s="6">
        <f>+G10+G32+G35</f>
        <v>85181900000</v>
      </c>
      <c r="H9" s="6">
        <f>+H10+H32+H35</f>
        <v>0</v>
      </c>
      <c r="I9" s="6">
        <f>+I10+I32+I35</f>
        <v>85181900000</v>
      </c>
      <c r="J9" s="6">
        <f>+J10+J32+J35</f>
        <v>49532343739.940002</v>
      </c>
      <c r="K9" s="6">
        <f>+K10+K32+K35</f>
        <v>15542056260.059999</v>
      </c>
      <c r="L9" s="6">
        <f t="shared" ref="L9:U9" si="5">+L10+L32+L35</f>
        <v>0</v>
      </c>
      <c r="M9" s="6">
        <f t="shared" si="5"/>
        <v>48841293865.940002</v>
      </c>
      <c r="N9" s="6">
        <f t="shared" si="5"/>
        <v>691049874</v>
      </c>
      <c r="O9" s="6">
        <f t="shared" si="5"/>
        <v>46913066338.690002</v>
      </c>
      <c r="P9" s="6">
        <f t="shared" si="5"/>
        <v>1928227527.25</v>
      </c>
      <c r="Q9" s="6">
        <f t="shared" si="5"/>
        <v>45190491523.690002</v>
      </c>
      <c r="R9" s="6">
        <f t="shared" si="5"/>
        <v>1722574815</v>
      </c>
      <c r="S9" s="6">
        <f t="shared" si="5"/>
        <v>45190491523.690002</v>
      </c>
      <c r="T9" s="6">
        <f t="shared" si="5"/>
        <v>0</v>
      </c>
      <c r="U9" s="6">
        <f t="shared" si="5"/>
        <v>86208791</v>
      </c>
    </row>
    <row r="10" spans="1:21" s="12" customFormat="1" ht="24" x14ac:dyDescent="0.2">
      <c r="A10" s="8" t="s">
        <v>33</v>
      </c>
      <c r="B10" s="8" t="s">
        <v>34</v>
      </c>
      <c r="C10" s="9" t="s">
        <v>25</v>
      </c>
      <c r="D10" s="9" t="s">
        <v>26</v>
      </c>
      <c r="E10" s="9">
        <v>20</v>
      </c>
      <c r="F10" s="10" t="s">
        <v>31</v>
      </c>
      <c r="G10" s="11">
        <f>+G11+G14+G17+G27+G31</f>
        <v>61707500000</v>
      </c>
      <c r="H10" s="11">
        <f>+I10-G10</f>
        <v>0</v>
      </c>
      <c r="I10" s="11">
        <f>+I11+I14+I17+I27+I31</f>
        <v>61707500000</v>
      </c>
      <c r="J10" s="11">
        <f>+J11+J14+J17+J27+J31</f>
        <v>31716590157</v>
      </c>
      <c r="K10" s="11">
        <f>+K11+K14+K17+K27+K31</f>
        <v>9883409843</v>
      </c>
      <c r="L10" s="11">
        <f t="shared" ref="L10:U10" si="6">+L11+L14+L17+L27+L31</f>
        <v>0</v>
      </c>
      <c r="M10" s="11">
        <f t="shared" si="6"/>
        <v>31716590157</v>
      </c>
      <c r="N10" s="11">
        <f t="shared" si="6"/>
        <v>0</v>
      </c>
      <c r="O10" s="11">
        <f t="shared" si="6"/>
        <v>31644091916.790001</v>
      </c>
      <c r="P10" s="11">
        <f t="shared" si="6"/>
        <v>72498240.210000008</v>
      </c>
      <c r="Q10" s="11">
        <f t="shared" si="6"/>
        <v>31644091916.790001</v>
      </c>
      <c r="R10" s="11">
        <f t="shared" si="6"/>
        <v>0</v>
      </c>
      <c r="S10" s="11">
        <f t="shared" si="6"/>
        <v>31644091916.790001</v>
      </c>
      <c r="T10" s="11">
        <f t="shared" si="6"/>
        <v>0</v>
      </c>
      <c r="U10" s="11">
        <f t="shared" si="6"/>
        <v>86208791</v>
      </c>
    </row>
    <row r="11" spans="1:21" s="12" customFormat="1" ht="12" x14ac:dyDescent="0.2">
      <c r="A11" s="8" t="s">
        <v>325</v>
      </c>
      <c r="B11" s="8" t="s">
        <v>36</v>
      </c>
      <c r="C11" s="9" t="s">
        <v>25</v>
      </c>
      <c r="D11" s="9" t="s">
        <v>26</v>
      </c>
      <c r="E11" s="9">
        <v>20</v>
      </c>
      <c r="F11" s="10" t="s">
        <v>31</v>
      </c>
      <c r="G11" s="11">
        <v>32285000000</v>
      </c>
      <c r="H11" s="11">
        <f t="shared" ref="H11:H74" si="7">+I11-G11</f>
        <v>0</v>
      </c>
      <c r="I11" s="11">
        <v>32285000000</v>
      </c>
      <c r="J11" s="11">
        <v>26654016336</v>
      </c>
      <c r="K11" s="11">
        <v>5630983664</v>
      </c>
      <c r="L11" s="11">
        <v>0</v>
      </c>
      <c r="M11" s="11">
        <v>26654016336</v>
      </c>
      <c r="N11" s="11">
        <v>0</v>
      </c>
      <c r="O11" s="11">
        <v>26600923173.959999</v>
      </c>
      <c r="P11" s="11">
        <v>53093162.039999999</v>
      </c>
      <c r="Q11" s="11">
        <v>26600923173.959999</v>
      </c>
      <c r="R11" s="11">
        <v>0</v>
      </c>
      <c r="S11" s="11">
        <v>26600923173.959999</v>
      </c>
      <c r="T11" s="11">
        <v>0</v>
      </c>
      <c r="U11" s="11">
        <v>86208791</v>
      </c>
    </row>
    <row r="12" spans="1:21" s="12" customFormat="1" ht="12" x14ac:dyDescent="0.2">
      <c r="A12" s="8" t="s">
        <v>37</v>
      </c>
      <c r="B12" s="8" t="s">
        <v>38</v>
      </c>
      <c r="C12" s="9" t="s">
        <v>25</v>
      </c>
      <c r="D12" s="9" t="s">
        <v>26</v>
      </c>
      <c r="E12" s="9">
        <v>20</v>
      </c>
      <c r="F12" s="10" t="s">
        <v>27</v>
      </c>
      <c r="G12" s="11">
        <v>30785000000</v>
      </c>
      <c r="H12" s="11">
        <f t="shared" si="7"/>
        <v>0</v>
      </c>
      <c r="I12" s="11">
        <v>30785000000</v>
      </c>
      <c r="J12" s="11">
        <v>25352871845</v>
      </c>
      <c r="K12" s="11">
        <v>5432128155</v>
      </c>
      <c r="L12" s="11">
        <v>0</v>
      </c>
      <c r="M12" s="11">
        <v>25352871845</v>
      </c>
      <c r="N12" s="11">
        <v>0</v>
      </c>
      <c r="O12" s="11">
        <v>25301173379.040001</v>
      </c>
      <c r="P12" s="11">
        <v>51698465.960000001</v>
      </c>
      <c r="Q12" s="11">
        <v>25301173379.040001</v>
      </c>
      <c r="R12" s="11">
        <v>0</v>
      </c>
      <c r="S12" s="11">
        <v>25301173379.040001</v>
      </c>
      <c r="T12" s="11">
        <v>0</v>
      </c>
      <c r="U12" s="11">
        <v>81910856</v>
      </c>
    </row>
    <row r="13" spans="1:21" s="12" customFormat="1" ht="12" x14ac:dyDescent="0.2">
      <c r="A13" s="8" t="s">
        <v>39</v>
      </c>
      <c r="B13" s="8" t="s">
        <v>40</v>
      </c>
      <c r="C13" s="9" t="s">
        <v>25</v>
      </c>
      <c r="D13" s="9" t="s">
        <v>26</v>
      </c>
      <c r="E13" s="9">
        <v>20</v>
      </c>
      <c r="F13" s="10" t="s">
        <v>31</v>
      </c>
      <c r="G13" s="11">
        <v>1500000000</v>
      </c>
      <c r="H13" s="11">
        <f t="shared" si="7"/>
        <v>0</v>
      </c>
      <c r="I13" s="11">
        <v>1500000000</v>
      </c>
      <c r="J13" s="11">
        <v>1301144491</v>
      </c>
      <c r="K13" s="11">
        <v>198855509</v>
      </c>
      <c r="L13" s="11">
        <v>0</v>
      </c>
      <c r="M13" s="11">
        <v>1301144491</v>
      </c>
      <c r="N13" s="11">
        <v>0</v>
      </c>
      <c r="O13" s="11">
        <v>1299749794.9200001</v>
      </c>
      <c r="P13" s="11">
        <v>1394696.08</v>
      </c>
      <c r="Q13" s="11">
        <v>1299749794.9200001</v>
      </c>
      <c r="R13" s="11">
        <v>0</v>
      </c>
      <c r="S13" s="11">
        <v>1299749794.9200001</v>
      </c>
      <c r="T13" s="11">
        <v>0</v>
      </c>
      <c r="U13" s="11">
        <v>4297935</v>
      </c>
    </row>
    <row r="14" spans="1:21" s="12" customFormat="1" ht="12" x14ac:dyDescent="0.2">
      <c r="A14" s="8" t="s">
        <v>41</v>
      </c>
      <c r="B14" s="8" t="s">
        <v>42</v>
      </c>
      <c r="C14" s="9" t="s">
        <v>25</v>
      </c>
      <c r="D14" s="9" t="s">
        <v>26</v>
      </c>
      <c r="E14" s="9">
        <v>20</v>
      </c>
      <c r="F14" s="10" t="s">
        <v>31</v>
      </c>
      <c r="G14" s="11">
        <v>758000000</v>
      </c>
      <c r="H14" s="11">
        <f t="shared" si="7"/>
        <v>0</v>
      </c>
      <c r="I14" s="11">
        <v>758000000</v>
      </c>
      <c r="J14" s="11">
        <v>580045272</v>
      </c>
      <c r="K14" s="11">
        <v>177954728</v>
      </c>
      <c r="L14" s="11">
        <v>0</v>
      </c>
      <c r="M14" s="11">
        <v>580045272</v>
      </c>
      <c r="N14" s="11">
        <v>0</v>
      </c>
      <c r="O14" s="11">
        <v>579072893.47000003</v>
      </c>
      <c r="P14" s="11">
        <v>972378.53</v>
      </c>
      <c r="Q14" s="11">
        <v>579072893.47000003</v>
      </c>
      <c r="R14" s="11">
        <v>0</v>
      </c>
      <c r="S14" s="11">
        <v>579072893.47000003</v>
      </c>
      <c r="T14" s="11">
        <v>0</v>
      </c>
      <c r="U14" s="11">
        <v>0</v>
      </c>
    </row>
    <row r="15" spans="1:21" s="12" customFormat="1" ht="12" x14ac:dyDescent="0.2">
      <c r="A15" s="8" t="s">
        <v>43</v>
      </c>
      <c r="B15" s="8" t="s">
        <v>44</v>
      </c>
      <c r="C15" s="9" t="s">
        <v>25</v>
      </c>
      <c r="D15" s="9" t="s">
        <v>26</v>
      </c>
      <c r="E15" s="9">
        <v>20</v>
      </c>
      <c r="F15" s="10" t="s">
        <v>31</v>
      </c>
      <c r="G15" s="11">
        <v>393000000</v>
      </c>
      <c r="H15" s="11">
        <f t="shared" si="7"/>
        <v>0</v>
      </c>
      <c r="I15" s="11">
        <v>393000000</v>
      </c>
      <c r="J15" s="11">
        <v>325276145</v>
      </c>
      <c r="K15" s="11">
        <v>67723855</v>
      </c>
      <c r="L15" s="11">
        <v>0</v>
      </c>
      <c r="M15" s="11">
        <v>325276145</v>
      </c>
      <c r="N15" s="11">
        <v>0</v>
      </c>
      <c r="O15" s="11">
        <v>324854640.20999998</v>
      </c>
      <c r="P15" s="11">
        <v>421504.79</v>
      </c>
      <c r="Q15" s="11">
        <v>324854640.20999998</v>
      </c>
      <c r="R15" s="11">
        <v>0</v>
      </c>
      <c r="S15" s="11">
        <v>324854640.20999998</v>
      </c>
      <c r="T15" s="11">
        <v>0</v>
      </c>
      <c r="U15" s="11">
        <v>0</v>
      </c>
    </row>
    <row r="16" spans="1:21" s="12" customFormat="1" ht="12" x14ac:dyDescent="0.2">
      <c r="A16" s="8" t="s">
        <v>45</v>
      </c>
      <c r="B16" s="8" t="s">
        <v>46</v>
      </c>
      <c r="C16" s="9" t="s">
        <v>25</v>
      </c>
      <c r="D16" s="9" t="s">
        <v>26</v>
      </c>
      <c r="E16" s="9">
        <v>20</v>
      </c>
      <c r="F16" s="10" t="s">
        <v>31</v>
      </c>
      <c r="G16" s="11">
        <v>365000000</v>
      </c>
      <c r="H16" s="11">
        <f t="shared" si="7"/>
        <v>0</v>
      </c>
      <c r="I16" s="11">
        <v>365000000</v>
      </c>
      <c r="J16" s="11">
        <v>254769127</v>
      </c>
      <c r="K16" s="11">
        <v>110230873</v>
      </c>
      <c r="L16" s="11">
        <v>0</v>
      </c>
      <c r="M16" s="11">
        <v>254769127</v>
      </c>
      <c r="N16" s="11">
        <v>0</v>
      </c>
      <c r="O16" s="11">
        <v>254218253.25999999</v>
      </c>
      <c r="P16" s="11">
        <v>550873.74</v>
      </c>
      <c r="Q16" s="11">
        <v>254218253.25999999</v>
      </c>
      <c r="R16" s="11">
        <v>0</v>
      </c>
      <c r="S16" s="11">
        <v>254218253.25999999</v>
      </c>
      <c r="T16" s="11">
        <v>0</v>
      </c>
      <c r="U16" s="11">
        <v>0</v>
      </c>
    </row>
    <row r="17" spans="1:21" s="12" customFormat="1" ht="12" x14ac:dyDescent="0.2">
      <c r="A17" s="8" t="s">
        <v>47</v>
      </c>
      <c r="B17" s="8" t="s">
        <v>48</v>
      </c>
      <c r="C17" s="9" t="s">
        <v>25</v>
      </c>
      <c r="D17" s="9" t="s">
        <v>26</v>
      </c>
      <c r="E17" s="9">
        <v>20</v>
      </c>
      <c r="F17" s="10" t="s">
        <v>31</v>
      </c>
      <c r="G17" s="11">
        <v>7760000000</v>
      </c>
      <c r="H17" s="11">
        <f t="shared" si="7"/>
        <v>0</v>
      </c>
      <c r="I17" s="11">
        <v>7760000000</v>
      </c>
      <c r="J17" s="11">
        <v>3928125036</v>
      </c>
      <c r="K17" s="11">
        <v>3831874964</v>
      </c>
      <c r="L17" s="11">
        <v>0</v>
      </c>
      <c r="M17" s="11">
        <v>3928125036</v>
      </c>
      <c r="N17" s="11">
        <v>0</v>
      </c>
      <c r="O17" s="11">
        <v>3911113830.0599999</v>
      </c>
      <c r="P17" s="11">
        <v>17011205.940000001</v>
      </c>
      <c r="Q17" s="11">
        <v>3911113830.0599999</v>
      </c>
      <c r="R17" s="11">
        <v>0</v>
      </c>
      <c r="S17" s="11">
        <v>3911113830.0599999</v>
      </c>
      <c r="T17" s="11">
        <v>0</v>
      </c>
      <c r="U17" s="11">
        <v>0</v>
      </c>
    </row>
    <row r="18" spans="1:21" s="12" customFormat="1" ht="24" x14ac:dyDescent="0.2">
      <c r="A18" s="8" t="s">
        <v>49</v>
      </c>
      <c r="B18" s="8" t="s">
        <v>50</v>
      </c>
      <c r="C18" s="9" t="s">
        <v>25</v>
      </c>
      <c r="D18" s="9" t="s">
        <v>26</v>
      </c>
      <c r="E18" s="9">
        <v>20</v>
      </c>
      <c r="F18" s="10" t="s">
        <v>31</v>
      </c>
      <c r="G18" s="11">
        <v>1170000000</v>
      </c>
      <c r="H18" s="11">
        <f t="shared" si="7"/>
        <v>0</v>
      </c>
      <c r="I18" s="11">
        <v>1170000000</v>
      </c>
      <c r="J18" s="11">
        <v>648860075</v>
      </c>
      <c r="K18" s="11">
        <v>521139925</v>
      </c>
      <c r="L18" s="11">
        <v>0</v>
      </c>
      <c r="M18" s="11">
        <v>648860075</v>
      </c>
      <c r="N18" s="11">
        <v>0</v>
      </c>
      <c r="O18" s="11">
        <v>646233528.38</v>
      </c>
      <c r="P18" s="11">
        <v>2626546.62</v>
      </c>
      <c r="Q18" s="11">
        <v>646233528.38</v>
      </c>
      <c r="R18" s="11">
        <v>0</v>
      </c>
      <c r="S18" s="11">
        <v>646233528.38</v>
      </c>
      <c r="T18" s="11">
        <v>0</v>
      </c>
      <c r="U18" s="11">
        <v>0</v>
      </c>
    </row>
    <row r="19" spans="1:21" s="12" customFormat="1" ht="12" x14ac:dyDescent="0.2">
      <c r="A19" s="8" t="s">
        <v>51</v>
      </c>
      <c r="B19" s="8" t="s">
        <v>52</v>
      </c>
      <c r="C19" s="9" t="s">
        <v>25</v>
      </c>
      <c r="D19" s="9" t="s">
        <v>26</v>
      </c>
      <c r="E19" s="9">
        <v>20</v>
      </c>
      <c r="F19" s="10" t="s">
        <v>31</v>
      </c>
      <c r="G19" s="11">
        <v>180000000</v>
      </c>
      <c r="H19" s="11">
        <f t="shared" si="7"/>
        <v>0</v>
      </c>
      <c r="I19" s="11">
        <v>180000000</v>
      </c>
      <c r="J19" s="11">
        <v>126176139</v>
      </c>
      <c r="K19" s="11">
        <v>53823861</v>
      </c>
      <c r="L19" s="11">
        <v>0</v>
      </c>
      <c r="M19" s="11">
        <v>126176139</v>
      </c>
      <c r="N19" s="11">
        <v>0</v>
      </c>
      <c r="O19" s="11">
        <v>125885435.53</v>
      </c>
      <c r="P19" s="11">
        <v>290703.46999999997</v>
      </c>
      <c r="Q19" s="11">
        <v>125885435.53</v>
      </c>
      <c r="R19" s="11">
        <v>0</v>
      </c>
      <c r="S19" s="11">
        <v>125885435.53</v>
      </c>
      <c r="T19" s="11">
        <v>0</v>
      </c>
      <c r="U19" s="11">
        <v>0</v>
      </c>
    </row>
    <row r="20" spans="1:21" s="12" customFormat="1" ht="12" x14ac:dyDescent="0.2">
      <c r="A20" s="8" t="s">
        <v>53</v>
      </c>
      <c r="B20" s="8" t="s">
        <v>54</v>
      </c>
      <c r="C20" s="9" t="s">
        <v>25</v>
      </c>
      <c r="D20" s="9" t="s">
        <v>26</v>
      </c>
      <c r="E20" s="9">
        <v>20</v>
      </c>
      <c r="F20" s="10" t="s">
        <v>31</v>
      </c>
      <c r="G20" s="11">
        <v>42000000</v>
      </c>
      <c r="H20" s="11">
        <f t="shared" si="7"/>
        <v>0</v>
      </c>
      <c r="I20" s="11">
        <v>42000000</v>
      </c>
      <c r="J20" s="11">
        <v>25465480</v>
      </c>
      <c r="K20" s="11">
        <v>16534520</v>
      </c>
      <c r="L20" s="11">
        <v>0</v>
      </c>
      <c r="M20" s="11">
        <v>25465480</v>
      </c>
      <c r="N20" s="11">
        <v>0</v>
      </c>
      <c r="O20" s="11">
        <v>25387457.030000001</v>
      </c>
      <c r="P20" s="11">
        <v>78022.97</v>
      </c>
      <c r="Q20" s="11">
        <v>25387457.030000001</v>
      </c>
      <c r="R20" s="11">
        <v>0</v>
      </c>
      <c r="S20" s="11">
        <v>25387457.030000001</v>
      </c>
      <c r="T20" s="11">
        <v>0</v>
      </c>
      <c r="U20" s="11">
        <v>0</v>
      </c>
    </row>
    <row r="21" spans="1:21" s="12" customFormat="1" ht="12" x14ac:dyDescent="0.2">
      <c r="A21" s="8" t="s">
        <v>55</v>
      </c>
      <c r="B21" s="8" t="s">
        <v>56</v>
      </c>
      <c r="C21" s="9" t="s">
        <v>25</v>
      </c>
      <c r="D21" s="9" t="s">
        <v>26</v>
      </c>
      <c r="E21" s="9">
        <v>20</v>
      </c>
      <c r="F21" s="10" t="s">
        <v>31</v>
      </c>
      <c r="G21" s="11">
        <v>30000000</v>
      </c>
      <c r="H21" s="11">
        <f t="shared" si="7"/>
        <v>0</v>
      </c>
      <c r="I21" s="11">
        <v>30000000</v>
      </c>
      <c r="J21" s="11">
        <v>19946586</v>
      </c>
      <c r="K21" s="11">
        <v>10053414</v>
      </c>
      <c r="L21" s="11">
        <v>0</v>
      </c>
      <c r="M21" s="11">
        <v>19946586</v>
      </c>
      <c r="N21" s="11">
        <v>0</v>
      </c>
      <c r="O21" s="11">
        <v>19897996.469999999</v>
      </c>
      <c r="P21" s="11">
        <v>48589.53</v>
      </c>
      <c r="Q21" s="11">
        <v>19897996.469999999</v>
      </c>
      <c r="R21" s="11">
        <v>0</v>
      </c>
      <c r="S21" s="11">
        <v>19897996.469999999</v>
      </c>
      <c r="T21" s="11">
        <v>0</v>
      </c>
      <c r="U21" s="11">
        <v>0</v>
      </c>
    </row>
    <row r="22" spans="1:21" s="12" customFormat="1" ht="12" x14ac:dyDescent="0.2">
      <c r="A22" s="8" t="s">
        <v>57</v>
      </c>
      <c r="B22" s="8" t="s">
        <v>58</v>
      </c>
      <c r="C22" s="9" t="s">
        <v>25</v>
      </c>
      <c r="D22" s="9" t="s">
        <v>26</v>
      </c>
      <c r="E22" s="9">
        <v>20</v>
      </c>
      <c r="F22" s="10" t="s">
        <v>31</v>
      </c>
      <c r="G22" s="11">
        <v>1300000000</v>
      </c>
      <c r="H22" s="11">
        <f t="shared" si="7"/>
        <v>344459090</v>
      </c>
      <c r="I22" s="11">
        <v>1644459090</v>
      </c>
      <c r="J22" s="11">
        <v>1596157575</v>
      </c>
      <c r="K22" s="11">
        <v>48301515</v>
      </c>
      <c r="L22" s="11">
        <v>0</v>
      </c>
      <c r="M22" s="11">
        <v>1596157575</v>
      </c>
      <c r="N22" s="11">
        <v>0</v>
      </c>
      <c r="O22" s="11">
        <v>1596157574.99</v>
      </c>
      <c r="P22" s="11">
        <v>0.01</v>
      </c>
      <c r="Q22" s="11">
        <v>1596157574.99</v>
      </c>
      <c r="R22" s="11">
        <v>0</v>
      </c>
      <c r="S22" s="11">
        <v>1596157574.99</v>
      </c>
      <c r="T22" s="11">
        <v>0</v>
      </c>
      <c r="U22" s="11">
        <v>0</v>
      </c>
    </row>
    <row r="23" spans="1:21" s="12" customFormat="1" ht="12" x14ac:dyDescent="0.2">
      <c r="A23" s="8" t="s">
        <v>59</v>
      </c>
      <c r="B23" s="8" t="s">
        <v>60</v>
      </c>
      <c r="C23" s="9" t="s">
        <v>25</v>
      </c>
      <c r="D23" s="9" t="s">
        <v>26</v>
      </c>
      <c r="E23" s="9">
        <v>20</v>
      </c>
      <c r="F23" s="10" t="s">
        <v>31</v>
      </c>
      <c r="G23" s="11">
        <v>1300000000</v>
      </c>
      <c r="H23" s="11">
        <f t="shared" si="7"/>
        <v>0</v>
      </c>
      <c r="I23" s="11">
        <v>1300000000</v>
      </c>
      <c r="J23" s="11">
        <v>1019866750</v>
      </c>
      <c r="K23" s="11">
        <v>280133250</v>
      </c>
      <c r="L23" s="11">
        <v>0</v>
      </c>
      <c r="M23" s="11">
        <v>1019866750</v>
      </c>
      <c r="N23" s="11">
        <v>0</v>
      </c>
      <c r="O23" s="11">
        <v>1018112016.79</v>
      </c>
      <c r="P23" s="11">
        <v>1754733.21</v>
      </c>
      <c r="Q23" s="11">
        <v>1018112016.79</v>
      </c>
      <c r="R23" s="11">
        <v>0</v>
      </c>
      <c r="S23" s="11">
        <v>1018112016.79</v>
      </c>
      <c r="T23" s="11">
        <v>0</v>
      </c>
      <c r="U23" s="11">
        <v>0</v>
      </c>
    </row>
    <row r="24" spans="1:21" s="12" customFormat="1" ht="12" x14ac:dyDescent="0.2">
      <c r="A24" s="8" t="s">
        <v>61</v>
      </c>
      <c r="B24" s="8" t="s">
        <v>62</v>
      </c>
      <c r="C24" s="9" t="s">
        <v>25</v>
      </c>
      <c r="D24" s="9" t="s">
        <v>26</v>
      </c>
      <c r="E24" s="9">
        <v>20</v>
      </c>
      <c r="F24" s="10" t="s">
        <v>31</v>
      </c>
      <c r="G24" s="11">
        <v>3100000000</v>
      </c>
      <c r="H24" s="11">
        <f t="shared" si="7"/>
        <v>-344459090</v>
      </c>
      <c r="I24" s="11">
        <v>2755540910</v>
      </c>
      <c r="J24" s="11">
        <v>91797048</v>
      </c>
      <c r="K24" s="11">
        <v>2663743862</v>
      </c>
      <c r="L24" s="11">
        <v>0</v>
      </c>
      <c r="M24" s="11">
        <v>91797048</v>
      </c>
      <c r="N24" s="11">
        <v>0</v>
      </c>
      <c r="O24" s="11">
        <v>80749996.909999996</v>
      </c>
      <c r="P24" s="11">
        <v>11047051.09</v>
      </c>
      <c r="Q24" s="11">
        <v>80749996.909999996</v>
      </c>
      <c r="R24" s="11">
        <v>0</v>
      </c>
      <c r="S24" s="11">
        <v>80749996.909999996</v>
      </c>
      <c r="T24" s="11">
        <v>0</v>
      </c>
      <c r="U24" s="11">
        <v>0</v>
      </c>
    </row>
    <row r="25" spans="1:21" s="12" customFormat="1" ht="12" x14ac:dyDescent="0.2">
      <c r="A25" s="8" t="s">
        <v>63</v>
      </c>
      <c r="B25" s="8" t="s">
        <v>64</v>
      </c>
      <c r="C25" s="9" t="s">
        <v>25</v>
      </c>
      <c r="D25" s="9" t="s">
        <v>26</v>
      </c>
      <c r="E25" s="9">
        <v>20</v>
      </c>
      <c r="F25" s="10" t="s">
        <v>31</v>
      </c>
      <c r="G25" s="11">
        <v>600000000</v>
      </c>
      <c r="H25" s="11">
        <f t="shared" si="7"/>
        <v>0</v>
      </c>
      <c r="I25" s="11">
        <v>600000000</v>
      </c>
      <c r="J25" s="11">
        <v>377928020</v>
      </c>
      <c r="K25" s="11">
        <v>222071980</v>
      </c>
      <c r="L25" s="11">
        <v>0</v>
      </c>
      <c r="M25" s="11">
        <v>377928020</v>
      </c>
      <c r="N25" s="11">
        <v>0</v>
      </c>
      <c r="O25" s="11">
        <v>376839194.49000001</v>
      </c>
      <c r="P25" s="11">
        <v>1088825.51</v>
      </c>
      <c r="Q25" s="11">
        <v>376839194.49000001</v>
      </c>
      <c r="R25" s="11">
        <v>0</v>
      </c>
      <c r="S25" s="11">
        <v>376839194.49000001</v>
      </c>
      <c r="T25" s="11">
        <v>0</v>
      </c>
      <c r="U25" s="11">
        <v>0</v>
      </c>
    </row>
    <row r="26" spans="1:21" s="12" customFormat="1" ht="12" x14ac:dyDescent="0.2">
      <c r="A26" s="8" t="s">
        <v>65</v>
      </c>
      <c r="B26" s="8" t="s">
        <v>66</v>
      </c>
      <c r="C26" s="9" t="s">
        <v>25</v>
      </c>
      <c r="D26" s="9" t="s">
        <v>26</v>
      </c>
      <c r="E26" s="9">
        <v>20</v>
      </c>
      <c r="F26" s="10" t="s">
        <v>31</v>
      </c>
      <c r="G26" s="11">
        <v>38000000</v>
      </c>
      <c r="H26" s="11">
        <f t="shared" si="7"/>
        <v>0</v>
      </c>
      <c r="I26" s="11">
        <v>38000000</v>
      </c>
      <c r="J26" s="11">
        <v>21927363</v>
      </c>
      <c r="K26" s="11">
        <v>16072637</v>
      </c>
      <c r="L26" s="11">
        <v>0</v>
      </c>
      <c r="M26" s="11">
        <v>21927363</v>
      </c>
      <c r="N26" s="11">
        <v>0</v>
      </c>
      <c r="O26" s="11">
        <v>21850629.469999999</v>
      </c>
      <c r="P26" s="11">
        <v>76733.53</v>
      </c>
      <c r="Q26" s="11">
        <v>21850629.469999999</v>
      </c>
      <c r="R26" s="11">
        <v>0</v>
      </c>
      <c r="S26" s="11">
        <v>21850629.469999999</v>
      </c>
      <c r="T26" s="11">
        <v>0</v>
      </c>
      <c r="U26" s="11">
        <v>0</v>
      </c>
    </row>
    <row r="27" spans="1:21" s="12" customFormat="1" ht="24" x14ac:dyDescent="0.2">
      <c r="A27" s="8" t="s">
        <v>67</v>
      </c>
      <c r="B27" s="8" t="s">
        <v>68</v>
      </c>
      <c r="C27" s="9" t="s">
        <v>25</v>
      </c>
      <c r="D27" s="9" t="s">
        <v>26</v>
      </c>
      <c r="E27" s="9">
        <v>20</v>
      </c>
      <c r="F27" s="10" t="s">
        <v>31</v>
      </c>
      <c r="G27" s="11">
        <v>797000000</v>
      </c>
      <c r="H27" s="11">
        <f t="shared" si="7"/>
        <v>0</v>
      </c>
      <c r="I27" s="11">
        <v>797000000</v>
      </c>
      <c r="J27" s="11">
        <v>554403513</v>
      </c>
      <c r="K27" s="11">
        <v>242596487</v>
      </c>
      <c r="L27" s="11">
        <v>0</v>
      </c>
      <c r="M27" s="11">
        <v>554403513</v>
      </c>
      <c r="N27" s="11">
        <v>0</v>
      </c>
      <c r="O27" s="11">
        <v>552982019.29999995</v>
      </c>
      <c r="P27" s="11">
        <v>1421493.7</v>
      </c>
      <c r="Q27" s="11">
        <v>552982019.29999995</v>
      </c>
      <c r="R27" s="11">
        <v>0</v>
      </c>
      <c r="S27" s="11">
        <v>552982019.29999995</v>
      </c>
      <c r="T27" s="11">
        <v>0</v>
      </c>
      <c r="U27" s="11">
        <v>0</v>
      </c>
    </row>
    <row r="28" spans="1:21" s="12" customFormat="1" ht="12" x14ac:dyDescent="0.2">
      <c r="A28" s="8" t="s">
        <v>69</v>
      </c>
      <c r="B28" s="8" t="s">
        <v>70</v>
      </c>
      <c r="C28" s="9" t="s">
        <v>25</v>
      </c>
      <c r="D28" s="9" t="s">
        <v>26</v>
      </c>
      <c r="E28" s="9">
        <v>20</v>
      </c>
      <c r="F28" s="10" t="s">
        <v>31</v>
      </c>
      <c r="G28" s="11">
        <v>80000000</v>
      </c>
      <c r="H28" s="11">
        <f t="shared" si="7"/>
        <v>0</v>
      </c>
      <c r="I28" s="11">
        <v>80000000</v>
      </c>
      <c r="J28" s="11">
        <v>43482023</v>
      </c>
      <c r="K28" s="11">
        <v>36517977</v>
      </c>
      <c r="L28" s="11">
        <v>0</v>
      </c>
      <c r="M28" s="11">
        <v>43482023</v>
      </c>
      <c r="N28" s="11">
        <v>0</v>
      </c>
      <c r="O28" s="11">
        <v>43312519.149999999</v>
      </c>
      <c r="P28" s="11">
        <v>169503.85</v>
      </c>
      <c r="Q28" s="11">
        <v>43312519.149999999</v>
      </c>
      <c r="R28" s="11">
        <v>0</v>
      </c>
      <c r="S28" s="11">
        <v>43312519.149999999</v>
      </c>
      <c r="T28" s="11">
        <v>0</v>
      </c>
      <c r="U28" s="11">
        <v>0</v>
      </c>
    </row>
    <row r="29" spans="1:21" s="12" customFormat="1" ht="12" x14ac:dyDescent="0.2">
      <c r="A29" s="8" t="s">
        <v>71</v>
      </c>
      <c r="B29" s="8" t="s">
        <v>72</v>
      </c>
      <c r="C29" s="9" t="s">
        <v>25</v>
      </c>
      <c r="D29" s="9" t="s">
        <v>26</v>
      </c>
      <c r="E29" s="9">
        <v>20</v>
      </c>
      <c r="F29" s="10" t="s">
        <v>31</v>
      </c>
      <c r="G29" s="11">
        <v>367000000</v>
      </c>
      <c r="H29" s="11">
        <f t="shared" si="7"/>
        <v>0</v>
      </c>
      <c r="I29" s="11">
        <v>367000000</v>
      </c>
      <c r="J29" s="11">
        <v>335099201</v>
      </c>
      <c r="K29" s="11">
        <v>31900799</v>
      </c>
      <c r="L29" s="11">
        <v>0</v>
      </c>
      <c r="M29" s="11">
        <v>335099201</v>
      </c>
      <c r="N29" s="11">
        <v>0</v>
      </c>
      <c r="O29" s="11">
        <v>334797536.25</v>
      </c>
      <c r="P29" s="11">
        <v>301664.75</v>
      </c>
      <c r="Q29" s="11">
        <v>334797536.25</v>
      </c>
      <c r="R29" s="11">
        <v>0</v>
      </c>
      <c r="S29" s="11">
        <v>334797536.25</v>
      </c>
      <c r="T29" s="11">
        <v>0</v>
      </c>
      <c r="U29" s="11">
        <v>0</v>
      </c>
    </row>
    <row r="30" spans="1:21" s="12" customFormat="1" ht="12" x14ac:dyDescent="0.2">
      <c r="A30" s="8" t="s">
        <v>73</v>
      </c>
      <c r="B30" s="8" t="s">
        <v>74</v>
      </c>
      <c r="C30" s="9" t="s">
        <v>25</v>
      </c>
      <c r="D30" s="9" t="s">
        <v>26</v>
      </c>
      <c r="E30" s="9">
        <v>20</v>
      </c>
      <c r="F30" s="10" t="s">
        <v>31</v>
      </c>
      <c r="G30" s="11">
        <v>350000000</v>
      </c>
      <c r="H30" s="11">
        <f t="shared" si="7"/>
        <v>0</v>
      </c>
      <c r="I30" s="11">
        <v>350000000</v>
      </c>
      <c r="J30" s="11">
        <v>175822289</v>
      </c>
      <c r="K30" s="11">
        <v>174177711</v>
      </c>
      <c r="L30" s="11">
        <v>0</v>
      </c>
      <c r="M30" s="11">
        <v>175822289</v>
      </c>
      <c r="N30" s="11">
        <v>0</v>
      </c>
      <c r="O30" s="11">
        <v>174871963.90000001</v>
      </c>
      <c r="P30" s="11">
        <v>950325.1</v>
      </c>
      <c r="Q30" s="11">
        <v>174871963.90000001</v>
      </c>
      <c r="R30" s="11">
        <v>0</v>
      </c>
      <c r="S30" s="11">
        <v>174871963.90000001</v>
      </c>
      <c r="T30" s="11">
        <v>0</v>
      </c>
      <c r="U30" s="11">
        <v>0</v>
      </c>
    </row>
    <row r="31" spans="1:21" s="12" customFormat="1" ht="24" x14ac:dyDescent="0.2">
      <c r="A31" s="8" t="s">
        <v>75</v>
      </c>
      <c r="B31" s="8" t="s">
        <v>76</v>
      </c>
      <c r="C31" s="9" t="s">
        <v>25</v>
      </c>
      <c r="D31" s="9" t="s">
        <v>26</v>
      </c>
      <c r="E31" s="9">
        <v>20</v>
      </c>
      <c r="F31" s="10" t="s">
        <v>31</v>
      </c>
      <c r="G31" s="11">
        <v>20107500000</v>
      </c>
      <c r="H31" s="11">
        <f t="shared" si="7"/>
        <v>0</v>
      </c>
      <c r="I31" s="11">
        <v>20107500000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  <c r="P31" s="11">
        <v>0</v>
      </c>
      <c r="Q31" s="11">
        <v>0</v>
      </c>
      <c r="R31" s="11">
        <v>0</v>
      </c>
      <c r="S31" s="11">
        <v>0</v>
      </c>
      <c r="T31" s="11">
        <v>0</v>
      </c>
      <c r="U31" s="11">
        <v>0</v>
      </c>
    </row>
    <row r="32" spans="1:21" s="12" customFormat="1" ht="12" x14ac:dyDescent="0.2">
      <c r="A32" s="8" t="s">
        <v>77</v>
      </c>
      <c r="B32" s="8" t="s">
        <v>78</v>
      </c>
      <c r="C32" s="9" t="s">
        <v>25</v>
      </c>
      <c r="D32" s="9" t="s">
        <v>26</v>
      </c>
      <c r="E32" s="9">
        <v>20</v>
      </c>
      <c r="F32" s="10" t="s">
        <v>31</v>
      </c>
      <c r="G32" s="11">
        <v>7655400000</v>
      </c>
      <c r="H32" s="11">
        <f t="shared" si="7"/>
        <v>0</v>
      </c>
      <c r="I32" s="11">
        <v>7655400000</v>
      </c>
      <c r="J32" s="11">
        <v>5569019174.9399996</v>
      </c>
      <c r="K32" s="11">
        <v>2086380825.0599999</v>
      </c>
      <c r="L32" s="11">
        <v>0</v>
      </c>
      <c r="M32" s="11">
        <v>4877969300.9399996</v>
      </c>
      <c r="N32" s="11">
        <v>691049874</v>
      </c>
      <c r="O32" s="11">
        <v>3053454639</v>
      </c>
      <c r="P32" s="11">
        <v>1824514661.9400001</v>
      </c>
      <c r="Q32" s="11">
        <v>2894957139</v>
      </c>
      <c r="R32" s="11">
        <v>158497500</v>
      </c>
      <c r="S32" s="11">
        <v>2894957139</v>
      </c>
      <c r="T32" s="11">
        <v>0</v>
      </c>
      <c r="U32" s="11">
        <v>0</v>
      </c>
    </row>
    <row r="33" spans="1:21" s="12" customFormat="1" ht="12" x14ac:dyDescent="0.2">
      <c r="A33" s="8" t="s">
        <v>79</v>
      </c>
      <c r="B33" s="8" t="s">
        <v>80</v>
      </c>
      <c r="C33" s="9" t="s">
        <v>25</v>
      </c>
      <c r="D33" s="9" t="s">
        <v>26</v>
      </c>
      <c r="E33" s="9">
        <v>20</v>
      </c>
      <c r="F33" s="10" t="s">
        <v>31</v>
      </c>
      <c r="G33" s="11">
        <v>6800000000</v>
      </c>
      <c r="H33" s="11">
        <f t="shared" si="7"/>
        <v>0</v>
      </c>
      <c r="I33" s="11">
        <v>6800000000</v>
      </c>
      <c r="J33" s="11">
        <v>5335961928.6000004</v>
      </c>
      <c r="K33" s="11">
        <v>1464038071.4000001</v>
      </c>
      <c r="L33" s="11">
        <v>0</v>
      </c>
      <c r="M33" s="11">
        <v>4644912054.6000004</v>
      </c>
      <c r="N33" s="11">
        <v>691049874</v>
      </c>
      <c r="O33" s="11">
        <v>2880146920</v>
      </c>
      <c r="P33" s="11">
        <v>1764765134.5999999</v>
      </c>
      <c r="Q33" s="11">
        <v>2721649420</v>
      </c>
      <c r="R33" s="11">
        <v>158497500</v>
      </c>
      <c r="S33" s="11">
        <v>2721649420</v>
      </c>
      <c r="T33" s="11">
        <v>0</v>
      </c>
      <c r="U33" s="11">
        <v>0</v>
      </c>
    </row>
    <row r="34" spans="1:21" s="12" customFormat="1" ht="12" x14ac:dyDescent="0.2">
      <c r="A34" s="8" t="s">
        <v>81</v>
      </c>
      <c r="B34" s="8" t="s">
        <v>82</v>
      </c>
      <c r="C34" s="9" t="s">
        <v>25</v>
      </c>
      <c r="D34" s="9" t="s">
        <v>26</v>
      </c>
      <c r="E34" s="9">
        <v>20</v>
      </c>
      <c r="F34" s="10" t="s">
        <v>31</v>
      </c>
      <c r="G34" s="11">
        <v>855400000</v>
      </c>
      <c r="H34" s="11">
        <f t="shared" si="7"/>
        <v>0</v>
      </c>
      <c r="I34" s="11">
        <v>855400000</v>
      </c>
      <c r="J34" s="11">
        <v>233057246.34</v>
      </c>
      <c r="K34" s="11">
        <v>622342753.65999997</v>
      </c>
      <c r="L34" s="11">
        <v>0</v>
      </c>
      <c r="M34" s="11">
        <v>233057246.34</v>
      </c>
      <c r="N34" s="11">
        <v>0</v>
      </c>
      <c r="O34" s="11">
        <v>173307719</v>
      </c>
      <c r="P34" s="11">
        <v>59749527.340000004</v>
      </c>
      <c r="Q34" s="11">
        <v>173307719</v>
      </c>
      <c r="R34" s="11">
        <v>0</v>
      </c>
      <c r="S34" s="11">
        <v>173307719</v>
      </c>
      <c r="T34" s="11">
        <v>0</v>
      </c>
      <c r="U34" s="11">
        <v>0</v>
      </c>
    </row>
    <row r="35" spans="1:21" s="12" customFormat="1" ht="24" x14ac:dyDescent="0.2">
      <c r="A35" s="8" t="s">
        <v>83</v>
      </c>
      <c r="B35" s="8" t="s">
        <v>84</v>
      </c>
      <c r="C35" s="9" t="s">
        <v>25</v>
      </c>
      <c r="D35" s="9" t="s">
        <v>26</v>
      </c>
      <c r="E35" s="9">
        <v>20</v>
      </c>
      <c r="F35" s="10" t="s">
        <v>31</v>
      </c>
      <c r="G35" s="11">
        <v>15819000000</v>
      </c>
      <c r="H35" s="11">
        <f t="shared" si="7"/>
        <v>0</v>
      </c>
      <c r="I35" s="11">
        <v>15819000000</v>
      </c>
      <c r="J35" s="11">
        <v>12246734408</v>
      </c>
      <c r="K35" s="11">
        <v>3572265592</v>
      </c>
      <c r="L35" s="11">
        <v>0</v>
      </c>
      <c r="M35" s="11">
        <v>12246734408</v>
      </c>
      <c r="N35" s="11">
        <v>0</v>
      </c>
      <c r="O35" s="11">
        <v>12215519782.9</v>
      </c>
      <c r="P35" s="11">
        <v>31214625.100000001</v>
      </c>
      <c r="Q35" s="11">
        <v>10651442467.9</v>
      </c>
      <c r="R35" s="11">
        <v>1564077315</v>
      </c>
      <c r="S35" s="11">
        <v>10651442467.9</v>
      </c>
      <c r="T35" s="11">
        <v>0</v>
      </c>
      <c r="U35" s="11">
        <v>0</v>
      </c>
    </row>
    <row r="36" spans="1:21" s="12" customFormat="1" ht="12" x14ac:dyDescent="0.2">
      <c r="A36" s="8" t="s">
        <v>85</v>
      </c>
      <c r="B36" s="8" t="s">
        <v>86</v>
      </c>
      <c r="C36" s="9" t="s">
        <v>25</v>
      </c>
      <c r="D36" s="9" t="s">
        <v>26</v>
      </c>
      <c r="E36" s="9">
        <v>20</v>
      </c>
      <c r="F36" s="10" t="s">
        <v>31</v>
      </c>
      <c r="G36" s="11">
        <v>7424000000</v>
      </c>
      <c r="H36" s="11">
        <f t="shared" si="7"/>
        <v>0</v>
      </c>
      <c r="I36" s="11">
        <v>7424000000</v>
      </c>
      <c r="J36" s="11">
        <v>5712015228</v>
      </c>
      <c r="K36" s="11">
        <v>1711984772</v>
      </c>
      <c r="L36" s="11">
        <v>0</v>
      </c>
      <c r="M36" s="11">
        <v>5712015228</v>
      </c>
      <c r="N36" s="11">
        <v>0</v>
      </c>
      <c r="O36" s="11">
        <v>5696543581.8000002</v>
      </c>
      <c r="P36" s="11">
        <v>15471646.199999999</v>
      </c>
      <c r="Q36" s="11">
        <v>4973536961.8000002</v>
      </c>
      <c r="R36" s="11">
        <v>723006620</v>
      </c>
      <c r="S36" s="11">
        <v>4973536961.8000002</v>
      </c>
      <c r="T36" s="11">
        <v>0</v>
      </c>
      <c r="U36" s="11">
        <v>0</v>
      </c>
    </row>
    <row r="37" spans="1:21" s="12" customFormat="1" ht="12" x14ac:dyDescent="0.2">
      <c r="A37" s="8" t="s">
        <v>87</v>
      </c>
      <c r="B37" s="8" t="s">
        <v>88</v>
      </c>
      <c r="C37" s="9" t="s">
        <v>25</v>
      </c>
      <c r="D37" s="9" t="s">
        <v>26</v>
      </c>
      <c r="E37" s="9">
        <v>20</v>
      </c>
      <c r="F37" s="10" t="s">
        <v>31</v>
      </c>
      <c r="G37" s="11">
        <v>1556000000</v>
      </c>
      <c r="H37" s="11">
        <f t="shared" si="7"/>
        <v>0</v>
      </c>
      <c r="I37" s="11">
        <v>1556000000</v>
      </c>
      <c r="J37" s="11">
        <v>1236235193</v>
      </c>
      <c r="K37" s="11">
        <v>319764807</v>
      </c>
      <c r="L37" s="11">
        <v>0</v>
      </c>
      <c r="M37" s="11">
        <v>1236235193</v>
      </c>
      <c r="N37" s="11">
        <v>0</v>
      </c>
      <c r="O37" s="11">
        <v>1233498113</v>
      </c>
      <c r="P37" s="11">
        <v>2737080</v>
      </c>
      <c r="Q37" s="11">
        <v>1079459393</v>
      </c>
      <c r="R37" s="11">
        <v>154038720</v>
      </c>
      <c r="S37" s="11">
        <v>1079459393</v>
      </c>
      <c r="T37" s="11">
        <v>0</v>
      </c>
      <c r="U37" s="11">
        <v>0</v>
      </c>
    </row>
    <row r="38" spans="1:21" s="12" customFormat="1" ht="24" x14ac:dyDescent="0.2">
      <c r="A38" s="8" t="s">
        <v>89</v>
      </c>
      <c r="B38" s="8" t="s">
        <v>90</v>
      </c>
      <c r="C38" s="9" t="s">
        <v>25</v>
      </c>
      <c r="D38" s="9" t="s">
        <v>26</v>
      </c>
      <c r="E38" s="9">
        <v>20</v>
      </c>
      <c r="F38" s="10" t="s">
        <v>31</v>
      </c>
      <c r="G38" s="11">
        <v>2747000000</v>
      </c>
      <c r="H38" s="11">
        <f t="shared" si="7"/>
        <v>0</v>
      </c>
      <c r="I38" s="11">
        <v>2747000000</v>
      </c>
      <c r="J38" s="11">
        <v>2059805033</v>
      </c>
      <c r="K38" s="11">
        <v>687194967</v>
      </c>
      <c r="L38" s="11">
        <v>0</v>
      </c>
      <c r="M38" s="11">
        <v>2059805033</v>
      </c>
      <c r="N38" s="11">
        <v>0</v>
      </c>
      <c r="O38" s="11">
        <v>2053826104.8399999</v>
      </c>
      <c r="P38" s="11">
        <v>5978928.1600000001</v>
      </c>
      <c r="Q38" s="11">
        <v>1797950504.8399999</v>
      </c>
      <c r="R38" s="11">
        <v>255875600</v>
      </c>
      <c r="S38" s="11">
        <v>1797950504.8399999</v>
      </c>
      <c r="T38" s="11">
        <v>0</v>
      </c>
      <c r="U38" s="11">
        <v>0</v>
      </c>
    </row>
    <row r="39" spans="1:21" s="12" customFormat="1" ht="24" x14ac:dyDescent="0.2">
      <c r="A39" s="8" t="s">
        <v>91</v>
      </c>
      <c r="B39" s="8" t="s">
        <v>92</v>
      </c>
      <c r="C39" s="9" t="s">
        <v>25</v>
      </c>
      <c r="D39" s="9" t="s">
        <v>26</v>
      </c>
      <c r="E39" s="9">
        <v>20</v>
      </c>
      <c r="F39" s="10" t="s">
        <v>31</v>
      </c>
      <c r="G39" s="11">
        <v>3121000000</v>
      </c>
      <c r="H39" s="11">
        <f t="shared" si="7"/>
        <v>0</v>
      </c>
      <c r="I39" s="11">
        <v>3121000000</v>
      </c>
      <c r="J39" s="11">
        <v>2415975002</v>
      </c>
      <c r="K39" s="11">
        <v>705024998</v>
      </c>
      <c r="L39" s="11">
        <v>0</v>
      </c>
      <c r="M39" s="11">
        <v>2415975002</v>
      </c>
      <c r="N39" s="11">
        <v>0</v>
      </c>
      <c r="O39" s="11">
        <v>2409219363.96</v>
      </c>
      <c r="P39" s="11">
        <v>6755638.04</v>
      </c>
      <c r="Q39" s="11">
        <v>2096127063.96</v>
      </c>
      <c r="R39" s="11">
        <v>313092300</v>
      </c>
      <c r="S39" s="11">
        <v>2096127063.96</v>
      </c>
      <c r="T39" s="11">
        <v>0</v>
      </c>
      <c r="U39" s="11">
        <v>0</v>
      </c>
    </row>
    <row r="40" spans="1:21" s="12" customFormat="1" ht="24" x14ac:dyDescent="0.2">
      <c r="A40" s="8" t="s">
        <v>93</v>
      </c>
      <c r="B40" s="8" t="s">
        <v>94</v>
      </c>
      <c r="C40" s="9" t="s">
        <v>25</v>
      </c>
      <c r="D40" s="9" t="s">
        <v>26</v>
      </c>
      <c r="E40" s="9">
        <v>20</v>
      </c>
      <c r="F40" s="10" t="s">
        <v>31</v>
      </c>
      <c r="G40" s="11">
        <v>6450000000</v>
      </c>
      <c r="H40" s="11">
        <f t="shared" si="7"/>
        <v>0</v>
      </c>
      <c r="I40" s="11">
        <v>6450000000</v>
      </c>
      <c r="J40" s="11">
        <v>4989425247</v>
      </c>
      <c r="K40" s="11">
        <v>1460574753</v>
      </c>
      <c r="L40" s="11">
        <v>0</v>
      </c>
      <c r="M40" s="11">
        <v>4989425247</v>
      </c>
      <c r="N40" s="11">
        <v>0</v>
      </c>
      <c r="O40" s="11">
        <v>4977103617.5799999</v>
      </c>
      <c r="P40" s="11">
        <v>12321629.42</v>
      </c>
      <c r="Q40" s="11">
        <v>4328581322.5799999</v>
      </c>
      <c r="R40" s="11">
        <v>648522295</v>
      </c>
      <c r="S40" s="11">
        <v>4328581322.5799999</v>
      </c>
      <c r="T40" s="11">
        <v>0</v>
      </c>
      <c r="U40" s="11">
        <v>0</v>
      </c>
    </row>
    <row r="41" spans="1:21" s="12" customFormat="1" ht="12" x14ac:dyDescent="0.2">
      <c r="A41" s="8" t="s">
        <v>95</v>
      </c>
      <c r="B41" s="8" t="s">
        <v>96</v>
      </c>
      <c r="C41" s="9" t="s">
        <v>25</v>
      </c>
      <c r="D41" s="9" t="s">
        <v>26</v>
      </c>
      <c r="E41" s="9">
        <v>20</v>
      </c>
      <c r="F41" s="10" t="s">
        <v>31</v>
      </c>
      <c r="G41" s="11">
        <v>3500000000</v>
      </c>
      <c r="H41" s="11">
        <f t="shared" si="7"/>
        <v>0</v>
      </c>
      <c r="I41" s="11">
        <v>3500000000</v>
      </c>
      <c r="J41" s="11">
        <v>2584529878</v>
      </c>
      <c r="K41" s="11">
        <v>915470122</v>
      </c>
      <c r="L41" s="11">
        <v>0</v>
      </c>
      <c r="M41" s="11">
        <v>2584529878</v>
      </c>
      <c r="N41" s="11">
        <v>0</v>
      </c>
      <c r="O41" s="11">
        <v>2577821331.4499998</v>
      </c>
      <c r="P41" s="11">
        <v>6708546.5499999998</v>
      </c>
      <c r="Q41" s="11">
        <v>2255689536.4499998</v>
      </c>
      <c r="R41" s="11">
        <v>322131795</v>
      </c>
      <c r="S41" s="11">
        <v>2255689536.4499998</v>
      </c>
      <c r="T41" s="11">
        <v>0</v>
      </c>
      <c r="U41" s="11">
        <v>0</v>
      </c>
    </row>
    <row r="42" spans="1:21" s="12" customFormat="1" ht="24" x14ac:dyDescent="0.2">
      <c r="A42" s="8" t="s">
        <v>97</v>
      </c>
      <c r="B42" s="8" t="s">
        <v>98</v>
      </c>
      <c r="C42" s="9" t="s">
        <v>25</v>
      </c>
      <c r="D42" s="9" t="s">
        <v>26</v>
      </c>
      <c r="E42" s="9">
        <v>20</v>
      </c>
      <c r="F42" s="10" t="s">
        <v>31</v>
      </c>
      <c r="G42" s="11">
        <v>1638000000</v>
      </c>
      <c r="H42" s="11">
        <f t="shared" si="7"/>
        <v>0</v>
      </c>
      <c r="I42" s="11">
        <v>1638000000</v>
      </c>
      <c r="J42" s="11">
        <v>1349833246</v>
      </c>
      <c r="K42" s="11">
        <v>288166754</v>
      </c>
      <c r="L42" s="11">
        <v>0</v>
      </c>
      <c r="M42" s="11">
        <v>1349833246</v>
      </c>
      <c r="N42" s="11">
        <v>0</v>
      </c>
      <c r="O42" s="11">
        <v>1346351984.8</v>
      </c>
      <c r="P42" s="11">
        <v>3481261.2</v>
      </c>
      <c r="Q42" s="11">
        <v>1160038884.8</v>
      </c>
      <c r="R42" s="11">
        <v>186313100</v>
      </c>
      <c r="S42" s="11">
        <v>1160038884.8</v>
      </c>
      <c r="T42" s="11">
        <v>0</v>
      </c>
      <c r="U42" s="11">
        <v>0</v>
      </c>
    </row>
    <row r="43" spans="1:21" s="12" customFormat="1" ht="36" x14ac:dyDescent="0.2">
      <c r="A43" s="8" t="s">
        <v>99</v>
      </c>
      <c r="B43" s="8" t="s">
        <v>100</v>
      </c>
      <c r="C43" s="9" t="s">
        <v>25</v>
      </c>
      <c r="D43" s="9" t="s">
        <v>26</v>
      </c>
      <c r="E43" s="9">
        <v>20</v>
      </c>
      <c r="F43" s="10" t="s">
        <v>31</v>
      </c>
      <c r="G43" s="11">
        <v>1312000000</v>
      </c>
      <c r="H43" s="11">
        <f t="shared" si="7"/>
        <v>0</v>
      </c>
      <c r="I43" s="11">
        <v>1312000000</v>
      </c>
      <c r="J43" s="11">
        <v>1055062123</v>
      </c>
      <c r="K43" s="11">
        <v>256937877</v>
      </c>
      <c r="L43" s="11">
        <v>0</v>
      </c>
      <c r="M43" s="11">
        <v>1055062123</v>
      </c>
      <c r="N43" s="11">
        <v>0</v>
      </c>
      <c r="O43" s="11">
        <v>1052930301.33</v>
      </c>
      <c r="P43" s="11">
        <v>2131821.67</v>
      </c>
      <c r="Q43" s="11">
        <v>912852901.33000004</v>
      </c>
      <c r="R43" s="11">
        <v>140077400</v>
      </c>
      <c r="S43" s="11">
        <v>912852901.33000004</v>
      </c>
      <c r="T43" s="11">
        <v>0</v>
      </c>
      <c r="U43" s="11">
        <v>0</v>
      </c>
    </row>
    <row r="44" spans="1:21" s="12" customFormat="1" ht="12" x14ac:dyDescent="0.2">
      <c r="A44" s="8" t="s">
        <v>101</v>
      </c>
      <c r="B44" s="8" t="s">
        <v>102</v>
      </c>
      <c r="C44" s="9" t="s">
        <v>25</v>
      </c>
      <c r="D44" s="9" t="s">
        <v>26</v>
      </c>
      <c r="E44" s="9">
        <v>20</v>
      </c>
      <c r="F44" s="10" t="s">
        <v>31</v>
      </c>
      <c r="G44" s="11">
        <v>1167000000</v>
      </c>
      <c r="H44" s="11">
        <f t="shared" si="7"/>
        <v>0</v>
      </c>
      <c r="I44" s="11">
        <v>1167000000</v>
      </c>
      <c r="J44" s="11">
        <v>927176382</v>
      </c>
      <c r="K44" s="11">
        <v>239823618</v>
      </c>
      <c r="L44" s="11">
        <v>0</v>
      </c>
      <c r="M44" s="11">
        <v>927176382</v>
      </c>
      <c r="N44" s="11">
        <v>0</v>
      </c>
      <c r="O44" s="11">
        <v>925123572.20000005</v>
      </c>
      <c r="P44" s="11">
        <v>2052809.8</v>
      </c>
      <c r="Q44" s="11">
        <v>809594532.20000005</v>
      </c>
      <c r="R44" s="11">
        <v>115529040</v>
      </c>
      <c r="S44" s="11">
        <v>809594532.20000005</v>
      </c>
      <c r="T44" s="11">
        <v>0</v>
      </c>
      <c r="U44" s="11">
        <v>0</v>
      </c>
    </row>
    <row r="45" spans="1:21" s="12" customFormat="1" ht="12" x14ac:dyDescent="0.2">
      <c r="A45" s="8" t="s">
        <v>103</v>
      </c>
      <c r="B45" s="8" t="s">
        <v>104</v>
      </c>
      <c r="C45" s="9" t="s">
        <v>25</v>
      </c>
      <c r="D45" s="9" t="s">
        <v>26</v>
      </c>
      <c r="E45" s="9">
        <v>20</v>
      </c>
      <c r="F45" s="10" t="s">
        <v>31</v>
      </c>
      <c r="G45" s="11">
        <v>778000000</v>
      </c>
      <c r="H45" s="11">
        <f t="shared" si="7"/>
        <v>0</v>
      </c>
      <c r="I45" s="11">
        <v>778000000</v>
      </c>
      <c r="J45" s="11">
        <v>618117551</v>
      </c>
      <c r="K45" s="11">
        <v>159882449</v>
      </c>
      <c r="L45" s="11">
        <v>0</v>
      </c>
      <c r="M45" s="11">
        <v>618117551</v>
      </c>
      <c r="N45" s="11">
        <v>0</v>
      </c>
      <c r="O45" s="11">
        <v>616749011.32000005</v>
      </c>
      <c r="P45" s="11">
        <v>1368539.68</v>
      </c>
      <c r="Q45" s="11">
        <v>539729651.32000005</v>
      </c>
      <c r="R45" s="11">
        <v>77019360</v>
      </c>
      <c r="S45" s="11">
        <v>539729651.32000005</v>
      </c>
      <c r="T45" s="11">
        <v>0</v>
      </c>
      <c r="U45" s="11">
        <v>0</v>
      </c>
    </row>
    <row r="46" spans="1:21" s="7" customFormat="1" ht="16.5" customHeight="1" x14ac:dyDescent="0.2">
      <c r="A46" s="3" t="s">
        <v>105</v>
      </c>
      <c r="B46" s="3" t="s">
        <v>106</v>
      </c>
      <c r="C46" s="4" t="s">
        <v>25</v>
      </c>
      <c r="D46" s="4" t="s">
        <v>26</v>
      </c>
      <c r="E46" s="4">
        <v>20</v>
      </c>
      <c r="F46" s="5" t="s">
        <v>31</v>
      </c>
      <c r="G46" s="6">
        <v>12438550000</v>
      </c>
      <c r="H46" s="6">
        <f t="shared" si="7"/>
        <v>0</v>
      </c>
      <c r="I46" s="6">
        <v>12438550000</v>
      </c>
      <c r="J46" s="6">
        <v>11020457123.57</v>
      </c>
      <c r="K46" s="6">
        <v>1418092876.4300001</v>
      </c>
      <c r="L46" s="6">
        <v>0</v>
      </c>
      <c r="M46" s="6">
        <v>9872041542.4099998</v>
      </c>
      <c r="N46" s="6">
        <v>1148415581.1600001</v>
      </c>
      <c r="O46" s="6">
        <v>6911202372.3199997</v>
      </c>
      <c r="P46" s="6">
        <v>2960839170.0900002</v>
      </c>
      <c r="Q46" s="6">
        <v>6853915833.3199997</v>
      </c>
      <c r="R46" s="6">
        <v>57286539</v>
      </c>
      <c r="S46" s="6">
        <v>6853915833.3199997</v>
      </c>
      <c r="T46" s="6">
        <v>0</v>
      </c>
      <c r="U46" s="6">
        <v>35197538</v>
      </c>
    </row>
    <row r="47" spans="1:21" s="7" customFormat="1" ht="21.75" customHeight="1" x14ac:dyDescent="0.2">
      <c r="A47" s="3" t="s">
        <v>105</v>
      </c>
      <c r="B47" s="3" t="s">
        <v>106</v>
      </c>
      <c r="C47" s="4" t="s">
        <v>25</v>
      </c>
      <c r="D47" s="4" t="s">
        <v>26</v>
      </c>
      <c r="E47" s="4">
        <v>21</v>
      </c>
      <c r="F47" s="5" t="s">
        <v>28</v>
      </c>
      <c r="G47" s="6">
        <v>1998800000</v>
      </c>
      <c r="H47" s="6">
        <f t="shared" si="7"/>
        <v>0</v>
      </c>
      <c r="I47" s="6">
        <v>1998800000</v>
      </c>
      <c r="J47" s="6">
        <v>1278184306.27</v>
      </c>
      <c r="K47" s="6">
        <v>720615693.73000002</v>
      </c>
      <c r="L47" s="6">
        <v>0</v>
      </c>
      <c r="M47" s="6">
        <v>465403487.26999998</v>
      </c>
      <c r="N47" s="6">
        <v>812780819</v>
      </c>
      <c r="O47" s="6">
        <v>412716567.92000002</v>
      </c>
      <c r="P47" s="6">
        <v>52686919.350000001</v>
      </c>
      <c r="Q47" s="6">
        <v>327674498.92000002</v>
      </c>
      <c r="R47" s="6">
        <v>85042069</v>
      </c>
      <c r="S47" s="6">
        <v>327674498.92000002</v>
      </c>
      <c r="T47" s="6">
        <v>0</v>
      </c>
      <c r="U47" s="6">
        <v>0</v>
      </c>
    </row>
    <row r="48" spans="1:21" s="12" customFormat="1" ht="12" x14ac:dyDescent="0.2">
      <c r="A48" s="8" t="s">
        <v>107</v>
      </c>
      <c r="B48" s="8" t="s">
        <v>106</v>
      </c>
      <c r="C48" s="9" t="s">
        <v>25</v>
      </c>
      <c r="D48" s="9" t="s">
        <v>26</v>
      </c>
      <c r="E48" s="9">
        <v>20</v>
      </c>
      <c r="F48" s="10" t="s">
        <v>31</v>
      </c>
      <c r="G48" s="11">
        <v>12438550000</v>
      </c>
      <c r="H48" s="11">
        <f t="shared" si="7"/>
        <v>0</v>
      </c>
      <c r="I48" s="11">
        <v>12438550000</v>
      </c>
      <c r="J48" s="11">
        <v>11020457123.57</v>
      </c>
      <c r="K48" s="11">
        <v>1418092876.4300001</v>
      </c>
      <c r="L48" s="11">
        <v>0</v>
      </c>
      <c r="M48" s="11">
        <v>9872041542.4099998</v>
      </c>
      <c r="N48" s="11">
        <v>1148415581.1600001</v>
      </c>
      <c r="O48" s="11">
        <v>6911202372.3199997</v>
      </c>
      <c r="P48" s="11">
        <v>2960839170.0900002</v>
      </c>
      <c r="Q48" s="11">
        <v>6853915833.3199997</v>
      </c>
      <c r="R48" s="11">
        <v>57286539</v>
      </c>
      <c r="S48" s="11">
        <v>6853915833.3199997</v>
      </c>
      <c r="T48" s="11">
        <v>0</v>
      </c>
      <c r="U48" s="11">
        <v>35197538</v>
      </c>
    </row>
    <row r="49" spans="1:21" s="12" customFormat="1" ht="24" x14ac:dyDescent="0.2">
      <c r="A49" s="8" t="s">
        <v>107</v>
      </c>
      <c r="B49" s="8" t="s">
        <v>106</v>
      </c>
      <c r="C49" s="9" t="s">
        <v>25</v>
      </c>
      <c r="D49" s="9" t="s">
        <v>26</v>
      </c>
      <c r="E49" s="9">
        <v>21</v>
      </c>
      <c r="F49" s="10" t="s">
        <v>28</v>
      </c>
      <c r="G49" s="11">
        <v>1998800000</v>
      </c>
      <c r="H49" s="11">
        <f t="shared" si="7"/>
        <v>0</v>
      </c>
      <c r="I49" s="11">
        <v>1998800000</v>
      </c>
      <c r="J49" s="11">
        <v>1278184306.27</v>
      </c>
      <c r="K49" s="11">
        <v>720615693.73000002</v>
      </c>
      <c r="L49" s="11">
        <v>0</v>
      </c>
      <c r="M49" s="11">
        <v>465403487.26999998</v>
      </c>
      <c r="N49" s="11">
        <v>812780819</v>
      </c>
      <c r="O49" s="11">
        <v>412716567.92000002</v>
      </c>
      <c r="P49" s="11">
        <v>52686919.350000001</v>
      </c>
      <c r="Q49" s="11">
        <v>327674498.92000002</v>
      </c>
      <c r="R49" s="11">
        <v>85042069</v>
      </c>
      <c r="S49" s="11">
        <v>327674498.92000002</v>
      </c>
      <c r="T49" s="11">
        <v>0</v>
      </c>
      <c r="U49" s="11">
        <v>0</v>
      </c>
    </row>
    <row r="50" spans="1:21" s="12" customFormat="1" ht="12" x14ac:dyDescent="0.2">
      <c r="A50" s="8" t="s">
        <v>108</v>
      </c>
      <c r="B50" s="8" t="s">
        <v>109</v>
      </c>
      <c r="C50" s="9" t="s">
        <v>25</v>
      </c>
      <c r="D50" s="9" t="s">
        <v>26</v>
      </c>
      <c r="E50" s="9">
        <v>20</v>
      </c>
      <c r="F50" s="10" t="s">
        <v>31</v>
      </c>
      <c r="G50" s="11">
        <v>196000000</v>
      </c>
      <c r="H50" s="11">
        <f t="shared" si="7"/>
        <v>0</v>
      </c>
      <c r="I50" s="11">
        <v>196000000</v>
      </c>
      <c r="J50" s="11">
        <v>195820330.22999999</v>
      </c>
      <c r="K50" s="11">
        <v>179669.77</v>
      </c>
      <c r="L50" s="11">
        <v>0</v>
      </c>
      <c r="M50" s="11">
        <v>195820330.22999999</v>
      </c>
      <c r="N50" s="11">
        <v>0</v>
      </c>
      <c r="O50" s="11">
        <v>195819613.47999999</v>
      </c>
      <c r="P50" s="11">
        <v>716.75</v>
      </c>
      <c r="Q50" s="11">
        <v>195819613.47999999</v>
      </c>
      <c r="R50" s="11">
        <v>0</v>
      </c>
      <c r="S50" s="11">
        <v>195819613.47999999</v>
      </c>
      <c r="T50" s="11">
        <v>0</v>
      </c>
      <c r="U50" s="11">
        <v>0</v>
      </c>
    </row>
    <row r="51" spans="1:21" s="12" customFormat="1" ht="12" x14ac:dyDescent="0.2">
      <c r="A51" s="8" t="s">
        <v>110</v>
      </c>
      <c r="B51" s="8" t="s">
        <v>111</v>
      </c>
      <c r="C51" s="9" t="s">
        <v>25</v>
      </c>
      <c r="D51" s="9" t="s">
        <v>26</v>
      </c>
      <c r="E51" s="9">
        <v>20</v>
      </c>
      <c r="F51" s="10" t="s">
        <v>31</v>
      </c>
      <c r="G51" s="11">
        <v>196000000</v>
      </c>
      <c r="H51" s="11">
        <f t="shared" si="7"/>
        <v>0</v>
      </c>
      <c r="I51" s="11">
        <v>196000000</v>
      </c>
      <c r="J51" s="11">
        <v>195820330.22999999</v>
      </c>
      <c r="K51" s="11">
        <v>179669.77</v>
      </c>
      <c r="L51" s="11">
        <v>0</v>
      </c>
      <c r="M51" s="11">
        <v>195820330.22999999</v>
      </c>
      <c r="N51" s="11">
        <v>0</v>
      </c>
      <c r="O51" s="11">
        <v>195819613.47999999</v>
      </c>
      <c r="P51" s="11">
        <v>716.75</v>
      </c>
      <c r="Q51" s="11">
        <v>195819613.47999999</v>
      </c>
      <c r="R51" s="11">
        <v>0</v>
      </c>
      <c r="S51" s="11">
        <v>195819613.47999999</v>
      </c>
      <c r="T51" s="11">
        <v>0</v>
      </c>
      <c r="U51" s="11">
        <v>0</v>
      </c>
    </row>
    <row r="52" spans="1:21" s="12" customFormat="1" ht="12" x14ac:dyDescent="0.2">
      <c r="A52" s="8" t="s">
        <v>112</v>
      </c>
      <c r="B52" s="8" t="s">
        <v>113</v>
      </c>
      <c r="C52" s="9" t="s">
        <v>25</v>
      </c>
      <c r="D52" s="9" t="s">
        <v>26</v>
      </c>
      <c r="E52" s="9">
        <v>20</v>
      </c>
      <c r="F52" s="10" t="s">
        <v>31</v>
      </c>
      <c r="G52" s="11">
        <v>1500000</v>
      </c>
      <c r="H52" s="11">
        <f t="shared" si="7"/>
        <v>0</v>
      </c>
      <c r="I52" s="11">
        <v>1500000</v>
      </c>
      <c r="J52" s="11">
        <v>1494236</v>
      </c>
      <c r="K52" s="11">
        <v>5764</v>
      </c>
      <c r="L52" s="11">
        <v>0</v>
      </c>
      <c r="M52" s="11">
        <v>1494236</v>
      </c>
      <c r="N52" s="11">
        <v>0</v>
      </c>
      <c r="O52" s="11">
        <v>1494213.04</v>
      </c>
      <c r="P52" s="11">
        <v>22.96</v>
      </c>
      <c r="Q52" s="11">
        <v>1494213.04</v>
      </c>
      <c r="R52" s="11">
        <v>0</v>
      </c>
      <c r="S52" s="11">
        <v>1494213.04</v>
      </c>
      <c r="T52" s="11">
        <v>0</v>
      </c>
      <c r="U52" s="11">
        <v>0</v>
      </c>
    </row>
    <row r="53" spans="1:21" s="12" customFormat="1" ht="12" x14ac:dyDescent="0.2">
      <c r="A53" s="8" t="s">
        <v>114</v>
      </c>
      <c r="B53" s="8" t="s">
        <v>115</v>
      </c>
      <c r="C53" s="9" t="s">
        <v>25</v>
      </c>
      <c r="D53" s="9" t="s">
        <v>26</v>
      </c>
      <c r="E53" s="9">
        <v>20</v>
      </c>
      <c r="F53" s="10" t="s">
        <v>31</v>
      </c>
      <c r="G53" s="11">
        <v>174500000</v>
      </c>
      <c r="H53" s="11">
        <f t="shared" si="7"/>
        <v>18573747</v>
      </c>
      <c r="I53" s="11">
        <v>193073747</v>
      </c>
      <c r="J53" s="11">
        <v>192900201.22999999</v>
      </c>
      <c r="K53" s="11">
        <v>173545.77</v>
      </c>
      <c r="L53" s="11">
        <v>0</v>
      </c>
      <c r="M53" s="11">
        <v>192900201.22999999</v>
      </c>
      <c r="N53" s="11">
        <v>0</v>
      </c>
      <c r="O53" s="11">
        <v>192900201.22</v>
      </c>
      <c r="P53" s="11">
        <v>0.01</v>
      </c>
      <c r="Q53" s="11">
        <v>192900201.22</v>
      </c>
      <c r="R53" s="11">
        <v>0</v>
      </c>
      <c r="S53" s="11">
        <v>192900201.22</v>
      </c>
      <c r="T53" s="11">
        <v>0</v>
      </c>
      <c r="U53" s="11">
        <v>0</v>
      </c>
    </row>
    <row r="54" spans="1:21" s="12" customFormat="1" ht="24" x14ac:dyDescent="0.2">
      <c r="A54" s="8" t="s">
        <v>116</v>
      </c>
      <c r="B54" s="8" t="s">
        <v>117</v>
      </c>
      <c r="C54" s="9" t="s">
        <v>25</v>
      </c>
      <c r="D54" s="9" t="s">
        <v>26</v>
      </c>
      <c r="E54" s="9">
        <v>20</v>
      </c>
      <c r="F54" s="10" t="s">
        <v>31</v>
      </c>
      <c r="G54" s="11">
        <v>20000000</v>
      </c>
      <c r="H54" s="11">
        <f t="shared" si="7"/>
        <v>-18573747</v>
      </c>
      <c r="I54" s="11">
        <v>1426253</v>
      </c>
      <c r="J54" s="11">
        <v>1425893</v>
      </c>
      <c r="K54" s="11">
        <v>360</v>
      </c>
      <c r="L54" s="11">
        <v>0</v>
      </c>
      <c r="M54" s="11">
        <v>1425893</v>
      </c>
      <c r="N54" s="11">
        <v>0</v>
      </c>
      <c r="O54" s="11">
        <v>1425199.22</v>
      </c>
      <c r="P54" s="11">
        <v>693.78</v>
      </c>
      <c r="Q54" s="11">
        <v>1425199.22</v>
      </c>
      <c r="R54" s="11">
        <v>0</v>
      </c>
      <c r="S54" s="11">
        <v>1425199.22</v>
      </c>
      <c r="T54" s="11">
        <v>0</v>
      </c>
      <c r="U54" s="11">
        <v>0</v>
      </c>
    </row>
    <row r="55" spans="1:21" s="12" customFormat="1" ht="12" x14ac:dyDescent="0.2">
      <c r="A55" s="8" t="s">
        <v>118</v>
      </c>
      <c r="B55" s="8" t="s">
        <v>119</v>
      </c>
      <c r="C55" s="9" t="s">
        <v>25</v>
      </c>
      <c r="D55" s="9" t="s">
        <v>26</v>
      </c>
      <c r="E55" s="9">
        <v>20</v>
      </c>
      <c r="F55" s="10" t="s">
        <v>31</v>
      </c>
      <c r="G55" s="11">
        <v>12242550000</v>
      </c>
      <c r="H55" s="11">
        <f t="shared" si="7"/>
        <v>0</v>
      </c>
      <c r="I55" s="11">
        <v>12242550000</v>
      </c>
      <c r="J55" s="11">
        <v>10824636793.34</v>
      </c>
      <c r="K55" s="11">
        <v>1417913206.6600001</v>
      </c>
      <c r="L55" s="11">
        <v>0</v>
      </c>
      <c r="M55" s="11">
        <v>9676221212.1800003</v>
      </c>
      <c r="N55" s="11">
        <v>1148415581.1600001</v>
      </c>
      <c r="O55" s="11">
        <v>6715382758.8400002</v>
      </c>
      <c r="P55" s="11">
        <v>2960838453.3400002</v>
      </c>
      <c r="Q55" s="11">
        <v>6658096219.8400002</v>
      </c>
      <c r="R55" s="11">
        <v>57286539</v>
      </c>
      <c r="S55" s="11">
        <v>6658096219.8400002</v>
      </c>
      <c r="T55" s="11">
        <v>0</v>
      </c>
      <c r="U55" s="11">
        <v>35197538</v>
      </c>
    </row>
    <row r="56" spans="1:21" s="12" customFormat="1" ht="24" x14ac:dyDescent="0.2">
      <c r="A56" s="8" t="s">
        <v>118</v>
      </c>
      <c r="B56" s="8" t="s">
        <v>119</v>
      </c>
      <c r="C56" s="9" t="s">
        <v>25</v>
      </c>
      <c r="D56" s="9" t="s">
        <v>26</v>
      </c>
      <c r="E56" s="9">
        <v>21</v>
      </c>
      <c r="F56" s="10" t="s">
        <v>28</v>
      </c>
      <c r="G56" s="11">
        <v>1998800000</v>
      </c>
      <c r="H56" s="11">
        <f t="shared" si="7"/>
        <v>0</v>
      </c>
      <c r="I56" s="11">
        <v>1998800000</v>
      </c>
      <c r="J56" s="11">
        <v>1278184306.27</v>
      </c>
      <c r="K56" s="11">
        <v>720615693.73000002</v>
      </c>
      <c r="L56" s="11">
        <v>0</v>
      </c>
      <c r="M56" s="11">
        <v>465403487.26999998</v>
      </c>
      <c r="N56" s="11">
        <v>812780819</v>
      </c>
      <c r="O56" s="11">
        <v>412716567.92000002</v>
      </c>
      <c r="P56" s="11">
        <v>52686919.350000001</v>
      </c>
      <c r="Q56" s="11">
        <v>327674498.92000002</v>
      </c>
      <c r="R56" s="11">
        <v>85042069</v>
      </c>
      <c r="S56" s="11">
        <v>327674498.92000002</v>
      </c>
      <c r="T56" s="11">
        <v>0</v>
      </c>
      <c r="U56" s="11">
        <v>0</v>
      </c>
    </row>
    <row r="57" spans="1:21" s="12" customFormat="1" ht="12" x14ac:dyDescent="0.2">
      <c r="A57" s="8" t="s">
        <v>120</v>
      </c>
      <c r="B57" s="8" t="s">
        <v>121</v>
      </c>
      <c r="C57" s="9" t="s">
        <v>25</v>
      </c>
      <c r="D57" s="9" t="s">
        <v>26</v>
      </c>
      <c r="E57" s="9">
        <v>20</v>
      </c>
      <c r="F57" s="10" t="s">
        <v>31</v>
      </c>
      <c r="G57" s="11">
        <v>112000000</v>
      </c>
      <c r="H57" s="11">
        <f t="shared" si="7"/>
        <v>-17770800</v>
      </c>
      <c r="I57" s="11">
        <v>94229200</v>
      </c>
      <c r="J57" s="11">
        <v>50510245</v>
      </c>
      <c r="K57" s="11">
        <v>43718955</v>
      </c>
      <c r="L57" s="11">
        <v>0</v>
      </c>
      <c r="M57" s="11">
        <v>47418745</v>
      </c>
      <c r="N57" s="11">
        <v>3091500</v>
      </c>
      <c r="O57" s="11">
        <v>44569327</v>
      </c>
      <c r="P57" s="11">
        <v>2849418</v>
      </c>
      <c r="Q57" s="11">
        <v>36459769</v>
      </c>
      <c r="R57" s="11">
        <v>8109558</v>
      </c>
      <c r="S57" s="11">
        <v>36459769</v>
      </c>
      <c r="T57" s="11">
        <v>0</v>
      </c>
      <c r="U57" s="11">
        <v>0</v>
      </c>
    </row>
    <row r="58" spans="1:21" s="12" customFormat="1" ht="12" x14ac:dyDescent="0.2">
      <c r="A58" s="8" t="s">
        <v>122</v>
      </c>
      <c r="B58" s="8" t="s">
        <v>123</v>
      </c>
      <c r="C58" s="9" t="s">
        <v>25</v>
      </c>
      <c r="D58" s="9" t="s">
        <v>26</v>
      </c>
      <c r="E58" s="9">
        <v>20</v>
      </c>
      <c r="F58" s="10" t="s">
        <v>31</v>
      </c>
      <c r="G58" s="11">
        <v>5000000</v>
      </c>
      <c r="H58" s="11">
        <f t="shared" si="7"/>
        <v>0</v>
      </c>
      <c r="I58" s="11">
        <v>5000000</v>
      </c>
      <c r="J58" s="11">
        <v>2450120</v>
      </c>
      <c r="K58" s="11">
        <v>2549880</v>
      </c>
      <c r="L58" s="11">
        <v>0</v>
      </c>
      <c r="M58" s="11">
        <v>2450120</v>
      </c>
      <c r="N58" s="11">
        <v>0</v>
      </c>
      <c r="O58" s="11">
        <v>0</v>
      </c>
      <c r="P58" s="11">
        <v>2450120</v>
      </c>
      <c r="Q58" s="11">
        <v>0</v>
      </c>
      <c r="R58" s="11">
        <v>0</v>
      </c>
      <c r="S58" s="11">
        <v>0</v>
      </c>
      <c r="T58" s="11">
        <v>0</v>
      </c>
      <c r="U58" s="11">
        <v>0</v>
      </c>
    </row>
    <row r="59" spans="1:21" s="12" customFormat="1" ht="12" x14ac:dyDescent="0.2">
      <c r="A59" s="8" t="s">
        <v>124</v>
      </c>
      <c r="B59" s="8" t="s">
        <v>125</v>
      </c>
      <c r="C59" s="9" t="s">
        <v>25</v>
      </c>
      <c r="D59" s="9" t="s">
        <v>26</v>
      </c>
      <c r="E59" s="9">
        <v>20</v>
      </c>
      <c r="F59" s="10" t="s">
        <v>31</v>
      </c>
      <c r="G59" s="11">
        <v>15000000</v>
      </c>
      <c r="H59" s="11">
        <f t="shared" si="7"/>
        <v>-4919600</v>
      </c>
      <c r="I59" s="11">
        <v>10080400</v>
      </c>
      <c r="J59" s="11">
        <v>59760</v>
      </c>
      <c r="K59" s="11">
        <v>10020640</v>
      </c>
      <c r="L59" s="11">
        <v>0</v>
      </c>
      <c r="M59" s="11">
        <v>59760</v>
      </c>
      <c r="N59" s="11">
        <v>0</v>
      </c>
      <c r="O59" s="11">
        <v>0</v>
      </c>
      <c r="P59" s="11">
        <v>59760</v>
      </c>
      <c r="Q59" s="11">
        <v>0</v>
      </c>
      <c r="R59" s="11">
        <v>0</v>
      </c>
      <c r="S59" s="11">
        <v>0</v>
      </c>
      <c r="T59" s="11">
        <v>0</v>
      </c>
      <c r="U59" s="11">
        <v>0</v>
      </c>
    </row>
    <row r="60" spans="1:21" s="12" customFormat="1" ht="12" x14ac:dyDescent="0.2">
      <c r="A60" s="8" t="s">
        <v>126</v>
      </c>
      <c r="B60" s="8" t="s">
        <v>127</v>
      </c>
      <c r="C60" s="9" t="s">
        <v>25</v>
      </c>
      <c r="D60" s="9" t="s">
        <v>26</v>
      </c>
      <c r="E60" s="9">
        <v>20</v>
      </c>
      <c r="F60" s="10" t="s">
        <v>31</v>
      </c>
      <c r="G60" s="11">
        <v>5000000</v>
      </c>
      <c r="H60" s="11">
        <f t="shared" si="7"/>
        <v>20080000</v>
      </c>
      <c r="I60" s="11">
        <v>25080000</v>
      </c>
      <c r="J60" s="11">
        <v>24096926</v>
      </c>
      <c r="K60" s="11">
        <v>983074</v>
      </c>
      <c r="L60" s="11">
        <v>0</v>
      </c>
      <c r="M60" s="11">
        <v>21005426</v>
      </c>
      <c r="N60" s="11">
        <v>3091500</v>
      </c>
      <c r="O60" s="11">
        <v>20908500</v>
      </c>
      <c r="P60" s="11">
        <v>96926</v>
      </c>
      <c r="Q60" s="11">
        <v>20908500</v>
      </c>
      <c r="R60" s="11">
        <v>0</v>
      </c>
      <c r="S60" s="11">
        <v>20908500</v>
      </c>
      <c r="T60" s="11">
        <v>0</v>
      </c>
      <c r="U60" s="11">
        <v>0</v>
      </c>
    </row>
    <row r="61" spans="1:21" s="12" customFormat="1" ht="12" x14ac:dyDescent="0.2">
      <c r="A61" s="8" t="s">
        <v>128</v>
      </c>
      <c r="B61" s="8" t="s">
        <v>129</v>
      </c>
      <c r="C61" s="9" t="s">
        <v>25</v>
      </c>
      <c r="D61" s="9" t="s">
        <v>26</v>
      </c>
      <c r="E61" s="9">
        <v>20</v>
      </c>
      <c r="F61" s="10" t="s">
        <v>31</v>
      </c>
      <c r="G61" s="11">
        <v>2000000</v>
      </c>
      <c r="H61" s="11">
        <f t="shared" si="7"/>
        <v>-1907600</v>
      </c>
      <c r="I61" s="11">
        <v>92400</v>
      </c>
      <c r="J61" s="11">
        <v>7968</v>
      </c>
      <c r="K61" s="11">
        <v>84432</v>
      </c>
      <c r="L61" s="11">
        <v>0</v>
      </c>
      <c r="M61" s="11">
        <v>7968</v>
      </c>
      <c r="N61" s="11">
        <v>0</v>
      </c>
      <c r="O61" s="11">
        <v>0</v>
      </c>
      <c r="P61" s="11">
        <v>7968</v>
      </c>
      <c r="Q61" s="11">
        <v>0</v>
      </c>
      <c r="R61" s="11">
        <v>0</v>
      </c>
      <c r="S61" s="11">
        <v>0</v>
      </c>
      <c r="T61" s="11">
        <v>0</v>
      </c>
      <c r="U61" s="11">
        <v>0</v>
      </c>
    </row>
    <row r="62" spans="1:21" s="12" customFormat="1" ht="12" x14ac:dyDescent="0.2">
      <c r="A62" s="8" t="s">
        <v>130</v>
      </c>
      <c r="B62" s="8" t="s">
        <v>131</v>
      </c>
      <c r="C62" s="9" t="s">
        <v>25</v>
      </c>
      <c r="D62" s="9" t="s">
        <v>26</v>
      </c>
      <c r="E62" s="9">
        <v>20</v>
      </c>
      <c r="F62" s="10" t="s">
        <v>31</v>
      </c>
      <c r="G62" s="11">
        <v>5000000</v>
      </c>
      <c r="H62" s="11">
        <f t="shared" si="7"/>
        <v>-4919600</v>
      </c>
      <c r="I62" s="11">
        <v>80400</v>
      </c>
      <c r="J62" s="11">
        <v>19920</v>
      </c>
      <c r="K62" s="11">
        <v>60480</v>
      </c>
      <c r="L62" s="11">
        <v>0</v>
      </c>
      <c r="M62" s="11">
        <v>19920</v>
      </c>
      <c r="N62" s="11">
        <v>0</v>
      </c>
      <c r="O62" s="11">
        <v>0</v>
      </c>
      <c r="P62" s="11">
        <v>19920</v>
      </c>
      <c r="Q62" s="11">
        <v>0</v>
      </c>
      <c r="R62" s="11">
        <v>0</v>
      </c>
      <c r="S62" s="11">
        <v>0</v>
      </c>
      <c r="T62" s="11">
        <v>0</v>
      </c>
      <c r="U62" s="11">
        <v>0</v>
      </c>
    </row>
    <row r="63" spans="1:21" s="12" customFormat="1" ht="12" x14ac:dyDescent="0.2">
      <c r="A63" s="8" t="s">
        <v>132</v>
      </c>
      <c r="B63" s="8" t="s">
        <v>133</v>
      </c>
      <c r="C63" s="9" t="s">
        <v>25</v>
      </c>
      <c r="D63" s="9" t="s">
        <v>26</v>
      </c>
      <c r="E63" s="9">
        <v>20</v>
      </c>
      <c r="F63" s="10" t="s">
        <v>31</v>
      </c>
      <c r="G63" s="11">
        <v>20000000</v>
      </c>
      <c r="H63" s="11">
        <f t="shared" si="7"/>
        <v>-16064000</v>
      </c>
      <c r="I63" s="11">
        <v>3936000</v>
      </c>
      <c r="J63" s="11">
        <v>15681</v>
      </c>
      <c r="K63" s="11">
        <v>3920319</v>
      </c>
      <c r="L63" s="11">
        <v>0</v>
      </c>
      <c r="M63" s="11">
        <v>15681</v>
      </c>
      <c r="N63" s="11">
        <v>0</v>
      </c>
      <c r="O63" s="11">
        <v>0</v>
      </c>
      <c r="P63" s="11">
        <v>15681</v>
      </c>
      <c r="Q63" s="11">
        <v>0</v>
      </c>
      <c r="R63" s="11">
        <v>0</v>
      </c>
      <c r="S63" s="11">
        <v>0</v>
      </c>
      <c r="T63" s="11">
        <v>0</v>
      </c>
      <c r="U63" s="11">
        <v>0</v>
      </c>
    </row>
    <row r="64" spans="1:21" s="12" customFormat="1" ht="12" x14ac:dyDescent="0.2">
      <c r="A64" s="8" t="s">
        <v>134</v>
      </c>
      <c r="B64" s="8" t="s">
        <v>135</v>
      </c>
      <c r="C64" s="9" t="s">
        <v>25</v>
      </c>
      <c r="D64" s="9" t="s">
        <v>26</v>
      </c>
      <c r="E64" s="9">
        <v>20</v>
      </c>
      <c r="F64" s="10" t="s">
        <v>31</v>
      </c>
      <c r="G64" s="11">
        <v>50000000</v>
      </c>
      <c r="H64" s="11">
        <f t="shared" si="7"/>
        <v>-10040000</v>
      </c>
      <c r="I64" s="11">
        <v>39960000</v>
      </c>
      <c r="J64" s="11">
        <v>23820030</v>
      </c>
      <c r="K64" s="11">
        <v>16139970</v>
      </c>
      <c r="L64" s="11">
        <v>0</v>
      </c>
      <c r="M64" s="11">
        <v>23820030</v>
      </c>
      <c r="N64" s="11">
        <v>0</v>
      </c>
      <c r="O64" s="11">
        <v>23660827</v>
      </c>
      <c r="P64" s="11">
        <v>159203</v>
      </c>
      <c r="Q64" s="11">
        <v>15551269</v>
      </c>
      <c r="R64" s="11">
        <v>8109558</v>
      </c>
      <c r="S64" s="11">
        <v>15551269</v>
      </c>
      <c r="T64" s="11">
        <v>0</v>
      </c>
      <c r="U64" s="11">
        <v>0</v>
      </c>
    </row>
    <row r="65" spans="1:21" s="12" customFormat="1" ht="12" x14ac:dyDescent="0.2">
      <c r="A65" s="8" t="s">
        <v>136</v>
      </c>
      <c r="B65" s="8" t="s">
        <v>137</v>
      </c>
      <c r="C65" s="9" t="s">
        <v>25</v>
      </c>
      <c r="D65" s="9" t="s">
        <v>26</v>
      </c>
      <c r="E65" s="9">
        <v>20</v>
      </c>
      <c r="F65" s="10" t="s">
        <v>31</v>
      </c>
      <c r="G65" s="11">
        <v>10000000</v>
      </c>
      <c r="H65" s="11">
        <f t="shared" si="7"/>
        <v>0</v>
      </c>
      <c r="I65" s="11">
        <v>10000000</v>
      </c>
      <c r="J65" s="11">
        <v>39840</v>
      </c>
      <c r="K65" s="11">
        <v>9960160</v>
      </c>
      <c r="L65" s="11">
        <v>0</v>
      </c>
      <c r="M65" s="11">
        <v>39840</v>
      </c>
      <c r="N65" s="11">
        <v>0</v>
      </c>
      <c r="O65" s="11">
        <v>0</v>
      </c>
      <c r="P65" s="11">
        <v>39840</v>
      </c>
      <c r="Q65" s="11">
        <v>0</v>
      </c>
      <c r="R65" s="11">
        <v>0</v>
      </c>
      <c r="S65" s="11">
        <v>0</v>
      </c>
      <c r="T65" s="11">
        <v>0</v>
      </c>
      <c r="U65" s="11">
        <v>0</v>
      </c>
    </row>
    <row r="66" spans="1:21" s="12" customFormat="1" ht="12" x14ac:dyDescent="0.2">
      <c r="A66" s="8" t="s">
        <v>138</v>
      </c>
      <c r="B66" s="8" t="s">
        <v>139</v>
      </c>
      <c r="C66" s="9" t="s">
        <v>25</v>
      </c>
      <c r="D66" s="9" t="s">
        <v>26</v>
      </c>
      <c r="E66" s="9">
        <v>20</v>
      </c>
      <c r="F66" s="10" t="s">
        <v>31</v>
      </c>
      <c r="G66" s="11">
        <v>60000000</v>
      </c>
      <c r="H66" s="11">
        <f t="shared" si="7"/>
        <v>-48192000</v>
      </c>
      <c r="I66" s="11">
        <v>11808000</v>
      </c>
      <c r="J66" s="11">
        <v>47043</v>
      </c>
      <c r="K66" s="11">
        <v>11760957</v>
      </c>
      <c r="L66" s="11">
        <v>0</v>
      </c>
      <c r="M66" s="11">
        <v>47043</v>
      </c>
      <c r="N66" s="11">
        <v>0</v>
      </c>
      <c r="O66" s="11">
        <v>0</v>
      </c>
      <c r="P66" s="11">
        <v>47043</v>
      </c>
      <c r="Q66" s="11">
        <v>0</v>
      </c>
      <c r="R66" s="11">
        <v>0</v>
      </c>
      <c r="S66" s="11">
        <v>0</v>
      </c>
      <c r="T66" s="11">
        <v>0</v>
      </c>
      <c r="U66" s="11">
        <v>0</v>
      </c>
    </row>
    <row r="67" spans="1:21" s="12" customFormat="1" ht="12" x14ac:dyDescent="0.2">
      <c r="A67" s="8" t="s">
        <v>140</v>
      </c>
      <c r="B67" s="8" t="s">
        <v>141</v>
      </c>
      <c r="C67" s="9" t="s">
        <v>25</v>
      </c>
      <c r="D67" s="9" t="s">
        <v>26</v>
      </c>
      <c r="E67" s="9">
        <v>20</v>
      </c>
      <c r="F67" s="10" t="s">
        <v>31</v>
      </c>
      <c r="G67" s="11">
        <v>10000000</v>
      </c>
      <c r="H67" s="11">
        <f t="shared" si="7"/>
        <v>-8032000</v>
      </c>
      <c r="I67" s="11">
        <v>1968000</v>
      </c>
      <c r="J67" s="11">
        <v>7840</v>
      </c>
      <c r="K67" s="11">
        <v>1960160</v>
      </c>
      <c r="L67" s="11">
        <v>0</v>
      </c>
      <c r="M67" s="11">
        <v>7840</v>
      </c>
      <c r="N67" s="11">
        <v>0</v>
      </c>
      <c r="O67" s="11">
        <v>0</v>
      </c>
      <c r="P67" s="11">
        <v>7840</v>
      </c>
      <c r="Q67" s="11">
        <v>0</v>
      </c>
      <c r="R67" s="11">
        <v>0</v>
      </c>
      <c r="S67" s="11">
        <v>0</v>
      </c>
      <c r="T67" s="11">
        <v>0</v>
      </c>
      <c r="U67" s="11">
        <v>0</v>
      </c>
    </row>
    <row r="68" spans="1:21" s="12" customFormat="1" ht="12" x14ac:dyDescent="0.2">
      <c r="A68" s="8" t="s">
        <v>142</v>
      </c>
      <c r="B68" s="8" t="s">
        <v>143</v>
      </c>
      <c r="C68" s="9" t="s">
        <v>25</v>
      </c>
      <c r="D68" s="9" t="s">
        <v>26</v>
      </c>
      <c r="E68" s="9">
        <v>20</v>
      </c>
      <c r="F68" s="10" t="s">
        <v>31</v>
      </c>
      <c r="G68" s="11">
        <v>50000000</v>
      </c>
      <c r="H68" s="11">
        <f t="shared" si="7"/>
        <v>-40160000</v>
      </c>
      <c r="I68" s="11">
        <v>9840000</v>
      </c>
      <c r="J68" s="11">
        <v>39203</v>
      </c>
      <c r="K68" s="11">
        <v>9800797</v>
      </c>
      <c r="L68" s="11">
        <v>0</v>
      </c>
      <c r="M68" s="11">
        <v>39203</v>
      </c>
      <c r="N68" s="11">
        <v>0</v>
      </c>
      <c r="O68" s="11">
        <v>0</v>
      </c>
      <c r="P68" s="11">
        <v>39203</v>
      </c>
      <c r="Q68" s="11">
        <v>0</v>
      </c>
      <c r="R68" s="11">
        <v>0</v>
      </c>
      <c r="S68" s="11">
        <v>0</v>
      </c>
      <c r="T68" s="11">
        <v>0</v>
      </c>
      <c r="U68" s="11">
        <v>0</v>
      </c>
    </row>
    <row r="69" spans="1:21" s="12" customFormat="1" ht="12" x14ac:dyDescent="0.2">
      <c r="A69" s="8" t="s">
        <v>144</v>
      </c>
      <c r="B69" s="8" t="s">
        <v>145</v>
      </c>
      <c r="C69" s="9" t="s">
        <v>25</v>
      </c>
      <c r="D69" s="9" t="s">
        <v>26</v>
      </c>
      <c r="E69" s="9">
        <v>20</v>
      </c>
      <c r="F69" s="10" t="s">
        <v>31</v>
      </c>
      <c r="G69" s="11">
        <v>752000000</v>
      </c>
      <c r="H69" s="11">
        <f t="shared" si="7"/>
        <v>-33132000</v>
      </c>
      <c r="I69" s="11">
        <v>718868000</v>
      </c>
      <c r="J69" s="11">
        <v>637733729.90999997</v>
      </c>
      <c r="K69" s="11">
        <v>81134270.090000004</v>
      </c>
      <c r="L69" s="11">
        <v>0</v>
      </c>
      <c r="M69" s="11">
        <v>501006171.31</v>
      </c>
      <c r="N69" s="11">
        <v>136727558.59999999</v>
      </c>
      <c r="O69" s="11">
        <v>294301189.17000002</v>
      </c>
      <c r="P69" s="11">
        <v>206704982.13999999</v>
      </c>
      <c r="Q69" s="11">
        <v>273412839.17000002</v>
      </c>
      <c r="R69" s="11">
        <v>20888350</v>
      </c>
      <c r="S69" s="11">
        <v>273412839.17000002</v>
      </c>
      <c r="T69" s="11">
        <v>0</v>
      </c>
      <c r="U69" s="11">
        <v>0</v>
      </c>
    </row>
    <row r="70" spans="1:21" s="12" customFormat="1" ht="12" x14ac:dyDescent="0.2">
      <c r="A70" s="8" t="s">
        <v>146</v>
      </c>
      <c r="B70" s="8" t="s">
        <v>147</v>
      </c>
      <c r="C70" s="9" t="s">
        <v>25</v>
      </c>
      <c r="D70" s="9" t="s">
        <v>26</v>
      </c>
      <c r="E70" s="9">
        <v>20</v>
      </c>
      <c r="F70" s="10" t="s">
        <v>31</v>
      </c>
      <c r="G70" s="11">
        <v>60000000</v>
      </c>
      <c r="H70" s="11">
        <f t="shared" si="7"/>
        <v>0</v>
      </c>
      <c r="I70" s="11">
        <v>60000000</v>
      </c>
      <c r="J70" s="11">
        <v>51551654.869999997</v>
      </c>
      <c r="K70" s="11">
        <v>8448345.1300000008</v>
      </c>
      <c r="L70" s="11">
        <v>0</v>
      </c>
      <c r="M70" s="11">
        <v>50351654.869999997</v>
      </c>
      <c r="N70" s="11">
        <v>1200000</v>
      </c>
      <c r="O70" s="11">
        <v>22665557</v>
      </c>
      <c r="P70" s="11">
        <v>27686097.870000001</v>
      </c>
      <c r="Q70" s="11">
        <v>22665557</v>
      </c>
      <c r="R70" s="11">
        <v>0</v>
      </c>
      <c r="S70" s="11">
        <v>22665557</v>
      </c>
      <c r="T70" s="11">
        <v>0</v>
      </c>
      <c r="U70" s="11">
        <v>0</v>
      </c>
    </row>
    <row r="71" spans="1:21" s="12" customFormat="1" ht="12" x14ac:dyDescent="0.2">
      <c r="A71" s="8" t="s">
        <v>148</v>
      </c>
      <c r="B71" s="8" t="s">
        <v>149</v>
      </c>
      <c r="C71" s="9" t="s">
        <v>25</v>
      </c>
      <c r="D71" s="9" t="s">
        <v>26</v>
      </c>
      <c r="E71" s="9">
        <v>20</v>
      </c>
      <c r="F71" s="10" t="s">
        <v>31</v>
      </c>
      <c r="G71" s="11">
        <v>200000000</v>
      </c>
      <c r="H71" s="11">
        <f t="shared" si="7"/>
        <v>0</v>
      </c>
      <c r="I71" s="11">
        <v>200000000</v>
      </c>
      <c r="J71" s="11">
        <v>176987201.08000001</v>
      </c>
      <c r="K71" s="11">
        <v>23012798.920000002</v>
      </c>
      <c r="L71" s="11">
        <v>0</v>
      </c>
      <c r="M71" s="11">
        <v>99328281.079999998</v>
      </c>
      <c r="N71" s="11">
        <v>77658920</v>
      </c>
      <c r="O71" s="11">
        <v>98591566</v>
      </c>
      <c r="P71" s="11">
        <v>736715.08</v>
      </c>
      <c r="Q71" s="11">
        <v>77703216</v>
      </c>
      <c r="R71" s="11">
        <v>20888350</v>
      </c>
      <c r="S71" s="11">
        <v>77703216</v>
      </c>
      <c r="T71" s="11">
        <v>0</v>
      </c>
      <c r="U71" s="11">
        <v>0</v>
      </c>
    </row>
    <row r="72" spans="1:21" s="12" customFormat="1" ht="12" x14ac:dyDescent="0.2">
      <c r="A72" s="8" t="s">
        <v>150</v>
      </c>
      <c r="B72" s="8" t="s">
        <v>151</v>
      </c>
      <c r="C72" s="9" t="s">
        <v>25</v>
      </c>
      <c r="D72" s="9" t="s">
        <v>26</v>
      </c>
      <c r="E72" s="9">
        <v>20</v>
      </c>
      <c r="F72" s="10" t="s">
        <v>31</v>
      </c>
      <c r="G72" s="11">
        <v>5000000</v>
      </c>
      <c r="H72" s="11">
        <f t="shared" si="7"/>
        <v>0</v>
      </c>
      <c r="I72" s="11">
        <v>5000000</v>
      </c>
      <c r="J72" s="11">
        <v>19920</v>
      </c>
      <c r="K72" s="11">
        <v>4980080</v>
      </c>
      <c r="L72" s="11">
        <v>0</v>
      </c>
      <c r="M72" s="11">
        <v>19920</v>
      </c>
      <c r="N72" s="11">
        <v>0</v>
      </c>
      <c r="O72" s="11">
        <v>0</v>
      </c>
      <c r="P72" s="11">
        <v>19920</v>
      </c>
      <c r="Q72" s="11">
        <v>0</v>
      </c>
      <c r="R72" s="11">
        <v>0</v>
      </c>
      <c r="S72" s="11">
        <v>0</v>
      </c>
      <c r="T72" s="11">
        <v>0</v>
      </c>
      <c r="U72" s="11">
        <v>0</v>
      </c>
    </row>
    <row r="73" spans="1:21" s="12" customFormat="1" ht="24" x14ac:dyDescent="0.2">
      <c r="A73" s="8" t="s">
        <v>152</v>
      </c>
      <c r="B73" s="8" t="s">
        <v>153</v>
      </c>
      <c r="C73" s="9" t="s">
        <v>25</v>
      </c>
      <c r="D73" s="9" t="s">
        <v>26</v>
      </c>
      <c r="E73" s="9">
        <v>20</v>
      </c>
      <c r="F73" s="10" t="s">
        <v>31</v>
      </c>
      <c r="G73" s="11">
        <v>350000000</v>
      </c>
      <c r="H73" s="11">
        <f t="shared" si="7"/>
        <v>37951200</v>
      </c>
      <c r="I73" s="11">
        <v>387951200</v>
      </c>
      <c r="J73" s="11">
        <v>373320347.17000002</v>
      </c>
      <c r="K73" s="11">
        <v>14630852.83</v>
      </c>
      <c r="L73" s="11">
        <v>0</v>
      </c>
      <c r="M73" s="11">
        <v>315451708.56999999</v>
      </c>
      <c r="N73" s="11">
        <v>57868638.600000001</v>
      </c>
      <c r="O73" s="11">
        <v>152710340.44</v>
      </c>
      <c r="P73" s="11">
        <v>162741368.13</v>
      </c>
      <c r="Q73" s="11">
        <v>152710340.44</v>
      </c>
      <c r="R73" s="11">
        <v>0</v>
      </c>
      <c r="S73" s="11">
        <v>152710340.44</v>
      </c>
      <c r="T73" s="11">
        <v>0</v>
      </c>
      <c r="U73" s="11">
        <v>0</v>
      </c>
    </row>
    <row r="74" spans="1:21" s="12" customFormat="1" ht="12" x14ac:dyDescent="0.2">
      <c r="A74" s="8" t="s">
        <v>154</v>
      </c>
      <c r="B74" s="8" t="s">
        <v>155</v>
      </c>
      <c r="C74" s="9" t="s">
        <v>25</v>
      </c>
      <c r="D74" s="9" t="s">
        <v>26</v>
      </c>
      <c r="E74" s="9">
        <v>20</v>
      </c>
      <c r="F74" s="10" t="s">
        <v>31</v>
      </c>
      <c r="G74" s="11">
        <v>25000000</v>
      </c>
      <c r="H74" s="11">
        <f t="shared" si="7"/>
        <v>-14056000</v>
      </c>
      <c r="I74" s="11">
        <v>10944000</v>
      </c>
      <c r="J74" s="11">
        <v>1072899.74</v>
      </c>
      <c r="K74" s="11">
        <v>9871100.2599999998</v>
      </c>
      <c r="L74" s="11">
        <v>0</v>
      </c>
      <c r="M74" s="11">
        <v>1072899.74</v>
      </c>
      <c r="N74" s="11">
        <v>0</v>
      </c>
      <c r="O74" s="11">
        <v>982815.6</v>
      </c>
      <c r="P74" s="11">
        <v>90084.14</v>
      </c>
      <c r="Q74" s="11">
        <v>982815.6</v>
      </c>
      <c r="R74" s="11">
        <v>0</v>
      </c>
      <c r="S74" s="11">
        <v>982815.6</v>
      </c>
      <c r="T74" s="11">
        <v>0</v>
      </c>
      <c r="U74" s="11">
        <v>0</v>
      </c>
    </row>
    <row r="75" spans="1:21" s="12" customFormat="1" ht="24" x14ac:dyDescent="0.2">
      <c r="A75" s="8" t="s">
        <v>156</v>
      </c>
      <c r="B75" s="8" t="s">
        <v>157</v>
      </c>
      <c r="C75" s="9" t="s">
        <v>25</v>
      </c>
      <c r="D75" s="9" t="s">
        <v>26</v>
      </c>
      <c r="E75" s="9">
        <v>20</v>
      </c>
      <c r="F75" s="10" t="s">
        <v>31</v>
      </c>
      <c r="G75" s="11">
        <v>20000000</v>
      </c>
      <c r="H75" s="11">
        <f t="shared" ref="H75:H141" si="8">+I75-G75</f>
        <v>0</v>
      </c>
      <c r="I75" s="11">
        <v>20000000</v>
      </c>
      <c r="J75" s="11">
        <v>9470430.5</v>
      </c>
      <c r="K75" s="11">
        <v>10529569.5</v>
      </c>
      <c r="L75" s="11">
        <v>0</v>
      </c>
      <c r="M75" s="11">
        <v>9470430.5</v>
      </c>
      <c r="N75" s="11">
        <v>0</v>
      </c>
      <c r="O75" s="11">
        <v>9413180.0899999999</v>
      </c>
      <c r="P75" s="11">
        <v>57250.41</v>
      </c>
      <c r="Q75" s="11">
        <v>9413180.0899999999</v>
      </c>
      <c r="R75" s="11">
        <v>0</v>
      </c>
      <c r="S75" s="11">
        <v>9413180.0899999999</v>
      </c>
      <c r="T75" s="11">
        <v>0</v>
      </c>
      <c r="U75" s="11">
        <v>0</v>
      </c>
    </row>
    <row r="76" spans="1:21" s="12" customFormat="1" ht="12" x14ac:dyDescent="0.2">
      <c r="A76" s="8" t="s">
        <v>158</v>
      </c>
      <c r="B76" s="8" t="s">
        <v>159</v>
      </c>
      <c r="C76" s="9" t="s">
        <v>25</v>
      </c>
      <c r="D76" s="9" t="s">
        <v>26</v>
      </c>
      <c r="E76" s="9">
        <v>20</v>
      </c>
      <c r="F76" s="10" t="s">
        <v>31</v>
      </c>
      <c r="G76" s="11">
        <v>50000000</v>
      </c>
      <c r="H76" s="11">
        <f t="shared" si="8"/>
        <v>-25100000</v>
      </c>
      <c r="I76" s="11">
        <v>24900000</v>
      </c>
      <c r="J76" s="11">
        <v>20317109.690000001</v>
      </c>
      <c r="K76" s="11">
        <v>4582890.3099999996</v>
      </c>
      <c r="L76" s="11">
        <v>0</v>
      </c>
      <c r="M76" s="11">
        <v>20317109.690000001</v>
      </c>
      <c r="N76" s="11">
        <v>0</v>
      </c>
      <c r="O76" s="11">
        <v>5001001.8</v>
      </c>
      <c r="P76" s="11">
        <v>15316107.890000001</v>
      </c>
      <c r="Q76" s="11">
        <v>5001001.8</v>
      </c>
      <c r="R76" s="11">
        <v>0</v>
      </c>
      <c r="S76" s="11">
        <v>5001001.8</v>
      </c>
      <c r="T76" s="11">
        <v>0</v>
      </c>
      <c r="U76" s="11">
        <v>0</v>
      </c>
    </row>
    <row r="77" spans="1:21" s="12" customFormat="1" ht="12" x14ac:dyDescent="0.2">
      <c r="A77" s="8" t="s">
        <v>160</v>
      </c>
      <c r="B77" s="8" t="s">
        <v>161</v>
      </c>
      <c r="C77" s="9" t="s">
        <v>25</v>
      </c>
      <c r="D77" s="9" t="s">
        <v>26</v>
      </c>
      <c r="E77" s="9">
        <v>20</v>
      </c>
      <c r="F77" s="10" t="s">
        <v>31</v>
      </c>
      <c r="G77" s="11">
        <v>2000000</v>
      </c>
      <c r="H77" s="11">
        <f t="shared" si="8"/>
        <v>-1807200</v>
      </c>
      <c r="I77" s="11">
        <v>192800</v>
      </c>
      <c r="J77" s="11">
        <v>768</v>
      </c>
      <c r="K77" s="11">
        <v>192032</v>
      </c>
      <c r="L77" s="11">
        <v>0</v>
      </c>
      <c r="M77" s="11">
        <v>768</v>
      </c>
      <c r="N77" s="11">
        <v>0</v>
      </c>
      <c r="O77" s="11">
        <v>0</v>
      </c>
      <c r="P77" s="11">
        <v>768</v>
      </c>
      <c r="Q77" s="11">
        <v>0</v>
      </c>
      <c r="R77" s="11">
        <v>0</v>
      </c>
      <c r="S77" s="11">
        <v>0</v>
      </c>
      <c r="T77" s="11">
        <v>0</v>
      </c>
      <c r="U77" s="11">
        <v>0</v>
      </c>
    </row>
    <row r="78" spans="1:21" s="12" customFormat="1" ht="12" x14ac:dyDescent="0.2">
      <c r="A78" s="8" t="s">
        <v>162</v>
      </c>
      <c r="B78" s="8" t="s">
        <v>163</v>
      </c>
      <c r="C78" s="9" t="s">
        <v>25</v>
      </c>
      <c r="D78" s="9" t="s">
        <v>26</v>
      </c>
      <c r="E78" s="9">
        <v>20</v>
      </c>
      <c r="F78" s="10" t="s">
        <v>31</v>
      </c>
      <c r="G78" s="11">
        <v>40000000</v>
      </c>
      <c r="H78" s="11">
        <f t="shared" si="8"/>
        <v>-30120000</v>
      </c>
      <c r="I78" s="11">
        <v>9880000</v>
      </c>
      <c r="J78" s="11">
        <v>4993398.8600000003</v>
      </c>
      <c r="K78" s="11">
        <v>4886601.1399999997</v>
      </c>
      <c r="L78" s="11">
        <v>0</v>
      </c>
      <c r="M78" s="11">
        <v>4993398.8600000003</v>
      </c>
      <c r="N78" s="11">
        <v>0</v>
      </c>
      <c r="O78" s="11">
        <v>4936728.24</v>
      </c>
      <c r="P78" s="11">
        <v>56670.62</v>
      </c>
      <c r="Q78" s="11">
        <v>4936728.24</v>
      </c>
      <c r="R78" s="11">
        <v>0</v>
      </c>
      <c r="S78" s="11">
        <v>4936728.24</v>
      </c>
      <c r="T78" s="11">
        <v>0</v>
      </c>
      <c r="U78" s="11">
        <v>0</v>
      </c>
    </row>
    <row r="79" spans="1:21" s="12" customFormat="1" ht="12" x14ac:dyDescent="0.2">
      <c r="A79" s="8" t="s">
        <v>164</v>
      </c>
      <c r="B79" s="8" t="s">
        <v>165</v>
      </c>
      <c r="C79" s="9" t="s">
        <v>25</v>
      </c>
      <c r="D79" s="9" t="s">
        <v>26</v>
      </c>
      <c r="E79" s="9">
        <v>20</v>
      </c>
      <c r="F79" s="10" t="s">
        <v>31</v>
      </c>
      <c r="G79" s="11">
        <v>4075000000</v>
      </c>
      <c r="H79" s="11">
        <f t="shared" si="8"/>
        <v>113452000</v>
      </c>
      <c r="I79" s="11">
        <v>4188452000</v>
      </c>
      <c r="J79" s="11">
        <v>3902659404.96</v>
      </c>
      <c r="K79" s="11">
        <v>285792595.04000002</v>
      </c>
      <c r="L79" s="11">
        <v>0</v>
      </c>
      <c r="M79" s="11">
        <v>3336841761.4000001</v>
      </c>
      <c r="N79" s="11">
        <v>565817643.55999994</v>
      </c>
      <c r="O79" s="11">
        <v>1944198409.6400001</v>
      </c>
      <c r="P79" s="11">
        <v>1392643351.76</v>
      </c>
      <c r="Q79" s="11">
        <v>1941733827.6400001</v>
      </c>
      <c r="R79" s="11">
        <v>2464582</v>
      </c>
      <c r="S79" s="11">
        <v>1941733827.6400001</v>
      </c>
      <c r="T79" s="11">
        <v>0</v>
      </c>
      <c r="U79" s="11">
        <v>0</v>
      </c>
    </row>
    <row r="80" spans="1:21" s="12" customFormat="1" ht="24" x14ac:dyDescent="0.2">
      <c r="A80" s="8" t="s">
        <v>164</v>
      </c>
      <c r="B80" s="8" t="s">
        <v>165</v>
      </c>
      <c r="C80" s="9" t="s">
        <v>25</v>
      </c>
      <c r="D80" s="9" t="s">
        <v>26</v>
      </c>
      <c r="E80" s="9">
        <v>21</v>
      </c>
      <c r="F80" s="10" t="s">
        <v>319</v>
      </c>
      <c r="G80" s="11"/>
      <c r="H80" s="11">
        <f t="shared" si="8"/>
        <v>127508000</v>
      </c>
      <c r="I80" s="11">
        <v>127508000</v>
      </c>
      <c r="J80" s="11">
        <v>26677285</v>
      </c>
      <c r="K80" s="11">
        <v>100830715</v>
      </c>
      <c r="L80" s="11">
        <v>0</v>
      </c>
      <c r="M80" s="11">
        <v>0</v>
      </c>
      <c r="N80" s="11">
        <v>26677285</v>
      </c>
      <c r="O80" s="11">
        <v>0</v>
      </c>
      <c r="P80" s="11">
        <v>0</v>
      </c>
      <c r="Q80" s="11">
        <v>0</v>
      </c>
      <c r="R80" s="11">
        <v>0</v>
      </c>
      <c r="S80" s="11">
        <v>0</v>
      </c>
      <c r="T80" s="11">
        <v>0</v>
      </c>
      <c r="U80" s="11">
        <v>0</v>
      </c>
    </row>
    <row r="81" spans="1:21" s="12" customFormat="1" ht="12" x14ac:dyDescent="0.2">
      <c r="A81" s="8" t="s">
        <v>166</v>
      </c>
      <c r="B81" s="8" t="s">
        <v>167</v>
      </c>
      <c r="C81" s="9" t="s">
        <v>25</v>
      </c>
      <c r="D81" s="9" t="s">
        <v>26</v>
      </c>
      <c r="E81" s="9">
        <v>20</v>
      </c>
      <c r="F81" s="10" t="s">
        <v>31</v>
      </c>
      <c r="G81" s="11">
        <v>120000000</v>
      </c>
      <c r="H81" s="11">
        <f t="shared" si="8"/>
        <v>485936000</v>
      </c>
      <c r="I81" s="11">
        <v>605936000</v>
      </c>
      <c r="J81" s="11">
        <v>536675806.42000002</v>
      </c>
      <c r="K81" s="11">
        <v>69260193.579999998</v>
      </c>
      <c r="L81" s="11">
        <v>0</v>
      </c>
      <c r="M81" s="11">
        <v>177675806.41999999</v>
      </c>
      <c r="N81" s="11">
        <v>359000000</v>
      </c>
      <c r="O81" s="11">
        <v>55912976.799999997</v>
      </c>
      <c r="P81" s="11">
        <v>121762829.62</v>
      </c>
      <c r="Q81" s="11">
        <v>53448394.799999997</v>
      </c>
      <c r="R81" s="11">
        <v>2464582</v>
      </c>
      <c r="S81" s="11">
        <v>53448394.799999997</v>
      </c>
      <c r="T81" s="11">
        <v>0</v>
      </c>
      <c r="U81" s="11">
        <v>0</v>
      </c>
    </row>
    <row r="82" spans="1:21" s="12" customFormat="1" ht="24" x14ac:dyDescent="0.2">
      <c r="A82" s="8" t="s">
        <v>168</v>
      </c>
      <c r="B82" s="8" t="s">
        <v>169</v>
      </c>
      <c r="C82" s="9" t="s">
        <v>25</v>
      </c>
      <c r="D82" s="9" t="s">
        <v>26</v>
      </c>
      <c r="E82" s="9">
        <v>20</v>
      </c>
      <c r="F82" s="10" t="s">
        <v>31</v>
      </c>
      <c r="G82" s="11">
        <v>35000000</v>
      </c>
      <c r="H82" s="11">
        <f t="shared" si="8"/>
        <v>20080000</v>
      </c>
      <c r="I82" s="11">
        <v>55080000</v>
      </c>
      <c r="J82" s="11">
        <v>55054508.079999998</v>
      </c>
      <c r="K82" s="11">
        <v>25491.919999999998</v>
      </c>
      <c r="L82" s="11">
        <v>0</v>
      </c>
      <c r="M82" s="11">
        <v>14054508.08</v>
      </c>
      <c r="N82" s="11">
        <v>41000000</v>
      </c>
      <c r="O82" s="11">
        <v>10337999.880000001</v>
      </c>
      <c r="P82" s="11">
        <v>3716508.2</v>
      </c>
      <c r="Q82" s="11">
        <v>10337999.880000001</v>
      </c>
      <c r="R82" s="11">
        <v>0</v>
      </c>
      <c r="S82" s="11">
        <v>10337999.880000001</v>
      </c>
      <c r="T82" s="11">
        <v>0</v>
      </c>
      <c r="U82" s="11">
        <v>0</v>
      </c>
    </row>
    <row r="83" spans="1:21" s="12" customFormat="1" ht="24" x14ac:dyDescent="0.2">
      <c r="A83" s="8" t="s">
        <v>170</v>
      </c>
      <c r="B83" s="8" t="s">
        <v>171</v>
      </c>
      <c r="C83" s="9" t="s">
        <v>25</v>
      </c>
      <c r="D83" s="9" t="s">
        <v>26</v>
      </c>
      <c r="E83" s="9">
        <v>20</v>
      </c>
      <c r="F83" s="10" t="s">
        <v>31</v>
      </c>
      <c r="G83" s="11">
        <v>250000000</v>
      </c>
      <c r="H83" s="11">
        <f t="shared" si="8"/>
        <v>119476000</v>
      </c>
      <c r="I83" s="11">
        <v>369476000</v>
      </c>
      <c r="J83" s="11">
        <v>253666015</v>
      </c>
      <c r="K83" s="11">
        <v>115809985</v>
      </c>
      <c r="L83" s="11">
        <v>0</v>
      </c>
      <c r="M83" s="11">
        <v>253666015</v>
      </c>
      <c r="N83" s="11">
        <v>0</v>
      </c>
      <c r="O83" s="11">
        <v>249000000</v>
      </c>
      <c r="P83" s="11">
        <v>4666015</v>
      </c>
      <c r="Q83" s="11">
        <v>249000000</v>
      </c>
      <c r="R83" s="11">
        <v>0</v>
      </c>
      <c r="S83" s="11">
        <v>249000000</v>
      </c>
      <c r="T83" s="11">
        <v>0</v>
      </c>
      <c r="U83" s="11">
        <v>0</v>
      </c>
    </row>
    <row r="84" spans="1:21" s="12" customFormat="1" ht="24" x14ac:dyDescent="0.2">
      <c r="A84" s="8" t="s">
        <v>170</v>
      </c>
      <c r="B84" s="8" t="s">
        <v>171</v>
      </c>
      <c r="C84" s="9" t="s">
        <v>25</v>
      </c>
      <c r="D84" s="9" t="s">
        <v>26</v>
      </c>
      <c r="E84" s="9">
        <v>21</v>
      </c>
      <c r="F84" s="10" t="s">
        <v>319</v>
      </c>
      <c r="G84" s="11"/>
      <c r="H84" s="11">
        <f t="shared" si="8"/>
        <v>100400000</v>
      </c>
      <c r="I84" s="11">
        <v>100400000</v>
      </c>
      <c r="J84" s="11">
        <v>0</v>
      </c>
      <c r="K84" s="11">
        <v>100400000</v>
      </c>
      <c r="L84" s="11">
        <v>0</v>
      </c>
      <c r="M84" s="11">
        <v>0</v>
      </c>
      <c r="N84" s="11">
        <v>0</v>
      </c>
      <c r="O84" s="11">
        <v>0</v>
      </c>
      <c r="P84" s="11">
        <v>0</v>
      </c>
      <c r="Q84" s="11">
        <v>0</v>
      </c>
      <c r="R84" s="11">
        <v>0</v>
      </c>
      <c r="S84" s="11">
        <v>0</v>
      </c>
      <c r="T84" s="11">
        <v>0</v>
      </c>
      <c r="U84" s="11">
        <v>0</v>
      </c>
    </row>
    <row r="85" spans="1:21" s="12" customFormat="1" ht="24" x14ac:dyDescent="0.2">
      <c r="A85" s="8" t="s">
        <v>172</v>
      </c>
      <c r="B85" s="8" t="s">
        <v>173</v>
      </c>
      <c r="C85" s="9" t="s">
        <v>25</v>
      </c>
      <c r="D85" s="9" t="s">
        <v>26</v>
      </c>
      <c r="E85" s="9">
        <v>20</v>
      </c>
      <c r="F85" s="10" t="s">
        <v>31</v>
      </c>
      <c r="G85" s="11">
        <v>70000000</v>
      </c>
      <c r="H85" s="11">
        <f t="shared" si="8"/>
        <v>-10040000</v>
      </c>
      <c r="I85" s="11">
        <v>59960000</v>
      </c>
      <c r="J85" s="11">
        <v>55636111.340000004</v>
      </c>
      <c r="K85" s="11">
        <v>4323888.66</v>
      </c>
      <c r="L85" s="11">
        <v>0</v>
      </c>
      <c r="M85" s="11">
        <v>55636111.340000004</v>
      </c>
      <c r="N85" s="11">
        <v>0</v>
      </c>
      <c r="O85" s="11">
        <v>25836083.18</v>
      </c>
      <c r="P85" s="11">
        <v>29800028.16</v>
      </c>
      <c r="Q85" s="11">
        <v>25836083.18</v>
      </c>
      <c r="R85" s="11">
        <v>0</v>
      </c>
      <c r="S85" s="11">
        <v>25836083.18</v>
      </c>
      <c r="T85" s="11">
        <v>0</v>
      </c>
      <c r="U85" s="11">
        <v>0</v>
      </c>
    </row>
    <row r="86" spans="1:21" s="12" customFormat="1" ht="12" x14ac:dyDescent="0.2">
      <c r="A86" s="8" t="s">
        <v>174</v>
      </c>
      <c r="B86" s="8" t="s">
        <v>175</v>
      </c>
      <c r="C86" s="9" t="s">
        <v>25</v>
      </c>
      <c r="D86" s="9" t="s">
        <v>26</v>
      </c>
      <c r="E86" s="9">
        <v>20</v>
      </c>
      <c r="F86" s="10" t="s">
        <v>31</v>
      </c>
      <c r="G86" s="11">
        <v>1800000000</v>
      </c>
      <c r="H86" s="11">
        <f t="shared" si="8"/>
        <v>-502000000</v>
      </c>
      <c r="I86" s="11">
        <v>1298000000</v>
      </c>
      <c r="J86" s="11">
        <v>1297715827.2</v>
      </c>
      <c r="K86" s="11">
        <v>284172.79999999999</v>
      </c>
      <c r="L86" s="11">
        <v>0</v>
      </c>
      <c r="M86" s="11">
        <v>1206198565.52</v>
      </c>
      <c r="N86" s="11">
        <v>91517261.680000007</v>
      </c>
      <c r="O86" s="11">
        <v>689434304.76999998</v>
      </c>
      <c r="P86" s="11">
        <v>516764260.75</v>
      </c>
      <c r="Q86" s="11">
        <v>689434304.76999998</v>
      </c>
      <c r="R86" s="11">
        <v>0</v>
      </c>
      <c r="S86" s="11">
        <v>689434304.76999998</v>
      </c>
      <c r="T86" s="11">
        <v>0</v>
      </c>
      <c r="U86" s="11">
        <v>0</v>
      </c>
    </row>
    <row r="87" spans="1:21" s="12" customFormat="1" ht="24" x14ac:dyDescent="0.2">
      <c r="A87" s="8" t="s">
        <v>174</v>
      </c>
      <c r="B87" s="8" t="s">
        <v>175</v>
      </c>
      <c r="C87" s="9" t="s">
        <v>25</v>
      </c>
      <c r="D87" s="9" t="s">
        <v>26</v>
      </c>
      <c r="E87" s="9">
        <v>21</v>
      </c>
      <c r="F87" s="10" t="s">
        <v>319</v>
      </c>
      <c r="G87" s="11"/>
      <c r="H87" s="11">
        <f t="shared" si="8"/>
        <v>27108000</v>
      </c>
      <c r="I87" s="11">
        <v>27108000</v>
      </c>
      <c r="J87" s="11">
        <v>26677285</v>
      </c>
      <c r="K87" s="11">
        <v>430715</v>
      </c>
      <c r="L87" s="11">
        <v>0</v>
      </c>
      <c r="M87" s="11">
        <v>0</v>
      </c>
      <c r="N87" s="11">
        <v>26677285</v>
      </c>
      <c r="O87" s="11">
        <v>0</v>
      </c>
      <c r="P87" s="11">
        <v>0</v>
      </c>
      <c r="Q87" s="11">
        <v>0</v>
      </c>
      <c r="R87" s="11">
        <v>0</v>
      </c>
      <c r="S87" s="11">
        <v>0</v>
      </c>
      <c r="T87" s="11">
        <v>0</v>
      </c>
      <c r="U87" s="11">
        <v>0</v>
      </c>
    </row>
    <row r="88" spans="1:21" s="12" customFormat="1" ht="12" x14ac:dyDescent="0.2">
      <c r="A88" s="8" t="s">
        <v>176</v>
      </c>
      <c r="B88" s="8" t="s">
        <v>177</v>
      </c>
      <c r="C88" s="9" t="s">
        <v>25</v>
      </c>
      <c r="D88" s="9" t="s">
        <v>26</v>
      </c>
      <c r="E88" s="9">
        <v>20</v>
      </c>
      <c r="F88" s="10" t="s">
        <v>31</v>
      </c>
      <c r="G88" s="11">
        <v>1800000000</v>
      </c>
      <c r="H88" s="11">
        <f t="shared" si="8"/>
        <v>0</v>
      </c>
      <c r="I88" s="11">
        <v>1800000000</v>
      </c>
      <c r="J88" s="11">
        <v>1703911136.9200001</v>
      </c>
      <c r="K88" s="11">
        <v>96088863.079999998</v>
      </c>
      <c r="L88" s="11">
        <v>0</v>
      </c>
      <c r="M88" s="11">
        <v>1629610755.04</v>
      </c>
      <c r="N88" s="11">
        <v>74300381.879999995</v>
      </c>
      <c r="O88" s="11">
        <v>913677045.00999999</v>
      </c>
      <c r="P88" s="11">
        <v>715933710.02999997</v>
      </c>
      <c r="Q88" s="11">
        <v>913677045.00999999</v>
      </c>
      <c r="R88" s="11">
        <v>0</v>
      </c>
      <c r="S88" s="11">
        <v>913677045.00999999</v>
      </c>
      <c r="T88" s="11">
        <v>0</v>
      </c>
      <c r="U88" s="11">
        <v>0</v>
      </c>
    </row>
    <row r="89" spans="1:21" s="12" customFormat="1" ht="12" x14ac:dyDescent="0.2">
      <c r="A89" s="8" t="s">
        <v>178</v>
      </c>
      <c r="B89" s="8" t="s">
        <v>179</v>
      </c>
      <c r="C89" s="9" t="s">
        <v>25</v>
      </c>
      <c r="D89" s="9" t="s">
        <v>26</v>
      </c>
      <c r="E89" s="9">
        <v>20</v>
      </c>
      <c r="F89" s="10" t="s">
        <v>31</v>
      </c>
      <c r="G89" s="11">
        <v>1266200000</v>
      </c>
      <c r="H89" s="11">
        <f t="shared" si="8"/>
        <v>-21084000</v>
      </c>
      <c r="I89" s="11">
        <v>1245116000</v>
      </c>
      <c r="J89" s="11">
        <v>1185345551.95</v>
      </c>
      <c r="K89" s="11">
        <v>59770448.049999997</v>
      </c>
      <c r="L89" s="11">
        <v>0</v>
      </c>
      <c r="M89" s="11">
        <v>1185345551.95</v>
      </c>
      <c r="N89" s="11">
        <v>0</v>
      </c>
      <c r="O89" s="11">
        <v>857774571.58000004</v>
      </c>
      <c r="P89" s="11">
        <v>327570980.37</v>
      </c>
      <c r="Q89" s="11">
        <v>857774571.58000004</v>
      </c>
      <c r="R89" s="11">
        <v>0</v>
      </c>
      <c r="S89" s="11">
        <v>857774571.58000004</v>
      </c>
      <c r="T89" s="11">
        <v>0</v>
      </c>
      <c r="U89" s="11">
        <v>0</v>
      </c>
    </row>
    <row r="90" spans="1:21" s="12" customFormat="1" ht="24" x14ac:dyDescent="0.2">
      <c r="A90" s="8" t="s">
        <v>178</v>
      </c>
      <c r="B90" s="8" t="s">
        <v>179</v>
      </c>
      <c r="C90" s="9" t="s">
        <v>25</v>
      </c>
      <c r="D90" s="9" t="s">
        <v>26</v>
      </c>
      <c r="E90" s="9">
        <v>21</v>
      </c>
      <c r="F90" s="10" t="s">
        <v>28</v>
      </c>
      <c r="G90" s="11">
        <v>998800000</v>
      </c>
      <c r="H90" s="11">
        <f t="shared" si="8"/>
        <v>-127508000</v>
      </c>
      <c r="I90" s="11">
        <v>871292000</v>
      </c>
      <c r="J90" s="11">
        <v>864112005</v>
      </c>
      <c r="K90" s="11">
        <v>7179995</v>
      </c>
      <c r="L90" s="11">
        <v>0</v>
      </c>
      <c r="M90" s="11">
        <v>290008471</v>
      </c>
      <c r="N90" s="11">
        <v>574103534</v>
      </c>
      <c r="O90" s="11">
        <v>264838289.91999999</v>
      </c>
      <c r="P90" s="11">
        <v>25170181.079999998</v>
      </c>
      <c r="Q90" s="11">
        <v>264838289.91999999</v>
      </c>
      <c r="R90" s="11">
        <v>0</v>
      </c>
      <c r="S90" s="11">
        <v>264838289.91999999</v>
      </c>
      <c r="T90" s="11">
        <v>0</v>
      </c>
      <c r="U90" s="11">
        <v>0</v>
      </c>
    </row>
    <row r="91" spans="1:21" s="12" customFormat="1" ht="12" x14ac:dyDescent="0.2">
      <c r="A91" s="8" t="s">
        <v>180</v>
      </c>
      <c r="B91" s="8" t="s">
        <v>181</v>
      </c>
      <c r="C91" s="9" t="s">
        <v>25</v>
      </c>
      <c r="D91" s="9" t="s">
        <v>26</v>
      </c>
      <c r="E91" s="9">
        <v>20</v>
      </c>
      <c r="F91" s="10" t="s">
        <v>31</v>
      </c>
      <c r="G91" s="11">
        <v>400000000</v>
      </c>
      <c r="H91" s="11">
        <f t="shared" si="8"/>
        <v>10040000</v>
      </c>
      <c r="I91" s="11">
        <v>410040000</v>
      </c>
      <c r="J91" s="11">
        <v>403703758.75999999</v>
      </c>
      <c r="K91" s="11">
        <v>6336241.2400000002</v>
      </c>
      <c r="L91" s="11">
        <v>0</v>
      </c>
      <c r="M91" s="11">
        <v>403703758.75999999</v>
      </c>
      <c r="N91" s="11">
        <v>0</v>
      </c>
      <c r="O91" s="11">
        <v>186236661.19999999</v>
      </c>
      <c r="P91" s="11">
        <v>217467097.56</v>
      </c>
      <c r="Q91" s="11">
        <v>186236661.19999999</v>
      </c>
      <c r="R91" s="11">
        <v>0</v>
      </c>
      <c r="S91" s="11">
        <v>186236661.19999999</v>
      </c>
      <c r="T91" s="11">
        <v>0</v>
      </c>
      <c r="U91" s="11">
        <v>0</v>
      </c>
    </row>
    <row r="92" spans="1:21" s="12" customFormat="1" ht="12" x14ac:dyDescent="0.2">
      <c r="A92" s="8" t="s">
        <v>182</v>
      </c>
      <c r="B92" s="8" t="s">
        <v>183</v>
      </c>
      <c r="C92" s="9" t="s">
        <v>25</v>
      </c>
      <c r="D92" s="9" t="s">
        <v>26</v>
      </c>
      <c r="E92" s="9">
        <v>20</v>
      </c>
      <c r="F92" s="10" t="s">
        <v>31</v>
      </c>
      <c r="G92" s="11">
        <v>50000000</v>
      </c>
      <c r="H92" s="11">
        <f t="shared" si="8"/>
        <v>-21084000</v>
      </c>
      <c r="I92" s="11">
        <v>28916000</v>
      </c>
      <c r="J92" s="11">
        <v>27358923</v>
      </c>
      <c r="K92" s="11">
        <v>1557077</v>
      </c>
      <c r="L92" s="11">
        <v>0</v>
      </c>
      <c r="M92" s="11">
        <v>27358923</v>
      </c>
      <c r="N92" s="11">
        <v>0</v>
      </c>
      <c r="O92" s="11">
        <v>25788750</v>
      </c>
      <c r="P92" s="11">
        <v>1570173</v>
      </c>
      <c r="Q92" s="11">
        <v>25788750</v>
      </c>
      <c r="R92" s="11">
        <v>0</v>
      </c>
      <c r="S92" s="11">
        <v>25788750</v>
      </c>
      <c r="T92" s="11">
        <v>0</v>
      </c>
      <c r="U92" s="11">
        <v>0</v>
      </c>
    </row>
    <row r="93" spans="1:21" s="12" customFormat="1" ht="24" x14ac:dyDescent="0.2">
      <c r="A93" s="8" t="s">
        <v>184</v>
      </c>
      <c r="B93" s="8" t="s">
        <v>185</v>
      </c>
      <c r="C93" s="9" t="s">
        <v>25</v>
      </c>
      <c r="D93" s="9" t="s">
        <v>26</v>
      </c>
      <c r="E93" s="9">
        <v>20</v>
      </c>
      <c r="F93" s="10" t="s">
        <v>31</v>
      </c>
      <c r="G93" s="11">
        <v>801200000</v>
      </c>
      <c r="H93" s="11">
        <f t="shared" si="8"/>
        <v>-10040000</v>
      </c>
      <c r="I93" s="11">
        <v>791160000</v>
      </c>
      <c r="J93" s="11">
        <v>746427939.27999997</v>
      </c>
      <c r="K93" s="11">
        <v>44732060.719999999</v>
      </c>
      <c r="L93" s="11">
        <v>0</v>
      </c>
      <c r="M93" s="11">
        <v>746427939.27999997</v>
      </c>
      <c r="N93" s="11">
        <v>0</v>
      </c>
      <c r="O93" s="11">
        <v>637925680.13999999</v>
      </c>
      <c r="P93" s="11">
        <v>108502259.14</v>
      </c>
      <c r="Q93" s="11">
        <v>637925680.13999999</v>
      </c>
      <c r="R93" s="11">
        <v>0</v>
      </c>
      <c r="S93" s="11">
        <v>637925680.13999999</v>
      </c>
      <c r="T93" s="11">
        <v>0</v>
      </c>
      <c r="U93" s="11">
        <v>0</v>
      </c>
    </row>
    <row r="94" spans="1:21" s="12" customFormat="1" ht="24" x14ac:dyDescent="0.2">
      <c r="A94" s="8" t="s">
        <v>184</v>
      </c>
      <c r="B94" s="8" t="s">
        <v>185</v>
      </c>
      <c r="C94" s="9" t="s">
        <v>25</v>
      </c>
      <c r="D94" s="9" t="s">
        <v>26</v>
      </c>
      <c r="E94" s="9">
        <v>21</v>
      </c>
      <c r="F94" s="10" t="s">
        <v>28</v>
      </c>
      <c r="G94" s="11">
        <v>998800000</v>
      </c>
      <c r="H94" s="11">
        <f t="shared" si="8"/>
        <v>-127508000</v>
      </c>
      <c r="I94" s="11">
        <v>871292000</v>
      </c>
      <c r="J94" s="11">
        <v>864112005</v>
      </c>
      <c r="K94" s="11">
        <v>7179995</v>
      </c>
      <c r="L94" s="11">
        <v>0</v>
      </c>
      <c r="M94" s="11">
        <v>290008471</v>
      </c>
      <c r="N94" s="11">
        <v>574103534</v>
      </c>
      <c r="O94" s="11">
        <v>264838289.91999999</v>
      </c>
      <c r="P94" s="11">
        <v>25170181.079999998</v>
      </c>
      <c r="Q94" s="11">
        <v>264838289.91999999</v>
      </c>
      <c r="R94" s="11">
        <v>0</v>
      </c>
      <c r="S94" s="11">
        <v>264838289.91999999</v>
      </c>
      <c r="T94" s="11">
        <v>0</v>
      </c>
      <c r="U94" s="11">
        <v>0</v>
      </c>
    </row>
    <row r="95" spans="1:21" s="12" customFormat="1" ht="12" x14ac:dyDescent="0.2">
      <c r="A95" s="8" t="s">
        <v>186</v>
      </c>
      <c r="B95" s="8" t="s">
        <v>187</v>
      </c>
      <c r="C95" s="9" t="s">
        <v>25</v>
      </c>
      <c r="D95" s="9" t="s">
        <v>26</v>
      </c>
      <c r="E95" s="9">
        <v>20</v>
      </c>
      <c r="F95" s="10" t="s">
        <v>31</v>
      </c>
      <c r="G95" s="11">
        <v>15000000</v>
      </c>
      <c r="H95" s="11">
        <f t="shared" si="8"/>
        <v>0</v>
      </c>
      <c r="I95" s="11">
        <v>15000000</v>
      </c>
      <c r="J95" s="11">
        <v>7854930.9100000001</v>
      </c>
      <c r="K95" s="11">
        <v>7145069.0899999999</v>
      </c>
      <c r="L95" s="11">
        <v>0</v>
      </c>
      <c r="M95" s="11">
        <v>7854930.9100000001</v>
      </c>
      <c r="N95" s="11">
        <v>0</v>
      </c>
      <c r="O95" s="11">
        <v>7823480.2400000002</v>
      </c>
      <c r="P95" s="11">
        <v>31450.67</v>
      </c>
      <c r="Q95" s="11">
        <v>7823480.2400000002</v>
      </c>
      <c r="R95" s="11">
        <v>0</v>
      </c>
      <c r="S95" s="11">
        <v>7823480.2400000002</v>
      </c>
      <c r="T95" s="11">
        <v>0</v>
      </c>
      <c r="U95" s="11">
        <v>0</v>
      </c>
    </row>
    <row r="96" spans="1:21" s="12" customFormat="1" ht="12" x14ac:dyDescent="0.2">
      <c r="A96" s="8" t="s">
        <v>188</v>
      </c>
      <c r="B96" s="8" t="s">
        <v>189</v>
      </c>
      <c r="C96" s="9" t="s">
        <v>25</v>
      </c>
      <c r="D96" s="9" t="s">
        <v>26</v>
      </c>
      <c r="E96" s="9">
        <v>20</v>
      </c>
      <c r="F96" s="10" t="s">
        <v>31</v>
      </c>
      <c r="G96" s="11">
        <v>85000000</v>
      </c>
      <c r="H96" s="11">
        <f t="shared" si="8"/>
        <v>0</v>
      </c>
      <c r="I96" s="11">
        <v>85000000</v>
      </c>
      <c r="J96" s="11">
        <v>77955232.569999993</v>
      </c>
      <c r="K96" s="11">
        <v>7044767.4299999997</v>
      </c>
      <c r="L96" s="11">
        <v>0</v>
      </c>
      <c r="M96" s="11">
        <v>71955232.569999993</v>
      </c>
      <c r="N96" s="11">
        <v>6000000</v>
      </c>
      <c r="O96" s="11">
        <v>47273576.439999998</v>
      </c>
      <c r="P96" s="11">
        <v>24681656.129999999</v>
      </c>
      <c r="Q96" s="11">
        <v>47273576.439999998</v>
      </c>
      <c r="R96" s="11">
        <v>0</v>
      </c>
      <c r="S96" s="11">
        <v>47273576.439999998</v>
      </c>
      <c r="T96" s="11">
        <v>0</v>
      </c>
      <c r="U96" s="11">
        <v>0</v>
      </c>
    </row>
    <row r="97" spans="1:21" s="12" customFormat="1" ht="12" x14ac:dyDescent="0.2">
      <c r="A97" s="8" t="s">
        <v>190</v>
      </c>
      <c r="B97" s="8" t="s">
        <v>191</v>
      </c>
      <c r="C97" s="9" t="s">
        <v>25</v>
      </c>
      <c r="D97" s="9" t="s">
        <v>26</v>
      </c>
      <c r="E97" s="9">
        <v>20</v>
      </c>
      <c r="F97" s="10" t="s">
        <v>31</v>
      </c>
      <c r="G97" s="11">
        <v>5000000</v>
      </c>
      <c r="H97" s="11">
        <f t="shared" si="8"/>
        <v>0</v>
      </c>
      <c r="I97" s="11">
        <v>5000000</v>
      </c>
      <c r="J97" s="11">
        <v>3019920</v>
      </c>
      <c r="K97" s="11">
        <v>1980080</v>
      </c>
      <c r="L97" s="11">
        <v>0</v>
      </c>
      <c r="M97" s="11">
        <v>19920</v>
      </c>
      <c r="N97" s="11">
        <v>3000000</v>
      </c>
      <c r="O97" s="11">
        <v>0</v>
      </c>
      <c r="P97" s="11">
        <v>19920</v>
      </c>
      <c r="Q97" s="11">
        <v>0</v>
      </c>
      <c r="R97" s="11">
        <v>0</v>
      </c>
      <c r="S97" s="11">
        <v>0</v>
      </c>
      <c r="T97" s="11">
        <v>0</v>
      </c>
      <c r="U97" s="11">
        <v>0</v>
      </c>
    </row>
    <row r="98" spans="1:21" s="12" customFormat="1" ht="24" x14ac:dyDescent="0.2">
      <c r="A98" s="8" t="s">
        <v>192</v>
      </c>
      <c r="B98" s="8" t="s">
        <v>193</v>
      </c>
      <c r="C98" s="9" t="s">
        <v>25</v>
      </c>
      <c r="D98" s="9" t="s">
        <v>26</v>
      </c>
      <c r="E98" s="9">
        <v>20</v>
      </c>
      <c r="F98" s="10" t="s">
        <v>31</v>
      </c>
      <c r="G98" s="11">
        <v>5000000</v>
      </c>
      <c r="H98" s="11">
        <f t="shared" si="8"/>
        <v>0</v>
      </c>
      <c r="I98" s="11">
        <v>5000000</v>
      </c>
      <c r="J98" s="11">
        <v>3019920</v>
      </c>
      <c r="K98" s="11">
        <v>1980080</v>
      </c>
      <c r="L98" s="11">
        <v>0</v>
      </c>
      <c r="M98" s="11">
        <v>19920</v>
      </c>
      <c r="N98" s="11">
        <v>3000000</v>
      </c>
      <c r="O98" s="11">
        <v>0</v>
      </c>
      <c r="P98" s="11">
        <v>19920</v>
      </c>
      <c r="Q98" s="11">
        <v>0</v>
      </c>
      <c r="R98" s="11">
        <v>0</v>
      </c>
      <c r="S98" s="11">
        <v>0</v>
      </c>
      <c r="T98" s="11">
        <v>0</v>
      </c>
      <c r="U98" s="11">
        <v>0</v>
      </c>
    </row>
    <row r="99" spans="1:21" s="12" customFormat="1" ht="12" x14ac:dyDescent="0.2">
      <c r="A99" s="8" t="s">
        <v>194</v>
      </c>
      <c r="B99" s="8" t="s">
        <v>195</v>
      </c>
      <c r="C99" s="9" t="s">
        <v>25</v>
      </c>
      <c r="D99" s="9" t="s">
        <v>26</v>
      </c>
      <c r="E99" s="9">
        <v>20</v>
      </c>
      <c r="F99" s="10" t="s">
        <v>31</v>
      </c>
      <c r="G99" s="11">
        <v>40000000</v>
      </c>
      <c r="H99" s="11">
        <f t="shared" si="8"/>
        <v>0</v>
      </c>
      <c r="I99" s="11">
        <v>40000000</v>
      </c>
      <c r="J99" s="11">
        <v>39077362</v>
      </c>
      <c r="K99" s="11">
        <v>922638</v>
      </c>
      <c r="L99" s="11">
        <v>0</v>
      </c>
      <c r="M99" s="11">
        <v>39077362</v>
      </c>
      <c r="N99" s="11">
        <v>0</v>
      </c>
      <c r="O99" s="11">
        <v>38918000</v>
      </c>
      <c r="P99" s="11">
        <v>159362</v>
      </c>
      <c r="Q99" s="11">
        <v>38918000</v>
      </c>
      <c r="R99" s="11">
        <v>0</v>
      </c>
      <c r="S99" s="11">
        <v>38918000</v>
      </c>
      <c r="T99" s="11">
        <v>0</v>
      </c>
      <c r="U99" s="11">
        <v>0</v>
      </c>
    </row>
    <row r="100" spans="1:21" s="12" customFormat="1" ht="24" x14ac:dyDescent="0.2">
      <c r="A100" s="8" t="s">
        <v>196</v>
      </c>
      <c r="B100" s="8" t="s">
        <v>197</v>
      </c>
      <c r="C100" s="9" t="s">
        <v>25</v>
      </c>
      <c r="D100" s="9" t="s">
        <v>26</v>
      </c>
      <c r="E100" s="9">
        <v>20</v>
      </c>
      <c r="F100" s="10" t="s">
        <v>31</v>
      </c>
      <c r="G100" s="11">
        <v>35000000</v>
      </c>
      <c r="H100" s="11">
        <f t="shared" si="8"/>
        <v>0</v>
      </c>
      <c r="I100" s="11">
        <v>35000000</v>
      </c>
      <c r="J100" s="11">
        <v>32838030.57</v>
      </c>
      <c r="K100" s="11">
        <v>2161969.4300000002</v>
      </c>
      <c r="L100" s="11">
        <v>0</v>
      </c>
      <c r="M100" s="11">
        <v>32838030.57</v>
      </c>
      <c r="N100" s="11">
        <v>0</v>
      </c>
      <c r="O100" s="11">
        <v>8355576.4400000004</v>
      </c>
      <c r="P100" s="11">
        <v>24482454.129999999</v>
      </c>
      <c r="Q100" s="11">
        <v>8355576.4400000004</v>
      </c>
      <c r="R100" s="11">
        <v>0</v>
      </c>
      <c r="S100" s="11">
        <v>8355576.4400000004</v>
      </c>
      <c r="T100" s="11">
        <v>0</v>
      </c>
      <c r="U100" s="11">
        <v>0</v>
      </c>
    </row>
    <row r="101" spans="1:21" s="12" customFormat="1" ht="12" x14ac:dyDescent="0.2">
      <c r="A101" s="8" t="s">
        <v>198</v>
      </c>
      <c r="B101" s="8" t="s">
        <v>199</v>
      </c>
      <c r="C101" s="9" t="s">
        <v>25</v>
      </c>
      <c r="D101" s="9" t="s">
        <v>26</v>
      </c>
      <c r="E101" s="9">
        <v>20</v>
      </c>
      <c r="F101" s="10" t="s">
        <v>31</v>
      </c>
      <c r="G101" s="11">
        <v>1089000000</v>
      </c>
      <c r="H101" s="11">
        <f t="shared" si="8"/>
        <v>80320000</v>
      </c>
      <c r="I101" s="11">
        <v>1169320000</v>
      </c>
      <c r="J101" s="11">
        <v>677116905.33000004</v>
      </c>
      <c r="K101" s="11">
        <v>492203094.67000002</v>
      </c>
      <c r="L101" s="11">
        <v>0</v>
      </c>
      <c r="M101" s="11">
        <v>604076352.33000004</v>
      </c>
      <c r="N101" s="11">
        <v>73040553</v>
      </c>
      <c r="O101" s="11">
        <v>601235736.38999999</v>
      </c>
      <c r="P101" s="11">
        <v>2840615.94</v>
      </c>
      <c r="Q101" s="11">
        <v>601235736.38999999</v>
      </c>
      <c r="R101" s="11">
        <v>0</v>
      </c>
      <c r="S101" s="11">
        <v>601235736.38999999</v>
      </c>
      <c r="T101" s="11">
        <v>0</v>
      </c>
      <c r="U101" s="11">
        <v>684801</v>
      </c>
    </row>
    <row r="102" spans="1:21" s="12" customFormat="1" ht="12" x14ac:dyDescent="0.2">
      <c r="A102" s="8" t="s">
        <v>200</v>
      </c>
      <c r="B102" s="8" t="s">
        <v>201</v>
      </c>
      <c r="C102" s="9" t="s">
        <v>25</v>
      </c>
      <c r="D102" s="9" t="s">
        <v>26</v>
      </c>
      <c r="E102" s="9">
        <v>20</v>
      </c>
      <c r="F102" s="10" t="s">
        <v>31</v>
      </c>
      <c r="G102" s="11">
        <v>350000000</v>
      </c>
      <c r="H102" s="11">
        <f t="shared" si="8"/>
        <v>-50200000</v>
      </c>
      <c r="I102" s="11">
        <v>299800000</v>
      </c>
      <c r="J102" s="11">
        <v>105309354.59999999</v>
      </c>
      <c r="K102" s="11">
        <v>194490645.40000001</v>
      </c>
      <c r="L102" s="11">
        <v>0</v>
      </c>
      <c r="M102" s="11">
        <v>69259354.599999994</v>
      </c>
      <c r="N102" s="11">
        <v>36050000</v>
      </c>
      <c r="O102" s="11">
        <v>67760500.859999999</v>
      </c>
      <c r="P102" s="11">
        <v>1498853.74</v>
      </c>
      <c r="Q102" s="11">
        <v>67760500.859999999</v>
      </c>
      <c r="R102" s="11">
        <v>0</v>
      </c>
      <c r="S102" s="11">
        <v>67760500.859999999</v>
      </c>
      <c r="T102" s="11">
        <v>0</v>
      </c>
      <c r="U102" s="11">
        <v>529320</v>
      </c>
    </row>
    <row r="103" spans="1:21" s="12" customFormat="1" ht="12" x14ac:dyDescent="0.2">
      <c r="A103" s="8" t="s">
        <v>202</v>
      </c>
      <c r="B103" s="8" t="s">
        <v>203</v>
      </c>
      <c r="C103" s="9" t="s">
        <v>25</v>
      </c>
      <c r="D103" s="9" t="s">
        <v>26</v>
      </c>
      <c r="E103" s="9">
        <v>20</v>
      </c>
      <c r="F103" s="10" t="s">
        <v>31</v>
      </c>
      <c r="G103" s="11">
        <v>350000000</v>
      </c>
      <c r="H103" s="11">
        <f t="shared" si="8"/>
        <v>140560000</v>
      </c>
      <c r="I103" s="11">
        <v>490560000</v>
      </c>
      <c r="J103" s="11">
        <v>353026499.00999999</v>
      </c>
      <c r="K103" s="11">
        <v>137533500.99000001</v>
      </c>
      <c r="L103" s="11">
        <v>0</v>
      </c>
      <c r="M103" s="11">
        <v>352835946.00999999</v>
      </c>
      <c r="N103" s="11">
        <v>190553</v>
      </c>
      <c r="O103" s="11">
        <v>352486385.73000002</v>
      </c>
      <c r="P103" s="11">
        <v>349560.28</v>
      </c>
      <c r="Q103" s="11">
        <v>352486385.73000002</v>
      </c>
      <c r="R103" s="11">
        <v>0</v>
      </c>
      <c r="S103" s="11">
        <v>352486385.73000002</v>
      </c>
      <c r="T103" s="11">
        <v>0</v>
      </c>
      <c r="U103" s="11">
        <v>120094</v>
      </c>
    </row>
    <row r="104" spans="1:21" s="12" customFormat="1" ht="12" x14ac:dyDescent="0.2">
      <c r="A104" s="8" t="s">
        <v>204</v>
      </c>
      <c r="B104" s="8" t="s">
        <v>205</v>
      </c>
      <c r="C104" s="9" t="s">
        <v>25</v>
      </c>
      <c r="D104" s="9" t="s">
        <v>26</v>
      </c>
      <c r="E104" s="9">
        <v>20</v>
      </c>
      <c r="F104" s="10" t="s">
        <v>31</v>
      </c>
      <c r="G104" s="11">
        <v>15000000</v>
      </c>
      <c r="H104" s="11">
        <f t="shared" si="8"/>
        <v>-10040000</v>
      </c>
      <c r="I104" s="11">
        <v>4960000</v>
      </c>
      <c r="J104" s="11">
        <v>380649.16</v>
      </c>
      <c r="K104" s="11">
        <v>4579350.84</v>
      </c>
      <c r="L104" s="11">
        <v>0</v>
      </c>
      <c r="M104" s="11">
        <v>380649.16</v>
      </c>
      <c r="N104" s="11">
        <v>0</v>
      </c>
      <c r="O104" s="11">
        <v>362163.44</v>
      </c>
      <c r="P104" s="11">
        <v>18485.72</v>
      </c>
      <c r="Q104" s="11">
        <v>362163.44</v>
      </c>
      <c r="R104" s="11">
        <v>0</v>
      </c>
      <c r="S104" s="11">
        <v>362163.44</v>
      </c>
      <c r="T104" s="11">
        <v>0</v>
      </c>
      <c r="U104" s="11">
        <v>0</v>
      </c>
    </row>
    <row r="105" spans="1:21" s="12" customFormat="1" ht="12" x14ac:dyDescent="0.2">
      <c r="A105" s="8" t="s">
        <v>206</v>
      </c>
      <c r="B105" s="8" t="s">
        <v>207</v>
      </c>
      <c r="C105" s="9" t="s">
        <v>25</v>
      </c>
      <c r="D105" s="9" t="s">
        <v>26</v>
      </c>
      <c r="E105" s="9">
        <v>20</v>
      </c>
      <c r="F105" s="10" t="s">
        <v>31</v>
      </c>
      <c r="G105" s="11">
        <v>18000000</v>
      </c>
      <c r="H105" s="11">
        <f t="shared" si="8"/>
        <v>0</v>
      </c>
      <c r="I105" s="11">
        <v>18000000</v>
      </c>
      <c r="J105" s="11">
        <v>10976002.73</v>
      </c>
      <c r="K105" s="11">
        <v>7023997.2699999996</v>
      </c>
      <c r="L105" s="11">
        <v>0</v>
      </c>
      <c r="M105" s="11">
        <v>10976002.73</v>
      </c>
      <c r="N105" s="11">
        <v>0</v>
      </c>
      <c r="O105" s="11">
        <v>10938210.970000001</v>
      </c>
      <c r="P105" s="11">
        <v>37791.760000000002</v>
      </c>
      <c r="Q105" s="11">
        <v>10938210.970000001</v>
      </c>
      <c r="R105" s="11">
        <v>0</v>
      </c>
      <c r="S105" s="11">
        <v>10938210.970000001</v>
      </c>
      <c r="T105" s="11">
        <v>0</v>
      </c>
      <c r="U105" s="11">
        <v>0</v>
      </c>
    </row>
    <row r="106" spans="1:21" s="12" customFormat="1" ht="12" x14ac:dyDescent="0.2">
      <c r="A106" s="8" t="s">
        <v>208</v>
      </c>
      <c r="B106" s="8" t="s">
        <v>209</v>
      </c>
      <c r="C106" s="9" t="s">
        <v>25</v>
      </c>
      <c r="D106" s="9" t="s">
        <v>26</v>
      </c>
      <c r="E106" s="9">
        <v>20</v>
      </c>
      <c r="F106" s="10" t="s">
        <v>31</v>
      </c>
      <c r="G106" s="11">
        <v>350000000</v>
      </c>
      <c r="H106" s="11">
        <f t="shared" si="8"/>
        <v>0</v>
      </c>
      <c r="I106" s="11">
        <v>350000000</v>
      </c>
      <c r="J106" s="11">
        <v>205172869.83000001</v>
      </c>
      <c r="K106" s="11">
        <v>144827130.16999999</v>
      </c>
      <c r="L106" s="11">
        <v>0</v>
      </c>
      <c r="M106" s="11">
        <v>168372869.83000001</v>
      </c>
      <c r="N106" s="11">
        <v>36800000</v>
      </c>
      <c r="O106" s="11">
        <v>167453043.28999999</v>
      </c>
      <c r="P106" s="11">
        <v>919826.54</v>
      </c>
      <c r="Q106" s="11">
        <v>167453043.28999999</v>
      </c>
      <c r="R106" s="11">
        <v>0</v>
      </c>
      <c r="S106" s="11">
        <v>167453043.28999999</v>
      </c>
      <c r="T106" s="11">
        <v>0</v>
      </c>
      <c r="U106" s="11">
        <v>35387</v>
      </c>
    </row>
    <row r="107" spans="1:21" s="12" customFormat="1" ht="12" x14ac:dyDescent="0.2">
      <c r="A107" s="8" t="s">
        <v>210</v>
      </c>
      <c r="B107" s="8" t="s">
        <v>211</v>
      </c>
      <c r="C107" s="9" t="s">
        <v>25</v>
      </c>
      <c r="D107" s="9" t="s">
        <v>26</v>
      </c>
      <c r="E107" s="9">
        <v>20</v>
      </c>
      <c r="F107" s="10" t="s">
        <v>31</v>
      </c>
      <c r="G107" s="11">
        <v>6000000</v>
      </c>
      <c r="H107" s="11">
        <f t="shared" si="8"/>
        <v>0</v>
      </c>
      <c r="I107" s="11">
        <v>6000000</v>
      </c>
      <c r="J107" s="11">
        <v>2251530</v>
      </c>
      <c r="K107" s="11">
        <v>3748470</v>
      </c>
      <c r="L107" s="11">
        <v>0</v>
      </c>
      <c r="M107" s="11">
        <v>2251530</v>
      </c>
      <c r="N107" s="11">
        <v>0</v>
      </c>
      <c r="O107" s="11">
        <v>2235432.1</v>
      </c>
      <c r="P107" s="11">
        <v>16097.9</v>
      </c>
      <c r="Q107" s="11">
        <v>2235432.1</v>
      </c>
      <c r="R107" s="11">
        <v>0</v>
      </c>
      <c r="S107" s="11">
        <v>2235432.1</v>
      </c>
      <c r="T107" s="11">
        <v>0</v>
      </c>
      <c r="U107" s="11">
        <v>0</v>
      </c>
    </row>
    <row r="108" spans="1:21" s="12" customFormat="1" ht="12" x14ac:dyDescent="0.2">
      <c r="A108" s="8" t="s">
        <v>212</v>
      </c>
      <c r="B108" s="8" t="s">
        <v>213</v>
      </c>
      <c r="C108" s="9" t="s">
        <v>25</v>
      </c>
      <c r="D108" s="9" t="s">
        <v>26</v>
      </c>
      <c r="E108" s="9">
        <v>20</v>
      </c>
      <c r="F108" s="10" t="s">
        <v>31</v>
      </c>
      <c r="G108" s="11">
        <v>700000000</v>
      </c>
      <c r="H108" s="11">
        <f t="shared" si="8"/>
        <v>-59236000</v>
      </c>
      <c r="I108" s="11">
        <v>640764000</v>
      </c>
      <c r="J108" s="11">
        <v>331967879.26999998</v>
      </c>
      <c r="K108" s="11">
        <v>308796120.73000002</v>
      </c>
      <c r="L108" s="11">
        <v>0</v>
      </c>
      <c r="M108" s="11">
        <v>30728258.27</v>
      </c>
      <c r="N108" s="11">
        <v>301239621</v>
      </c>
      <c r="O108" s="11">
        <v>26932280</v>
      </c>
      <c r="P108" s="11">
        <v>3795978.27</v>
      </c>
      <c r="Q108" s="11">
        <v>26932280</v>
      </c>
      <c r="R108" s="11">
        <v>0</v>
      </c>
      <c r="S108" s="11">
        <v>26932280</v>
      </c>
      <c r="T108" s="11">
        <v>0</v>
      </c>
      <c r="U108" s="11">
        <v>0</v>
      </c>
    </row>
    <row r="109" spans="1:21" s="12" customFormat="1" ht="12" x14ac:dyDescent="0.2">
      <c r="A109" s="8" t="s">
        <v>214</v>
      </c>
      <c r="B109" s="8" t="s">
        <v>215</v>
      </c>
      <c r="C109" s="9" t="s">
        <v>25</v>
      </c>
      <c r="D109" s="9" t="s">
        <v>26</v>
      </c>
      <c r="E109" s="9">
        <v>20</v>
      </c>
      <c r="F109" s="10" t="s">
        <v>31</v>
      </c>
      <c r="G109" s="11">
        <v>700000000</v>
      </c>
      <c r="H109" s="11">
        <f t="shared" si="8"/>
        <v>-59236000</v>
      </c>
      <c r="I109" s="11">
        <v>640764000</v>
      </c>
      <c r="J109" s="11">
        <v>331967879.26999998</v>
      </c>
      <c r="K109" s="11">
        <v>308796120.73000002</v>
      </c>
      <c r="L109" s="11">
        <v>0</v>
      </c>
      <c r="M109" s="11">
        <v>30728258.27</v>
      </c>
      <c r="N109" s="11">
        <v>301239621</v>
      </c>
      <c r="O109" s="11">
        <v>26932280</v>
      </c>
      <c r="P109" s="11">
        <v>3795978.27</v>
      </c>
      <c r="Q109" s="11">
        <v>26932280</v>
      </c>
      <c r="R109" s="11">
        <v>0</v>
      </c>
      <c r="S109" s="11">
        <v>26932280</v>
      </c>
      <c r="T109" s="11">
        <v>0</v>
      </c>
      <c r="U109" s="11">
        <v>0</v>
      </c>
    </row>
    <row r="110" spans="1:21" s="12" customFormat="1" ht="12" x14ac:dyDescent="0.2">
      <c r="A110" s="8" t="s">
        <v>216</v>
      </c>
      <c r="B110" s="8" t="s">
        <v>217</v>
      </c>
      <c r="C110" s="9" t="s">
        <v>25</v>
      </c>
      <c r="D110" s="9" t="s">
        <v>26</v>
      </c>
      <c r="E110" s="9">
        <v>20</v>
      </c>
      <c r="F110" s="10" t="s">
        <v>31</v>
      </c>
      <c r="G110" s="11">
        <v>526000000</v>
      </c>
      <c r="H110" s="11">
        <f t="shared" si="8"/>
        <v>-36144000</v>
      </c>
      <c r="I110" s="11">
        <v>489856000</v>
      </c>
      <c r="J110" s="11">
        <v>485346343.41000003</v>
      </c>
      <c r="K110" s="11">
        <v>4509656.59</v>
      </c>
      <c r="L110" s="11">
        <v>0</v>
      </c>
      <c r="M110" s="11">
        <v>427484076.41000003</v>
      </c>
      <c r="N110" s="11">
        <v>57862267</v>
      </c>
      <c r="O110" s="11">
        <v>329817198</v>
      </c>
      <c r="P110" s="11">
        <v>97666878.409999996</v>
      </c>
      <c r="Q110" s="11">
        <v>329817198</v>
      </c>
      <c r="R110" s="11">
        <v>0</v>
      </c>
      <c r="S110" s="11">
        <v>329817198</v>
      </c>
      <c r="T110" s="11">
        <v>0</v>
      </c>
      <c r="U110" s="11">
        <v>0</v>
      </c>
    </row>
    <row r="111" spans="1:21" s="12" customFormat="1" ht="12" x14ac:dyDescent="0.2">
      <c r="A111" s="8" t="s">
        <v>218</v>
      </c>
      <c r="B111" s="8" t="s">
        <v>219</v>
      </c>
      <c r="C111" s="9" t="s">
        <v>25</v>
      </c>
      <c r="D111" s="9" t="s">
        <v>26</v>
      </c>
      <c r="E111" s="9">
        <v>20</v>
      </c>
      <c r="F111" s="10" t="s">
        <v>31</v>
      </c>
      <c r="G111" s="11">
        <v>5000000</v>
      </c>
      <c r="H111" s="11">
        <f t="shared" si="8"/>
        <v>-502000</v>
      </c>
      <c r="I111" s="11">
        <v>4498000</v>
      </c>
      <c r="J111" s="11">
        <v>19920</v>
      </c>
      <c r="K111" s="11">
        <v>4478080</v>
      </c>
      <c r="L111" s="11">
        <v>0</v>
      </c>
      <c r="M111" s="11">
        <v>19920</v>
      </c>
      <c r="N111" s="11">
        <v>0</v>
      </c>
      <c r="O111" s="11">
        <v>0</v>
      </c>
      <c r="P111" s="11">
        <v>19920</v>
      </c>
      <c r="Q111" s="11">
        <v>0</v>
      </c>
      <c r="R111" s="11">
        <v>0</v>
      </c>
      <c r="S111" s="11">
        <v>0</v>
      </c>
      <c r="T111" s="11">
        <v>0</v>
      </c>
      <c r="U111" s="11">
        <v>0</v>
      </c>
    </row>
    <row r="112" spans="1:21" s="12" customFormat="1" ht="12" x14ac:dyDescent="0.2">
      <c r="A112" s="8" t="s">
        <v>220</v>
      </c>
      <c r="B112" s="8" t="s">
        <v>221</v>
      </c>
      <c r="C112" s="9" t="s">
        <v>25</v>
      </c>
      <c r="D112" s="9" t="s">
        <v>26</v>
      </c>
      <c r="E112" s="9">
        <v>20</v>
      </c>
      <c r="F112" s="10" t="s">
        <v>31</v>
      </c>
      <c r="G112" s="11">
        <v>521000000</v>
      </c>
      <c r="H112" s="11">
        <f t="shared" si="8"/>
        <v>-35642000</v>
      </c>
      <c r="I112" s="11">
        <v>485358000</v>
      </c>
      <c r="J112" s="11">
        <v>485326423.41000003</v>
      </c>
      <c r="K112" s="11">
        <v>31576.59</v>
      </c>
      <c r="L112" s="11">
        <v>0</v>
      </c>
      <c r="M112" s="11">
        <v>427464156.41000003</v>
      </c>
      <c r="N112" s="11">
        <v>57862267</v>
      </c>
      <c r="O112" s="11">
        <v>329817198</v>
      </c>
      <c r="P112" s="11">
        <v>97646958.409999996</v>
      </c>
      <c r="Q112" s="11">
        <v>329817198</v>
      </c>
      <c r="R112" s="11">
        <v>0</v>
      </c>
      <c r="S112" s="11">
        <v>329817198</v>
      </c>
      <c r="T112" s="11">
        <v>0</v>
      </c>
      <c r="U112" s="11">
        <v>0</v>
      </c>
    </row>
    <row r="113" spans="1:21" s="12" customFormat="1" ht="12" x14ac:dyDescent="0.2">
      <c r="A113" s="8" t="s">
        <v>222</v>
      </c>
      <c r="B113" s="8" t="s">
        <v>223</v>
      </c>
      <c r="C113" s="9" t="s">
        <v>25</v>
      </c>
      <c r="D113" s="9" t="s">
        <v>26</v>
      </c>
      <c r="E113" s="9">
        <v>20</v>
      </c>
      <c r="F113" s="10" t="s">
        <v>31</v>
      </c>
      <c r="G113" s="11">
        <v>3260000000</v>
      </c>
      <c r="H113" s="11">
        <f t="shared" si="8"/>
        <v>0</v>
      </c>
      <c r="I113" s="11">
        <v>3260000000</v>
      </c>
      <c r="J113" s="11">
        <v>3220754601.04</v>
      </c>
      <c r="K113" s="11">
        <v>39245398.960000001</v>
      </c>
      <c r="L113" s="11">
        <v>0</v>
      </c>
      <c r="M113" s="11">
        <v>3218919913.04</v>
      </c>
      <c r="N113" s="11">
        <v>1834688</v>
      </c>
      <c r="O113" s="11">
        <v>2527311177.8600001</v>
      </c>
      <c r="P113" s="11">
        <v>691608735.17999995</v>
      </c>
      <c r="Q113" s="11">
        <v>2525817879.8600001</v>
      </c>
      <c r="R113" s="11">
        <v>1493298</v>
      </c>
      <c r="S113" s="11">
        <v>2525817879.8600001</v>
      </c>
      <c r="T113" s="11">
        <v>0</v>
      </c>
      <c r="U113" s="11">
        <v>34512737</v>
      </c>
    </row>
    <row r="114" spans="1:21" s="12" customFormat="1" ht="24" x14ac:dyDescent="0.2">
      <c r="A114" s="8" t="s">
        <v>222</v>
      </c>
      <c r="B114" s="8" t="s">
        <v>223</v>
      </c>
      <c r="C114" s="9" t="s">
        <v>25</v>
      </c>
      <c r="D114" s="9" t="s">
        <v>26</v>
      </c>
      <c r="E114" s="9">
        <v>21</v>
      </c>
      <c r="F114" s="10" t="s">
        <v>28</v>
      </c>
      <c r="G114" s="11">
        <v>1000000000</v>
      </c>
      <c r="H114" s="11">
        <f t="shared" si="8"/>
        <v>0</v>
      </c>
      <c r="I114" s="11">
        <v>1000000000</v>
      </c>
      <c r="J114" s="11">
        <v>387395016.26999998</v>
      </c>
      <c r="K114" s="11">
        <v>612604983.73000002</v>
      </c>
      <c r="L114" s="11">
        <v>0</v>
      </c>
      <c r="M114" s="11">
        <v>175395016.27000001</v>
      </c>
      <c r="N114" s="11">
        <v>212000000</v>
      </c>
      <c r="O114" s="11">
        <v>147878278</v>
      </c>
      <c r="P114" s="11">
        <v>27516738.27</v>
      </c>
      <c r="Q114" s="11">
        <v>62836209</v>
      </c>
      <c r="R114" s="11">
        <v>85042069</v>
      </c>
      <c r="S114" s="11">
        <v>62836209</v>
      </c>
      <c r="T114" s="11">
        <v>0</v>
      </c>
      <c r="U114" s="11">
        <v>0</v>
      </c>
    </row>
    <row r="115" spans="1:21" s="12" customFormat="1" ht="12" x14ac:dyDescent="0.2">
      <c r="A115" s="8" t="s">
        <v>224</v>
      </c>
      <c r="B115" s="8" t="s">
        <v>225</v>
      </c>
      <c r="C115" s="9" t="s">
        <v>25</v>
      </c>
      <c r="D115" s="9" t="s">
        <v>26</v>
      </c>
      <c r="E115" s="9">
        <v>20</v>
      </c>
      <c r="F115" s="10" t="s">
        <v>31</v>
      </c>
      <c r="G115" s="11">
        <v>60000000</v>
      </c>
      <c r="H115" s="11">
        <f t="shared" si="8"/>
        <v>0</v>
      </c>
      <c r="I115" s="11">
        <v>60000000</v>
      </c>
      <c r="J115" s="11">
        <v>21252204</v>
      </c>
      <c r="K115" s="11">
        <v>38747796</v>
      </c>
      <c r="L115" s="11">
        <v>0</v>
      </c>
      <c r="M115" s="11">
        <v>21252204</v>
      </c>
      <c r="N115" s="11">
        <v>0</v>
      </c>
      <c r="O115" s="11">
        <v>0</v>
      </c>
      <c r="P115" s="11">
        <v>21252204</v>
      </c>
      <c r="Q115" s="11">
        <v>0</v>
      </c>
      <c r="R115" s="11">
        <v>0</v>
      </c>
      <c r="S115" s="11">
        <v>0</v>
      </c>
      <c r="T115" s="11">
        <v>0</v>
      </c>
      <c r="U115" s="11">
        <v>0</v>
      </c>
    </row>
    <row r="116" spans="1:21" s="12" customFormat="1" ht="12" x14ac:dyDescent="0.2">
      <c r="A116" s="8" t="s">
        <v>226</v>
      </c>
      <c r="B116" s="8" t="s">
        <v>227</v>
      </c>
      <c r="C116" s="9" t="s">
        <v>25</v>
      </c>
      <c r="D116" s="9" t="s">
        <v>26</v>
      </c>
      <c r="E116" s="9">
        <v>20</v>
      </c>
      <c r="F116" s="10" t="s">
        <v>31</v>
      </c>
      <c r="G116" s="11">
        <v>3200000000</v>
      </c>
      <c r="H116" s="11">
        <f t="shared" si="8"/>
        <v>0</v>
      </c>
      <c r="I116" s="11">
        <v>3200000000</v>
      </c>
      <c r="J116" s="11">
        <v>3199502397.04</v>
      </c>
      <c r="K116" s="11">
        <v>497602.96</v>
      </c>
      <c r="L116" s="11">
        <v>0</v>
      </c>
      <c r="M116" s="11">
        <v>3197667709.04</v>
      </c>
      <c r="N116" s="11">
        <v>1834688</v>
      </c>
      <c r="O116" s="11">
        <v>2527311177.8600001</v>
      </c>
      <c r="P116" s="11">
        <v>670356531.17999995</v>
      </c>
      <c r="Q116" s="11">
        <v>2525817879.8600001</v>
      </c>
      <c r="R116" s="11">
        <v>1493298</v>
      </c>
      <c r="S116" s="11">
        <v>2525817879.8600001</v>
      </c>
      <c r="T116" s="11">
        <v>0</v>
      </c>
      <c r="U116" s="11">
        <v>34512737</v>
      </c>
    </row>
    <row r="117" spans="1:21" s="12" customFormat="1" ht="24" x14ac:dyDescent="0.2">
      <c r="A117" s="8" t="s">
        <v>226</v>
      </c>
      <c r="B117" s="8" t="s">
        <v>227</v>
      </c>
      <c r="C117" s="9" t="s">
        <v>25</v>
      </c>
      <c r="D117" s="9" t="s">
        <v>26</v>
      </c>
      <c r="E117" s="9">
        <v>21</v>
      </c>
      <c r="F117" s="10" t="s">
        <v>28</v>
      </c>
      <c r="G117" s="11">
        <v>1000000000</v>
      </c>
      <c r="H117" s="11">
        <f t="shared" si="8"/>
        <v>0</v>
      </c>
      <c r="I117" s="11">
        <v>1000000000</v>
      </c>
      <c r="J117" s="11">
        <v>387395016.26999998</v>
      </c>
      <c r="K117" s="11">
        <v>612604983.73000002</v>
      </c>
      <c r="L117" s="11">
        <v>0</v>
      </c>
      <c r="M117" s="11">
        <v>175395016.27000001</v>
      </c>
      <c r="N117" s="11">
        <v>212000000</v>
      </c>
      <c r="O117" s="11">
        <v>147878278</v>
      </c>
      <c r="P117" s="11">
        <v>27516738.27</v>
      </c>
      <c r="Q117" s="11">
        <v>62836209</v>
      </c>
      <c r="R117" s="11">
        <v>85042069</v>
      </c>
      <c r="S117" s="11">
        <v>62836209</v>
      </c>
      <c r="T117" s="11">
        <v>0</v>
      </c>
      <c r="U117" s="11">
        <v>0</v>
      </c>
    </row>
    <row r="118" spans="1:21" s="12" customFormat="1" ht="12" x14ac:dyDescent="0.2">
      <c r="A118" s="8" t="s">
        <v>228</v>
      </c>
      <c r="B118" s="8" t="s">
        <v>229</v>
      </c>
      <c r="C118" s="9" t="s">
        <v>25</v>
      </c>
      <c r="D118" s="9" t="s">
        <v>26</v>
      </c>
      <c r="E118" s="9">
        <v>20</v>
      </c>
      <c r="F118" s="10" t="s">
        <v>31</v>
      </c>
      <c r="G118" s="11">
        <v>1000000</v>
      </c>
      <c r="H118" s="11">
        <f t="shared" si="8"/>
        <v>0</v>
      </c>
      <c r="I118" s="11">
        <v>1000000</v>
      </c>
      <c r="J118" s="11">
        <v>3984</v>
      </c>
      <c r="K118" s="11">
        <v>996016</v>
      </c>
      <c r="L118" s="11">
        <v>0</v>
      </c>
      <c r="M118" s="11">
        <v>3984</v>
      </c>
      <c r="N118" s="11">
        <v>0</v>
      </c>
      <c r="O118" s="11">
        <v>0</v>
      </c>
      <c r="P118" s="11">
        <v>3984</v>
      </c>
      <c r="Q118" s="11">
        <v>0</v>
      </c>
      <c r="R118" s="11">
        <v>0</v>
      </c>
      <c r="S118" s="11">
        <v>0</v>
      </c>
      <c r="T118" s="11">
        <v>0</v>
      </c>
      <c r="U118" s="11">
        <v>0</v>
      </c>
    </row>
    <row r="119" spans="1:21" s="12" customFormat="1" ht="12" x14ac:dyDescent="0.2">
      <c r="A119" s="8" t="s">
        <v>230</v>
      </c>
      <c r="B119" s="8" t="s">
        <v>231</v>
      </c>
      <c r="C119" s="9" t="s">
        <v>25</v>
      </c>
      <c r="D119" s="9" t="s">
        <v>26</v>
      </c>
      <c r="E119" s="9">
        <v>20</v>
      </c>
      <c r="F119" s="10" t="s">
        <v>31</v>
      </c>
      <c r="G119" s="11">
        <v>1000000</v>
      </c>
      <c r="H119" s="11">
        <f t="shared" si="8"/>
        <v>0</v>
      </c>
      <c r="I119" s="11">
        <v>1000000</v>
      </c>
      <c r="J119" s="11">
        <v>3984</v>
      </c>
      <c r="K119" s="11">
        <v>996016</v>
      </c>
      <c r="L119" s="11">
        <v>0</v>
      </c>
      <c r="M119" s="11">
        <v>3984</v>
      </c>
      <c r="N119" s="11">
        <v>0</v>
      </c>
      <c r="O119" s="11">
        <v>0</v>
      </c>
      <c r="P119" s="11">
        <v>3984</v>
      </c>
      <c r="Q119" s="11">
        <v>0</v>
      </c>
      <c r="R119" s="11">
        <v>0</v>
      </c>
      <c r="S119" s="11">
        <v>0</v>
      </c>
      <c r="T119" s="11">
        <v>0</v>
      </c>
      <c r="U119" s="11">
        <v>0</v>
      </c>
    </row>
    <row r="120" spans="1:21" s="12" customFormat="1" ht="24" x14ac:dyDescent="0.2">
      <c r="A120" s="8" t="s">
        <v>232</v>
      </c>
      <c r="B120" s="8" t="s">
        <v>233</v>
      </c>
      <c r="C120" s="9" t="s">
        <v>25</v>
      </c>
      <c r="D120" s="9" t="s">
        <v>26</v>
      </c>
      <c r="E120" s="9">
        <v>20</v>
      </c>
      <c r="F120" s="10" t="s">
        <v>31</v>
      </c>
      <c r="G120" s="11">
        <v>304850000</v>
      </c>
      <c r="H120" s="11">
        <f t="shared" si="8"/>
        <v>0</v>
      </c>
      <c r="I120" s="11">
        <v>304850000</v>
      </c>
      <c r="J120" s="11">
        <v>239243989.80000001</v>
      </c>
      <c r="K120" s="11">
        <v>65606010.200000003</v>
      </c>
      <c r="L120" s="11">
        <v>0</v>
      </c>
      <c r="M120" s="11">
        <v>239243989.80000001</v>
      </c>
      <c r="N120" s="11">
        <v>0</v>
      </c>
      <c r="O120" s="11">
        <v>38667101</v>
      </c>
      <c r="P120" s="11">
        <v>200576888.80000001</v>
      </c>
      <c r="Q120" s="11">
        <v>14336350</v>
      </c>
      <c r="R120" s="11">
        <v>24330751</v>
      </c>
      <c r="S120" s="11">
        <v>14336350</v>
      </c>
      <c r="T120" s="11">
        <v>0</v>
      </c>
      <c r="U120" s="11">
        <v>0</v>
      </c>
    </row>
    <row r="121" spans="1:21" s="12" customFormat="1" ht="12" x14ac:dyDescent="0.2">
      <c r="A121" s="8" t="s">
        <v>234</v>
      </c>
      <c r="B121" s="8" t="s">
        <v>235</v>
      </c>
      <c r="C121" s="9" t="s">
        <v>25</v>
      </c>
      <c r="D121" s="9" t="s">
        <v>26</v>
      </c>
      <c r="E121" s="9">
        <v>20</v>
      </c>
      <c r="F121" s="10" t="s">
        <v>31</v>
      </c>
      <c r="G121" s="11">
        <v>193850000</v>
      </c>
      <c r="H121" s="11">
        <f t="shared" si="8"/>
        <v>0</v>
      </c>
      <c r="I121" s="11">
        <v>193850000</v>
      </c>
      <c r="J121" s="11">
        <v>193842310</v>
      </c>
      <c r="K121" s="11">
        <v>7690</v>
      </c>
      <c r="L121" s="11">
        <v>0</v>
      </c>
      <c r="M121" s="11">
        <v>193842310</v>
      </c>
      <c r="N121" s="11">
        <v>0</v>
      </c>
      <c r="O121" s="11">
        <v>23913151</v>
      </c>
      <c r="P121" s="11">
        <v>169929159</v>
      </c>
      <c r="Q121" s="11">
        <v>0</v>
      </c>
      <c r="R121" s="11">
        <v>23913151</v>
      </c>
      <c r="S121" s="11">
        <v>0</v>
      </c>
      <c r="T121" s="11">
        <v>0</v>
      </c>
      <c r="U121" s="11">
        <v>0</v>
      </c>
    </row>
    <row r="122" spans="1:21" s="12" customFormat="1" ht="12" x14ac:dyDescent="0.2">
      <c r="A122" s="8" t="s">
        <v>236</v>
      </c>
      <c r="B122" s="8" t="s">
        <v>237</v>
      </c>
      <c r="C122" s="9" t="s">
        <v>25</v>
      </c>
      <c r="D122" s="9" t="s">
        <v>26</v>
      </c>
      <c r="E122" s="9">
        <v>20</v>
      </c>
      <c r="F122" s="10" t="s">
        <v>31</v>
      </c>
      <c r="G122" s="11">
        <v>80000000</v>
      </c>
      <c r="H122" s="11">
        <f t="shared" si="8"/>
        <v>0</v>
      </c>
      <c r="I122" s="11">
        <v>80000000</v>
      </c>
      <c r="J122" s="11">
        <v>45278174.799999997</v>
      </c>
      <c r="K122" s="11">
        <v>34721825.200000003</v>
      </c>
      <c r="L122" s="11">
        <v>0</v>
      </c>
      <c r="M122" s="11">
        <v>45278174.799999997</v>
      </c>
      <c r="N122" s="11">
        <v>0</v>
      </c>
      <c r="O122" s="11">
        <v>14753950</v>
      </c>
      <c r="P122" s="11">
        <v>30524224.800000001</v>
      </c>
      <c r="Q122" s="11">
        <v>14336350</v>
      </c>
      <c r="R122" s="11">
        <v>417600</v>
      </c>
      <c r="S122" s="11">
        <v>14336350</v>
      </c>
      <c r="T122" s="11">
        <v>0</v>
      </c>
      <c r="U122" s="11">
        <v>0</v>
      </c>
    </row>
    <row r="123" spans="1:21" s="12" customFormat="1" ht="12" x14ac:dyDescent="0.2">
      <c r="A123" s="8" t="s">
        <v>238</v>
      </c>
      <c r="B123" s="8" t="s">
        <v>239</v>
      </c>
      <c r="C123" s="9" t="s">
        <v>25</v>
      </c>
      <c r="D123" s="9" t="s">
        <v>26</v>
      </c>
      <c r="E123" s="9">
        <v>20</v>
      </c>
      <c r="F123" s="10" t="s">
        <v>31</v>
      </c>
      <c r="G123" s="11">
        <v>30000000</v>
      </c>
      <c r="H123" s="11">
        <f t="shared" si="8"/>
        <v>0</v>
      </c>
      <c r="I123" s="11">
        <v>30000000</v>
      </c>
      <c r="J123" s="11">
        <v>119521</v>
      </c>
      <c r="K123" s="11">
        <v>29880479</v>
      </c>
      <c r="L123" s="11">
        <v>0</v>
      </c>
      <c r="M123" s="11">
        <v>119521</v>
      </c>
      <c r="N123" s="11">
        <v>0</v>
      </c>
      <c r="O123" s="11">
        <v>0</v>
      </c>
      <c r="P123" s="11">
        <v>119521</v>
      </c>
      <c r="Q123" s="11">
        <v>0</v>
      </c>
      <c r="R123" s="11">
        <v>0</v>
      </c>
      <c r="S123" s="11">
        <v>0</v>
      </c>
      <c r="T123" s="11">
        <v>0</v>
      </c>
      <c r="U123" s="11">
        <v>0</v>
      </c>
    </row>
    <row r="124" spans="1:21" s="12" customFormat="1" ht="24" x14ac:dyDescent="0.2">
      <c r="A124" s="8" t="s">
        <v>240</v>
      </c>
      <c r="B124" s="8" t="s">
        <v>241</v>
      </c>
      <c r="C124" s="9" t="s">
        <v>25</v>
      </c>
      <c r="D124" s="9" t="s">
        <v>26</v>
      </c>
      <c r="E124" s="9">
        <v>20</v>
      </c>
      <c r="F124" s="10" t="s">
        <v>31</v>
      </c>
      <c r="G124" s="11">
        <v>1000000</v>
      </c>
      <c r="H124" s="11">
        <f t="shared" si="8"/>
        <v>0</v>
      </c>
      <c r="I124" s="11">
        <v>1000000</v>
      </c>
      <c r="J124" s="11">
        <v>3984</v>
      </c>
      <c r="K124" s="11">
        <v>996016</v>
      </c>
      <c r="L124" s="11">
        <v>0</v>
      </c>
      <c r="M124" s="11">
        <v>3984</v>
      </c>
      <c r="N124" s="11">
        <v>0</v>
      </c>
      <c r="O124" s="11">
        <v>0</v>
      </c>
      <c r="P124" s="11">
        <v>3984</v>
      </c>
      <c r="Q124" s="11">
        <v>0</v>
      </c>
      <c r="R124" s="11">
        <v>0</v>
      </c>
      <c r="S124" s="11">
        <v>0</v>
      </c>
      <c r="T124" s="11">
        <v>0</v>
      </c>
      <c r="U124" s="11">
        <v>0</v>
      </c>
    </row>
    <row r="125" spans="1:21" s="12" customFormat="1" ht="12" x14ac:dyDescent="0.2">
      <c r="A125" s="8" t="s">
        <v>242</v>
      </c>
      <c r="B125" s="8" t="s">
        <v>243</v>
      </c>
      <c r="C125" s="9" t="s">
        <v>25</v>
      </c>
      <c r="D125" s="9" t="s">
        <v>26</v>
      </c>
      <c r="E125" s="9">
        <v>20</v>
      </c>
      <c r="F125" s="10" t="s">
        <v>31</v>
      </c>
      <c r="G125" s="11">
        <v>1500000</v>
      </c>
      <c r="H125" s="11">
        <f t="shared" si="8"/>
        <v>0</v>
      </c>
      <c r="I125" s="11">
        <v>1500000</v>
      </c>
      <c r="J125" s="11">
        <v>1488399.2</v>
      </c>
      <c r="K125" s="11">
        <v>11600.8</v>
      </c>
      <c r="L125" s="11">
        <v>0</v>
      </c>
      <c r="M125" s="11">
        <v>1488399.2</v>
      </c>
      <c r="N125" s="11">
        <v>0</v>
      </c>
      <c r="O125" s="11">
        <v>553312.76</v>
      </c>
      <c r="P125" s="11">
        <v>935086.44</v>
      </c>
      <c r="Q125" s="11">
        <v>553312.76</v>
      </c>
      <c r="R125" s="11">
        <v>0</v>
      </c>
      <c r="S125" s="11">
        <v>553312.76</v>
      </c>
      <c r="T125" s="11">
        <v>0</v>
      </c>
      <c r="U125" s="11">
        <v>0</v>
      </c>
    </row>
    <row r="126" spans="1:21" s="12" customFormat="1" ht="12" x14ac:dyDescent="0.2">
      <c r="A126" s="8" t="s">
        <v>244</v>
      </c>
      <c r="B126" s="8" t="s">
        <v>245</v>
      </c>
      <c r="C126" s="9" t="s">
        <v>25</v>
      </c>
      <c r="D126" s="9" t="s">
        <v>26</v>
      </c>
      <c r="E126" s="9">
        <v>20</v>
      </c>
      <c r="F126" s="10" t="s">
        <v>31</v>
      </c>
      <c r="G126" s="11">
        <v>1500000</v>
      </c>
      <c r="H126" s="11">
        <f t="shared" si="8"/>
        <v>0</v>
      </c>
      <c r="I126" s="11">
        <v>1500000</v>
      </c>
      <c r="J126" s="11">
        <v>1488399.2</v>
      </c>
      <c r="K126" s="11">
        <v>11600.8</v>
      </c>
      <c r="L126" s="11">
        <v>0</v>
      </c>
      <c r="M126" s="11">
        <v>1488399.2</v>
      </c>
      <c r="N126" s="11">
        <v>0</v>
      </c>
      <c r="O126" s="11">
        <v>553312.76</v>
      </c>
      <c r="P126" s="11">
        <v>935086.44</v>
      </c>
      <c r="Q126" s="11">
        <v>553312.76</v>
      </c>
      <c r="R126" s="11">
        <v>0</v>
      </c>
      <c r="S126" s="11">
        <v>553312.76</v>
      </c>
      <c r="T126" s="11">
        <v>0</v>
      </c>
      <c r="U126" s="11">
        <v>0</v>
      </c>
    </row>
    <row r="127" spans="1:21" s="12" customFormat="1" ht="24" x14ac:dyDescent="0.2">
      <c r="A127" s="8" t="s">
        <v>246</v>
      </c>
      <c r="B127" s="8" t="s">
        <v>247</v>
      </c>
      <c r="C127" s="9" t="s">
        <v>25</v>
      </c>
      <c r="D127" s="9" t="s">
        <v>26</v>
      </c>
      <c r="E127" s="9">
        <v>20</v>
      </c>
      <c r="F127" s="10" t="s">
        <v>31</v>
      </c>
      <c r="G127" s="11">
        <v>10000000</v>
      </c>
      <c r="H127" s="11">
        <f t="shared" si="8"/>
        <v>21786800</v>
      </c>
      <c r="I127" s="11">
        <v>31786800</v>
      </c>
      <c r="J127" s="11">
        <v>14463483.9</v>
      </c>
      <c r="K127" s="11">
        <v>17323316.100000001</v>
      </c>
      <c r="L127" s="11">
        <v>0</v>
      </c>
      <c r="M127" s="11">
        <v>11661733.9</v>
      </c>
      <c r="N127" s="11">
        <v>2801750</v>
      </c>
      <c r="O127" s="11">
        <v>2748879</v>
      </c>
      <c r="P127" s="11">
        <v>8912854.9000000004</v>
      </c>
      <c r="Q127" s="11">
        <v>2748879</v>
      </c>
      <c r="R127" s="11">
        <v>0</v>
      </c>
      <c r="S127" s="11">
        <v>2748879</v>
      </c>
      <c r="T127" s="11">
        <v>0</v>
      </c>
      <c r="U127" s="11">
        <v>0</v>
      </c>
    </row>
    <row r="128" spans="1:21" s="12" customFormat="1" ht="24" x14ac:dyDescent="0.2">
      <c r="A128" s="8" t="s">
        <v>248</v>
      </c>
      <c r="B128" s="8" t="s">
        <v>247</v>
      </c>
      <c r="C128" s="9" t="s">
        <v>25</v>
      </c>
      <c r="D128" s="9" t="s">
        <v>26</v>
      </c>
      <c r="E128" s="9">
        <v>20</v>
      </c>
      <c r="F128" s="10" t="s">
        <v>31</v>
      </c>
      <c r="G128" s="11">
        <v>10000000</v>
      </c>
      <c r="H128" s="11">
        <f t="shared" si="8"/>
        <v>21786800</v>
      </c>
      <c r="I128" s="11">
        <v>31786800</v>
      </c>
      <c r="J128" s="11">
        <v>14463483.9</v>
      </c>
      <c r="K128" s="11">
        <v>17323316.100000001</v>
      </c>
      <c r="L128" s="11">
        <v>0</v>
      </c>
      <c r="M128" s="11">
        <v>11661733.9</v>
      </c>
      <c r="N128" s="11">
        <v>2801750</v>
      </c>
      <c r="O128" s="11">
        <v>2748879</v>
      </c>
      <c r="P128" s="11">
        <v>8912854.9000000004</v>
      </c>
      <c r="Q128" s="11">
        <v>2748879</v>
      </c>
      <c r="R128" s="11">
        <v>0</v>
      </c>
      <c r="S128" s="11">
        <v>2748879</v>
      </c>
      <c r="T128" s="11">
        <v>0</v>
      </c>
      <c r="U128" s="11">
        <v>0</v>
      </c>
    </row>
    <row r="129" spans="1:21" s="7" customFormat="1" ht="21" customHeight="1" x14ac:dyDescent="0.2">
      <c r="A129" s="3" t="s">
        <v>249</v>
      </c>
      <c r="B129" s="3" t="s">
        <v>250</v>
      </c>
      <c r="C129" s="4" t="s">
        <v>25</v>
      </c>
      <c r="D129" s="4" t="s">
        <v>26</v>
      </c>
      <c r="E129" s="4">
        <v>20</v>
      </c>
      <c r="F129" s="5" t="s">
        <v>31</v>
      </c>
      <c r="G129" s="6">
        <v>316000000</v>
      </c>
      <c r="H129" s="6">
        <f t="shared" si="8"/>
        <v>0</v>
      </c>
      <c r="I129" s="6">
        <v>316000000</v>
      </c>
      <c r="J129" s="6">
        <v>213741809.88999999</v>
      </c>
      <c r="K129" s="6">
        <v>102258190.11</v>
      </c>
      <c r="L129" s="6">
        <v>0</v>
      </c>
      <c r="M129" s="6">
        <v>213741809.88999999</v>
      </c>
      <c r="N129" s="6">
        <v>0</v>
      </c>
      <c r="O129" s="6">
        <v>212595333</v>
      </c>
      <c r="P129" s="6">
        <v>1146476.8899999999</v>
      </c>
      <c r="Q129" s="6">
        <v>212595333</v>
      </c>
      <c r="R129" s="6">
        <v>0</v>
      </c>
      <c r="S129" s="6">
        <v>212595333</v>
      </c>
      <c r="T129" s="6">
        <v>0</v>
      </c>
      <c r="U129" s="6">
        <v>0</v>
      </c>
    </row>
    <row r="130" spans="1:21" s="12" customFormat="1" ht="12" x14ac:dyDescent="0.2">
      <c r="A130" s="8" t="s">
        <v>251</v>
      </c>
      <c r="B130" s="8" t="s">
        <v>252</v>
      </c>
      <c r="C130" s="9" t="s">
        <v>25</v>
      </c>
      <c r="D130" s="9" t="s">
        <v>26</v>
      </c>
      <c r="E130" s="9">
        <v>20</v>
      </c>
      <c r="F130" s="10" t="s">
        <v>31</v>
      </c>
      <c r="G130" s="11">
        <v>255000000</v>
      </c>
      <c r="H130" s="11">
        <f t="shared" si="8"/>
        <v>0</v>
      </c>
      <c r="I130" s="11">
        <v>255000000</v>
      </c>
      <c r="J130" s="11">
        <v>185489742</v>
      </c>
      <c r="K130" s="11">
        <v>69510258</v>
      </c>
      <c r="L130" s="11">
        <v>0</v>
      </c>
      <c r="M130" s="11">
        <v>185489742</v>
      </c>
      <c r="N130" s="11">
        <v>0</v>
      </c>
      <c r="O130" s="11">
        <v>184473806</v>
      </c>
      <c r="P130" s="11">
        <v>1015936</v>
      </c>
      <c r="Q130" s="11">
        <v>184473806</v>
      </c>
      <c r="R130" s="11">
        <v>0</v>
      </c>
      <c r="S130" s="11">
        <v>184473806</v>
      </c>
      <c r="T130" s="11">
        <v>0</v>
      </c>
      <c r="U130" s="11">
        <v>0</v>
      </c>
    </row>
    <row r="131" spans="1:21" s="12" customFormat="1" ht="12" x14ac:dyDescent="0.2">
      <c r="A131" s="8" t="s">
        <v>253</v>
      </c>
      <c r="B131" s="8" t="s">
        <v>254</v>
      </c>
      <c r="C131" s="9" t="s">
        <v>25</v>
      </c>
      <c r="D131" s="9" t="s">
        <v>26</v>
      </c>
      <c r="E131" s="9">
        <v>20</v>
      </c>
      <c r="F131" s="10" t="s">
        <v>31</v>
      </c>
      <c r="G131" s="11">
        <v>255000000</v>
      </c>
      <c r="H131" s="11">
        <f t="shared" si="8"/>
        <v>0</v>
      </c>
      <c r="I131" s="11">
        <v>255000000</v>
      </c>
      <c r="J131" s="11">
        <v>185489742</v>
      </c>
      <c r="K131" s="11">
        <v>69510258</v>
      </c>
      <c r="L131" s="11">
        <v>0</v>
      </c>
      <c r="M131" s="11">
        <v>185489742</v>
      </c>
      <c r="N131" s="11">
        <v>0</v>
      </c>
      <c r="O131" s="11">
        <v>184473806</v>
      </c>
      <c r="P131" s="11">
        <v>1015936</v>
      </c>
      <c r="Q131" s="11">
        <v>184473806</v>
      </c>
      <c r="R131" s="11">
        <v>0</v>
      </c>
      <c r="S131" s="11">
        <v>184473806</v>
      </c>
      <c r="T131" s="11">
        <v>0</v>
      </c>
      <c r="U131" s="11">
        <v>0</v>
      </c>
    </row>
    <row r="132" spans="1:21" s="12" customFormat="1" ht="12" x14ac:dyDescent="0.2">
      <c r="A132" s="8" t="s">
        <v>255</v>
      </c>
      <c r="B132" s="8" t="s">
        <v>256</v>
      </c>
      <c r="C132" s="9" t="s">
        <v>25</v>
      </c>
      <c r="D132" s="9" t="s">
        <v>26</v>
      </c>
      <c r="E132" s="9">
        <v>20</v>
      </c>
      <c r="F132" s="10" t="s">
        <v>31</v>
      </c>
      <c r="G132" s="11">
        <v>255000000</v>
      </c>
      <c r="H132" s="11">
        <f t="shared" si="8"/>
        <v>0</v>
      </c>
      <c r="I132" s="11">
        <v>255000000</v>
      </c>
      <c r="J132" s="11">
        <v>185489742</v>
      </c>
      <c r="K132" s="11">
        <v>69510258</v>
      </c>
      <c r="L132" s="11">
        <v>0</v>
      </c>
      <c r="M132" s="11">
        <v>185489742</v>
      </c>
      <c r="N132" s="11">
        <v>0</v>
      </c>
      <c r="O132" s="11">
        <v>184473806</v>
      </c>
      <c r="P132" s="11">
        <v>1015936</v>
      </c>
      <c r="Q132" s="11">
        <v>184473806</v>
      </c>
      <c r="R132" s="11">
        <v>0</v>
      </c>
      <c r="S132" s="11">
        <v>184473806</v>
      </c>
      <c r="T132" s="11">
        <v>0</v>
      </c>
      <c r="U132" s="11">
        <v>0</v>
      </c>
    </row>
    <row r="133" spans="1:21" s="12" customFormat="1" ht="12" x14ac:dyDescent="0.2">
      <c r="A133" s="8" t="s">
        <v>257</v>
      </c>
      <c r="B133" s="8" t="s">
        <v>258</v>
      </c>
      <c r="C133" s="9" t="s">
        <v>25</v>
      </c>
      <c r="D133" s="9" t="s">
        <v>26</v>
      </c>
      <c r="E133" s="9">
        <v>20</v>
      </c>
      <c r="F133" s="10" t="s">
        <v>31</v>
      </c>
      <c r="G133" s="11">
        <v>61000000</v>
      </c>
      <c r="H133" s="11">
        <f t="shared" si="8"/>
        <v>0</v>
      </c>
      <c r="I133" s="11">
        <v>61000000</v>
      </c>
      <c r="J133" s="11">
        <v>28252067.890000001</v>
      </c>
      <c r="K133" s="11">
        <v>32747932.109999999</v>
      </c>
      <c r="L133" s="11">
        <v>0</v>
      </c>
      <c r="M133" s="11">
        <v>28252067.890000001</v>
      </c>
      <c r="N133" s="11">
        <v>0</v>
      </c>
      <c r="O133" s="11">
        <v>28121527</v>
      </c>
      <c r="P133" s="11">
        <v>130540.89</v>
      </c>
      <c r="Q133" s="11">
        <v>28121527</v>
      </c>
      <c r="R133" s="11">
        <v>0</v>
      </c>
      <c r="S133" s="11">
        <v>28121527</v>
      </c>
      <c r="T133" s="11">
        <v>0</v>
      </c>
      <c r="U133" s="11">
        <v>0</v>
      </c>
    </row>
    <row r="134" spans="1:21" s="12" customFormat="1" ht="12" x14ac:dyDescent="0.2">
      <c r="A134" s="8" t="s">
        <v>259</v>
      </c>
      <c r="B134" s="8" t="s">
        <v>260</v>
      </c>
      <c r="C134" s="9" t="s">
        <v>25</v>
      </c>
      <c r="D134" s="9" t="s">
        <v>26</v>
      </c>
      <c r="E134" s="9">
        <v>20</v>
      </c>
      <c r="F134" s="10" t="s">
        <v>31</v>
      </c>
      <c r="G134" s="11">
        <v>61000000</v>
      </c>
      <c r="H134" s="11">
        <f t="shared" si="8"/>
        <v>0</v>
      </c>
      <c r="I134" s="11">
        <v>61000000</v>
      </c>
      <c r="J134" s="11">
        <v>28252067.890000001</v>
      </c>
      <c r="K134" s="11">
        <v>32747932.109999999</v>
      </c>
      <c r="L134" s="11">
        <v>0</v>
      </c>
      <c r="M134" s="11">
        <v>28252067.890000001</v>
      </c>
      <c r="N134" s="11">
        <v>0</v>
      </c>
      <c r="O134" s="11">
        <v>28121527</v>
      </c>
      <c r="P134" s="11">
        <v>130540.89</v>
      </c>
      <c r="Q134" s="11">
        <v>28121527</v>
      </c>
      <c r="R134" s="11">
        <v>0</v>
      </c>
      <c r="S134" s="11">
        <v>28121527</v>
      </c>
      <c r="T134" s="11">
        <v>0</v>
      </c>
      <c r="U134" s="11">
        <v>0</v>
      </c>
    </row>
    <row r="135" spans="1:21" s="12" customFormat="1" ht="12" x14ac:dyDescent="0.2">
      <c r="A135" s="8" t="s">
        <v>261</v>
      </c>
      <c r="B135" s="8" t="s">
        <v>260</v>
      </c>
      <c r="C135" s="9" t="s">
        <v>25</v>
      </c>
      <c r="D135" s="9" t="s">
        <v>26</v>
      </c>
      <c r="E135" s="9">
        <v>20</v>
      </c>
      <c r="F135" s="10" t="s">
        <v>31</v>
      </c>
      <c r="G135" s="11">
        <v>61000000</v>
      </c>
      <c r="H135" s="11">
        <f t="shared" si="8"/>
        <v>0</v>
      </c>
      <c r="I135" s="11">
        <v>61000000</v>
      </c>
      <c r="J135" s="11">
        <v>28252067.890000001</v>
      </c>
      <c r="K135" s="11">
        <v>32747932.109999999</v>
      </c>
      <c r="L135" s="11">
        <v>0</v>
      </c>
      <c r="M135" s="11">
        <v>28252067.890000001</v>
      </c>
      <c r="N135" s="11">
        <v>0</v>
      </c>
      <c r="O135" s="11">
        <v>28121527</v>
      </c>
      <c r="P135" s="11">
        <v>130540.89</v>
      </c>
      <c r="Q135" s="11">
        <v>28121527</v>
      </c>
      <c r="R135" s="11">
        <v>0</v>
      </c>
      <c r="S135" s="11">
        <v>28121527</v>
      </c>
      <c r="T135" s="11">
        <v>0</v>
      </c>
      <c r="U135" s="11">
        <v>0</v>
      </c>
    </row>
    <row r="136" spans="1:21" s="7" customFormat="1" ht="24" x14ac:dyDescent="0.2">
      <c r="A136" s="3" t="s">
        <v>262</v>
      </c>
      <c r="B136" s="3" t="s">
        <v>263</v>
      </c>
      <c r="C136" s="4" t="s">
        <v>25</v>
      </c>
      <c r="D136" s="4" t="s">
        <v>26</v>
      </c>
      <c r="E136" s="4">
        <v>21</v>
      </c>
      <c r="F136" s="5" t="s">
        <v>28</v>
      </c>
      <c r="G136" s="6">
        <v>45675100000</v>
      </c>
      <c r="H136" s="6">
        <f t="shared" si="8"/>
        <v>0</v>
      </c>
      <c r="I136" s="6">
        <v>45675100000</v>
      </c>
      <c r="J136" s="6">
        <v>36528667445.339996</v>
      </c>
      <c r="K136" s="6">
        <v>9146432554.6599998</v>
      </c>
      <c r="L136" s="6">
        <v>0</v>
      </c>
      <c r="M136" s="6">
        <v>24680341900.959999</v>
      </c>
      <c r="N136" s="6">
        <v>11848325544.379999</v>
      </c>
      <c r="O136" s="6">
        <v>11650994085.4</v>
      </c>
      <c r="P136" s="6">
        <v>13029347815.559999</v>
      </c>
      <c r="Q136" s="6">
        <v>11114951092.4</v>
      </c>
      <c r="R136" s="6">
        <v>536042993</v>
      </c>
      <c r="S136" s="6">
        <v>11114951092.4</v>
      </c>
      <c r="T136" s="6">
        <v>0</v>
      </c>
      <c r="U136" s="6">
        <v>38300290</v>
      </c>
    </row>
    <row r="137" spans="1:21" s="12" customFormat="1" ht="24" x14ac:dyDescent="0.2">
      <c r="A137" s="8" t="s">
        <v>264</v>
      </c>
      <c r="B137" s="8" t="s">
        <v>265</v>
      </c>
      <c r="C137" s="9" t="s">
        <v>25</v>
      </c>
      <c r="D137" s="9" t="s">
        <v>26</v>
      </c>
      <c r="E137" s="9">
        <v>21</v>
      </c>
      <c r="F137" s="10" t="s">
        <v>28</v>
      </c>
      <c r="G137" s="11">
        <v>6643671754</v>
      </c>
      <c r="H137" s="11">
        <f t="shared" si="8"/>
        <v>0</v>
      </c>
      <c r="I137" s="11">
        <v>6643671754</v>
      </c>
      <c r="J137" s="11">
        <v>4325728985.5799999</v>
      </c>
      <c r="K137" s="11">
        <v>2317942768.4200001</v>
      </c>
      <c r="L137" s="11">
        <v>0</v>
      </c>
      <c r="M137" s="11">
        <v>1491165938.23</v>
      </c>
      <c r="N137" s="11">
        <v>2834563047.3499999</v>
      </c>
      <c r="O137" s="11">
        <v>461463548</v>
      </c>
      <c r="P137" s="11">
        <v>1029702390.23</v>
      </c>
      <c r="Q137" s="11">
        <v>181469481</v>
      </c>
      <c r="R137" s="11">
        <v>279994067</v>
      </c>
      <c r="S137" s="11">
        <v>181469481</v>
      </c>
      <c r="T137" s="11">
        <v>0</v>
      </c>
      <c r="U137" s="11">
        <v>0</v>
      </c>
    </row>
    <row r="138" spans="1:21" s="12" customFormat="1" ht="24" x14ac:dyDescent="0.2">
      <c r="A138" s="8" t="s">
        <v>266</v>
      </c>
      <c r="B138" s="8" t="s">
        <v>267</v>
      </c>
      <c r="C138" s="9" t="s">
        <v>25</v>
      </c>
      <c r="D138" s="9" t="s">
        <v>26</v>
      </c>
      <c r="E138" s="9">
        <v>21</v>
      </c>
      <c r="F138" s="10" t="s">
        <v>28</v>
      </c>
      <c r="G138" s="11">
        <v>6643671754</v>
      </c>
      <c r="H138" s="11">
        <f t="shared" si="8"/>
        <v>0</v>
      </c>
      <c r="I138" s="11">
        <v>6643671754</v>
      </c>
      <c r="J138" s="11">
        <v>4325728985.5799999</v>
      </c>
      <c r="K138" s="11">
        <v>2317942768.4200001</v>
      </c>
      <c r="L138" s="11">
        <v>0</v>
      </c>
      <c r="M138" s="11">
        <v>1491165938.23</v>
      </c>
      <c r="N138" s="11">
        <v>2834563047.3499999</v>
      </c>
      <c r="O138" s="11">
        <v>461463548</v>
      </c>
      <c r="P138" s="11">
        <v>1029702390.23</v>
      </c>
      <c r="Q138" s="11">
        <v>181469481</v>
      </c>
      <c r="R138" s="11">
        <v>279994067</v>
      </c>
      <c r="S138" s="11">
        <v>181469481</v>
      </c>
      <c r="T138" s="11">
        <v>0</v>
      </c>
      <c r="U138" s="11">
        <v>0</v>
      </c>
    </row>
    <row r="139" spans="1:21" s="7" customFormat="1" ht="36" x14ac:dyDescent="0.2">
      <c r="A139" s="3" t="s">
        <v>268</v>
      </c>
      <c r="B139" s="3" t="s">
        <v>269</v>
      </c>
      <c r="C139" s="4" t="s">
        <v>25</v>
      </c>
      <c r="D139" s="4" t="s">
        <v>26</v>
      </c>
      <c r="E139" s="4">
        <v>21</v>
      </c>
      <c r="F139" s="5" t="s">
        <v>28</v>
      </c>
      <c r="G139" s="6">
        <v>6643671754</v>
      </c>
      <c r="H139" s="6">
        <f t="shared" si="8"/>
        <v>0</v>
      </c>
      <c r="I139" s="6">
        <v>6643671754</v>
      </c>
      <c r="J139" s="6">
        <v>4325728985.5799999</v>
      </c>
      <c r="K139" s="6">
        <v>2317942768.4200001</v>
      </c>
      <c r="L139" s="6">
        <v>0</v>
      </c>
      <c r="M139" s="6">
        <v>1491165938.23</v>
      </c>
      <c r="N139" s="6">
        <v>2834563047.3499999</v>
      </c>
      <c r="O139" s="6">
        <v>461463548</v>
      </c>
      <c r="P139" s="6">
        <v>1029702390.23</v>
      </c>
      <c r="Q139" s="6">
        <v>181469481</v>
      </c>
      <c r="R139" s="6">
        <v>279994067</v>
      </c>
      <c r="S139" s="6">
        <v>181469481</v>
      </c>
      <c r="T139" s="6">
        <v>0</v>
      </c>
      <c r="U139" s="6">
        <v>0</v>
      </c>
    </row>
    <row r="140" spans="1:21" s="12" customFormat="1" ht="36" x14ac:dyDescent="0.2">
      <c r="A140" s="8" t="s">
        <v>270</v>
      </c>
      <c r="B140" s="8" t="s">
        <v>271</v>
      </c>
      <c r="C140" s="9" t="s">
        <v>25</v>
      </c>
      <c r="D140" s="9" t="s">
        <v>26</v>
      </c>
      <c r="E140" s="9">
        <v>21</v>
      </c>
      <c r="F140" s="10" t="s">
        <v>28</v>
      </c>
      <c r="G140" s="11">
        <v>11618200000</v>
      </c>
      <c r="H140" s="11">
        <f t="shared" si="8"/>
        <v>0</v>
      </c>
      <c r="I140" s="11">
        <v>11618200000</v>
      </c>
      <c r="J140" s="11">
        <v>9955423085.0799999</v>
      </c>
      <c r="K140" s="11">
        <v>1662776914.9200001</v>
      </c>
      <c r="L140" s="11">
        <v>0</v>
      </c>
      <c r="M140" s="11">
        <v>5256625712.0500002</v>
      </c>
      <c r="N140" s="11">
        <v>4698797373.0299997</v>
      </c>
      <c r="O140" s="11">
        <v>2222756338.8499999</v>
      </c>
      <c r="P140" s="11">
        <v>3033869373.1999998</v>
      </c>
      <c r="Q140" s="11">
        <v>2106611608.8499999</v>
      </c>
      <c r="R140" s="11">
        <v>116144730</v>
      </c>
      <c r="S140" s="11">
        <v>2106611608.8499999</v>
      </c>
      <c r="T140" s="11">
        <v>0</v>
      </c>
      <c r="U140" s="11">
        <v>0</v>
      </c>
    </row>
    <row r="141" spans="1:21" s="12" customFormat="1" ht="24" x14ac:dyDescent="0.2">
      <c r="A141" s="8" t="s">
        <v>272</v>
      </c>
      <c r="B141" s="8" t="s">
        <v>273</v>
      </c>
      <c r="C141" s="9" t="s">
        <v>25</v>
      </c>
      <c r="D141" s="9" t="s">
        <v>26</v>
      </c>
      <c r="E141" s="9">
        <v>21</v>
      </c>
      <c r="F141" s="10" t="s">
        <v>28</v>
      </c>
      <c r="G141" s="11">
        <v>4202200000</v>
      </c>
      <c r="H141" s="11">
        <f t="shared" si="8"/>
        <v>0</v>
      </c>
      <c r="I141" s="11">
        <v>4202200000</v>
      </c>
      <c r="J141" s="11">
        <v>3232114451.1300001</v>
      </c>
      <c r="K141" s="11">
        <v>970085548.87</v>
      </c>
      <c r="L141" s="11">
        <v>0</v>
      </c>
      <c r="M141" s="11">
        <v>2087998209.0999999</v>
      </c>
      <c r="N141" s="11">
        <v>1144116242.03</v>
      </c>
      <c r="O141" s="11">
        <v>1180292943.8499999</v>
      </c>
      <c r="P141" s="11">
        <v>907705265.25</v>
      </c>
      <c r="Q141" s="11">
        <v>1117802413.8499999</v>
      </c>
      <c r="R141" s="11">
        <v>62490530</v>
      </c>
      <c r="S141" s="11">
        <v>1117802413.8499999</v>
      </c>
      <c r="T141" s="11">
        <v>0</v>
      </c>
      <c r="U141" s="11">
        <v>0</v>
      </c>
    </row>
    <row r="142" spans="1:21" s="7" customFormat="1" ht="48" x14ac:dyDescent="0.2">
      <c r="A142" s="3" t="s">
        <v>274</v>
      </c>
      <c r="B142" s="3" t="s">
        <v>275</v>
      </c>
      <c r="C142" s="4" t="s">
        <v>25</v>
      </c>
      <c r="D142" s="4" t="s">
        <v>26</v>
      </c>
      <c r="E142" s="4">
        <v>21</v>
      </c>
      <c r="F142" s="5" t="s">
        <v>28</v>
      </c>
      <c r="G142" s="6">
        <v>4202200000</v>
      </c>
      <c r="H142" s="6">
        <f t="shared" ref="H142:H158" si="9">+I142-G142</f>
        <v>0</v>
      </c>
      <c r="I142" s="6">
        <v>4202200000</v>
      </c>
      <c r="J142" s="6">
        <v>3232114451.1300001</v>
      </c>
      <c r="K142" s="6">
        <v>970085548.87</v>
      </c>
      <c r="L142" s="6">
        <v>0</v>
      </c>
      <c r="M142" s="6">
        <v>2087998209.0999999</v>
      </c>
      <c r="N142" s="6">
        <v>1144116242.03</v>
      </c>
      <c r="O142" s="6">
        <v>1180292943.8499999</v>
      </c>
      <c r="P142" s="6">
        <v>907705265.25</v>
      </c>
      <c r="Q142" s="6">
        <v>1117802413.8499999</v>
      </c>
      <c r="R142" s="6">
        <v>62490530</v>
      </c>
      <c r="S142" s="6">
        <v>1117802413.8499999</v>
      </c>
      <c r="T142" s="6">
        <v>0</v>
      </c>
      <c r="U142" s="6">
        <v>0</v>
      </c>
    </row>
    <row r="143" spans="1:21" s="12" customFormat="1" ht="24" x14ac:dyDescent="0.2">
      <c r="A143" s="8" t="s">
        <v>276</v>
      </c>
      <c r="B143" s="8" t="s">
        <v>267</v>
      </c>
      <c r="C143" s="9" t="s">
        <v>25</v>
      </c>
      <c r="D143" s="9" t="s">
        <v>26</v>
      </c>
      <c r="E143" s="9">
        <v>21</v>
      </c>
      <c r="F143" s="10" t="s">
        <v>28</v>
      </c>
      <c r="G143" s="11">
        <v>7416000000</v>
      </c>
      <c r="H143" s="11">
        <f t="shared" si="9"/>
        <v>0</v>
      </c>
      <c r="I143" s="11">
        <v>7416000000</v>
      </c>
      <c r="J143" s="11">
        <v>6723308633.9499998</v>
      </c>
      <c r="K143" s="11">
        <v>692691366.04999995</v>
      </c>
      <c r="L143" s="11">
        <v>0</v>
      </c>
      <c r="M143" s="11">
        <v>3168627502.9499998</v>
      </c>
      <c r="N143" s="11">
        <v>3554681131</v>
      </c>
      <c r="O143" s="11">
        <v>1042463395</v>
      </c>
      <c r="P143" s="11">
        <v>2126164107.95</v>
      </c>
      <c r="Q143" s="11">
        <v>988809195</v>
      </c>
      <c r="R143" s="11">
        <v>53654200</v>
      </c>
      <c r="S143" s="11">
        <v>988809195</v>
      </c>
      <c r="T143" s="11">
        <v>0</v>
      </c>
      <c r="U143" s="11">
        <v>0</v>
      </c>
    </row>
    <row r="144" spans="1:21" s="7" customFormat="1" ht="36" x14ac:dyDescent="0.2">
      <c r="A144" s="3" t="s">
        <v>277</v>
      </c>
      <c r="B144" s="3" t="s">
        <v>278</v>
      </c>
      <c r="C144" s="4" t="s">
        <v>25</v>
      </c>
      <c r="D144" s="4" t="s">
        <v>26</v>
      </c>
      <c r="E144" s="4">
        <v>21</v>
      </c>
      <c r="F144" s="5" t="s">
        <v>28</v>
      </c>
      <c r="G144" s="6">
        <v>7416000000</v>
      </c>
      <c r="H144" s="6">
        <f t="shared" si="9"/>
        <v>0</v>
      </c>
      <c r="I144" s="6">
        <v>7416000000</v>
      </c>
      <c r="J144" s="6">
        <v>6723308633.9499998</v>
      </c>
      <c r="K144" s="6">
        <v>692691366.04999995</v>
      </c>
      <c r="L144" s="6">
        <v>0</v>
      </c>
      <c r="M144" s="6">
        <v>3168627502.9499998</v>
      </c>
      <c r="N144" s="6">
        <v>3554681131</v>
      </c>
      <c r="O144" s="6">
        <v>1042463395</v>
      </c>
      <c r="P144" s="6">
        <v>2126164107.95</v>
      </c>
      <c r="Q144" s="6">
        <v>988809195</v>
      </c>
      <c r="R144" s="6">
        <v>53654200</v>
      </c>
      <c r="S144" s="6">
        <v>988809195</v>
      </c>
      <c r="T144" s="6">
        <v>0</v>
      </c>
      <c r="U144" s="6">
        <v>0</v>
      </c>
    </row>
    <row r="145" spans="1:21" s="12" customFormat="1" ht="24" x14ac:dyDescent="0.2">
      <c r="A145" s="8" t="s">
        <v>279</v>
      </c>
      <c r="B145" s="8" t="s">
        <v>280</v>
      </c>
      <c r="C145" s="9" t="s">
        <v>25</v>
      </c>
      <c r="D145" s="9" t="s">
        <v>26</v>
      </c>
      <c r="E145" s="9">
        <v>21</v>
      </c>
      <c r="F145" s="10" t="s">
        <v>28</v>
      </c>
      <c r="G145" s="11">
        <v>3347500000</v>
      </c>
      <c r="H145" s="11">
        <f t="shared" si="9"/>
        <v>0</v>
      </c>
      <c r="I145" s="11">
        <v>3347500000</v>
      </c>
      <c r="J145" s="11">
        <v>2277752669.79</v>
      </c>
      <c r="K145" s="11">
        <v>1069747330.21</v>
      </c>
      <c r="L145" s="11">
        <v>0</v>
      </c>
      <c r="M145" s="11">
        <v>1594208669.79</v>
      </c>
      <c r="N145" s="11">
        <v>683544000</v>
      </c>
      <c r="O145" s="11">
        <v>304144573.10000002</v>
      </c>
      <c r="P145" s="11">
        <v>1290064096.6900001</v>
      </c>
      <c r="Q145" s="11">
        <v>280646875.10000002</v>
      </c>
      <c r="R145" s="11">
        <v>23497698</v>
      </c>
      <c r="S145" s="11">
        <v>280646875.10000002</v>
      </c>
      <c r="T145" s="11">
        <v>0</v>
      </c>
      <c r="U145" s="11">
        <v>11198381</v>
      </c>
    </row>
    <row r="146" spans="1:21" s="12" customFormat="1" ht="24" x14ac:dyDescent="0.2">
      <c r="A146" s="8" t="s">
        <v>281</v>
      </c>
      <c r="B146" s="8" t="s">
        <v>267</v>
      </c>
      <c r="C146" s="9" t="s">
        <v>25</v>
      </c>
      <c r="D146" s="9" t="s">
        <v>26</v>
      </c>
      <c r="E146" s="9">
        <v>21</v>
      </c>
      <c r="F146" s="10" t="s">
        <v>28</v>
      </c>
      <c r="G146" s="11">
        <v>3347500000</v>
      </c>
      <c r="H146" s="11">
        <f t="shared" si="9"/>
        <v>0</v>
      </c>
      <c r="I146" s="11">
        <v>3347500000</v>
      </c>
      <c r="J146" s="11">
        <v>2277752669.79</v>
      </c>
      <c r="K146" s="11">
        <v>1069747330.21</v>
      </c>
      <c r="L146" s="11">
        <v>0</v>
      </c>
      <c r="M146" s="11">
        <v>1594208669.79</v>
      </c>
      <c r="N146" s="11">
        <v>683544000</v>
      </c>
      <c r="O146" s="11">
        <v>304144573.10000002</v>
      </c>
      <c r="P146" s="11">
        <v>1290064096.6900001</v>
      </c>
      <c r="Q146" s="11">
        <v>280646875.10000002</v>
      </c>
      <c r="R146" s="11">
        <v>23497698</v>
      </c>
      <c r="S146" s="11">
        <v>280646875.10000002</v>
      </c>
      <c r="T146" s="11">
        <v>0</v>
      </c>
      <c r="U146" s="11">
        <v>11198381</v>
      </c>
    </row>
    <row r="147" spans="1:21" s="7" customFormat="1" ht="36" x14ac:dyDescent="0.2">
      <c r="A147" s="3" t="s">
        <v>282</v>
      </c>
      <c r="B147" s="3" t="s">
        <v>283</v>
      </c>
      <c r="C147" s="4" t="s">
        <v>25</v>
      </c>
      <c r="D147" s="4" t="s">
        <v>26</v>
      </c>
      <c r="E147" s="4">
        <v>21</v>
      </c>
      <c r="F147" s="5" t="s">
        <v>28</v>
      </c>
      <c r="G147" s="6">
        <v>3347500000</v>
      </c>
      <c r="H147" s="6">
        <f t="shared" si="9"/>
        <v>0</v>
      </c>
      <c r="I147" s="6">
        <v>3347500000</v>
      </c>
      <c r="J147" s="6">
        <v>2277752669.79</v>
      </c>
      <c r="K147" s="6">
        <v>1069747330.21</v>
      </c>
      <c r="L147" s="6">
        <v>0</v>
      </c>
      <c r="M147" s="6">
        <v>1594208669.79</v>
      </c>
      <c r="N147" s="6">
        <v>683544000</v>
      </c>
      <c r="O147" s="6">
        <v>304144573.10000002</v>
      </c>
      <c r="P147" s="6">
        <v>1290064096.6900001</v>
      </c>
      <c r="Q147" s="6">
        <v>280646875.10000002</v>
      </c>
      <c r="R147" s="6">
        <v>23497698</v>
      </c>
      <c r="S147" s="6">
        <v>280646875.10000002</v>
      </c>
      <c r="T147" s="6">
        <v>0</v>
      </c>
      <c r="U147" s="6">
        <v>11198381</v>
      </c>
    </row>
    <row r="148" spans="1:21" s="12" customFormat="1" ht="24" x14ac:dyDescent="0.2">
      <c r="A148" s="8" t="s">
        <v>284</v>
      </c>
      <c r="B148" s="8" t="s">
        <v>285</v>
      </c>
      <c r="C148" s="9" t="s">
        <v>25</v>
      </c>
      <c r="D148" s="9" t="s">
        <v>26</v>
      </c>
      <c r="E148" s="9">
        <v>21</v>
      </c>
      <c r="F148" s="10" t="s">
        <v>28</v>
      </c>
      <c r="G148" s="11">
        <v>501870000</v>
      </c>
      <c r="H148" s="11">
        <f t="shared" si="9"/>
        <v>0</v>
      </c>
      <c r="I148" s="11">
        <v>501870000</v>
      </c>
      <c r="J148" s="11">
        <v>430200769.85000002</v>
      </c>
      <c r="K148" s="11">
        <v>71669230.150000006</v>
      </c>
      <c r="L148" s="11">
        <v>0</v>
      </c>
      <c r="M148" s="11">
        <v>409761631.85000002</v>
      </c>
      <c r="N148" s="11">
        <v>20439138</v>
      </c>
      <c r="O148" s="11">
        <v>249526410.36000001</v>
      </c>
      <c r="P148" s="11">
        <v>160235221.49000001</v>
      </c>
      <c r="Q148" s="11">
        <v>244703779.36000001</v>
      </c>
      <c r="R148" s="11">
        <v>4822631</v>
      </c>
      <c r="S148" s="11">
        <v>244703779.36000001</v>
      </c>
      <c r="T148" s="11">
        <v>0</v>
      </c>
      <c r="U148" s="11">
        <v>2336467</v>
      </c>
    </row>
    <row r="149" spans="1:21" s="12" customFormat="1" ht="24" x14ac:dyDescent="0.2">
      <c r="A149" s="8" t="s">
        <v>286</v>
      </c>
      <c r="B149" s="8" t="s">
        <v>273</v>
      </c>
      <c r="C149" s="9" t="s">
        <v>25</v>
      </c>
      <c r="D149" s="9" t="s">
        <v>26</v>
      </c>
      <c r="E149" s="9">
        <v>21</v>
      </c>
      <c r="F149" s="10" t="s">
        <v>28</v>
      </c>
      <c r="G149" s="11">
        <v>501870000</v>
      </c>
      <c r="H149" s="11">
        <f t="shared" si="9"/>
        <v>0</v>
      </c>
      <c r="I149" s="11">
        <v>501870000</v>
      </c>
      <c r="J149" s="11">
        <v>430200769.85000002</v>
      </c>
      <c r="K149" s="11">
        <v>71669230.150000006</v>
      </c>
      <c r="L149" s="11">
        <v>0</v>
      </c>
      <c r="M149" s="11">
        <v>409761631.85000002</v>
      </c>
      <c r="N149" s="11">
        <v>20439138</v>
      </c>
      <c r="O149" s="11">
        <v>249526410.36000001</v>
      </c>
      <c r="P149" s="11">
        <v>160235221.49000001</v>
      </c>
      <c r="Q149" s="11">
        <v>244703779.36000001</v>
      </c>
      <c r="R149" s="11">
        <v>4822631</v>
      </c>
      <c r="S149" s="11">
        <v>244703779.36000001</v>
      </c>
      <c r="T149" s="11">
        <v>0</v>
      </c>
      <c r="U149" s="11">
        <v>2336467</v>
      </c>
    </row>
    <row r="150" spans="1:21" s="7" customFormat="1" ht="24" x14ac:dyDescent="0.2">
      <c r="A150" s="3" t="s">
        <v>287</v>
      </c>
      <c r="B150" s="3" t="s">
        <v>288</v>
      </c>
      <c r="C150" s="4" t="s">
        <v>25</v>
      </c>
      <c r="D150" s="4" t="s">
        <v>26</v>
      </c>
      <c r="E150" s="4">
        <v>21</v>
      </c>
      <c r="F150" s="5" t="s">
        <v>28</v>
      </c>
      <c r="G150" s="6">
        <v>501870000</v>
      </c>
      <c r="H150" s="6">
        <f t="shared" si="9"/>
        <v>0</v>
      </c>
      <c r="I150" s="6">
        <v>501870000</v>
      </c>
      <c r="J150" s="6">
        <v>430200769.85000002</v>
      </c>
      <c r="K150" s="6">
        <v>71669230.150000006</v>
      </c>
      <c r="L150" s="6">
        <v>0</v>
      </c>
      <c r="M150" s="6">
        <v>409761631.85000002</v>
      </c>
      <c r="N150" s="6">
        <v>20439138</v>
      </c>
      <c r="O150" s="6">
        <v>249526410.36000001</v>
      </c>
      <c r="P150" s="6">
        <v>160235221.49000001</v>
      </c>
      <c r="Q150" s="6">
        <v>244703779.36000001</v>
      </c>
      <c r="R150" s="6">
        <v>4822631</v>
      </c>
      <c r="S150" s="6">
        <v>244703779.36000001</v>
      </c>
      <c r="T150" s="6">
        <v>0</v>
      </c>
      <c r="U150" s="6">
        <v>2336467</v>
      </c>
    </row>
    <row r="151" spans="1:21" s="12" customFormat="1" ht="24" x14ac:dyDescent="0.2">
      <c r="A151" s="8" t="s">
        <v>289</v>
      </c>
      <c r="B151" s="8" t="s">
        <v>290</v>
      </c>
      <c r="C151" s="9" t="s">
        <v>25</v>
      </c>
      <c r="D151" s="9" t="s">
        <v>26</v>
      </c>
      <c r="E151" s="9">
        <v>21</v>
      </c>
      <c r="F151" s="10" t="s">
        <v>28</v>
      </c>
      <c r="G151" s="11">
        <v>9365945300</v>
      </c>
      <c r="H151" s="11">
        <f t="shared" si="9"/>
        <v>0</v>
      </c>
      <c r="I151" s="11">
        <v>9365945300</v>
      </c>
      <c r="J151" s="11">
        <v>6477572319.1700001</v>
      </c>
      <c r="K151" s="11">
        <v>2888372980.8299999</v>
      </c>
      <c r="L151" s="11">
        <v>0</v>
      </c>
      <c r="M151" s="11">
        <v>4834460858.1700001</v>
      </c>
      <c r="N151" s="11">
        <v>1643111461</v>
      </c>
      <c r="O151" s="11">
        <v>1072245648.16</v>
      </c>
      <c r="P151" s="11">
        <v>3762215210.0100002</v>
      </c>
      <c r="Q151" s="11">
        <v>1059847121.16</v>
      </c>
      <c r="R151" s="11">
        <v>12398527</v>
      </c>
      <c r="S151" s="11">
        <v>1059847121.16</v>
      </c>
      <c r="T151" s="11">
        <v>0</v>
      </c>
      <c r="U151" s="11">
        <v>2356904</v>
      </c>
    </row>
    <row r="152" spans="1:21" s="12" customFormat="1" ht="24" x14ac:dyDescent="0.2">
      <c r="A152" s="8" t="s">
        <v>291</v>
      </c>
      <c r="B152" s="8" t="s">
        <v>292</v>
      </c>
      <c r="C152" s="9" t="s">
        <v>25</v>
      </c>
      <c r="D152" s="9" t="s">
        <v>26</v>
      </c>
      <c r="E152" s="9">
        <v>21</v>
      </c>
      <c r="F152" s="10" t="s">
        <v>28</v>
      </c>
      <c r="G152" s="11">
        <v>9365945300</v>
      </c>
      <c r="H152" s="11">
        <f t="shared" si="9"/>
        <v>0</v>
      </c>
      <c r="I152" s="11">
        <v>9365945300</v>
      </c>
      <c r="J152" s="11">
        <v>6477572319.1700001</v>
      </c>
      <c r="K152" s="11">
        <v>2888372980.8299999</v>
      </c>
      <c r="L152" s="11">
        <v>0</v>
      </c>
      <c r="M152" s="11">
        <v>4834460858.1700001</v>
      </c>
      <c r="N152" s="11">
        <v>1643111461</v>
      </c>
      <c r="O152" s="11">
        <v>1072245648.16</v>
      </c>
      <c r="P152" s="11">
        <v>3762215210.0100002</v>
      </c>
      <c r="Q152" s="11">
        <v>1059847121.16</v>
      </c>
      <c r="R152" s="11">
        <v>12398527</v>
      </c>
      <c r="S152" s="11">
        <v>1059847121.16</v>
      </c>
      <c r="T152" s="11">
        <v>0</v>
      </c>
      <c r="U152" s="11">
        <v>2356904</v>
      </c>
    </row>
    <row r="153" spans="1:21" s="7" customFormat="1" ht="48" x14ac:dyDescent="0.2">
      <c r="A153" s="3" t="s">
        <v>293</v>
      </c>
      <c r="B153" s="3" t="s">
        <v>294</v>
      </c>
      <c r="C153" s="4" t="s">
        <v>25</v>
      </c>
      <c r="D153" s="4" t="s">
        <v>26</v>
      </c>
      <c r="E153" s="4">
        <v>21</v>
      </c>
      <c r="F153" s="5" t="s">
        <v>28</v>
      </c>
      <c r="G153" s="6">
        <v>9365945300</v>
      </c>
      <c r="H153" s="6">
        <f t="shared" si="9"/>
        <v>0</v>
      </c>
      <c r="I153" s="6">
        <v>9365945300</v>
      </c>
      <c r="J153" s="6">
        <v>6477572319.1700001</v>
      </c>
      <c r="K153" s="6">
        <v>2888372980.8299999</v>
      </c>
      <c r="L153" s="6">
        <v>0</v>
      </c>
      <c r="M153" s="6">
        <v>4834460858.1700001</v>
      </c>
      <c r="N153" s="6">
        <v>1643111461</v>
      </c>
      <c r="O153" s="6">
        <v>1072245648.16</v>
      </c>
      <c r="P153" s="6">
        <v>3762215210.0100002</v>
      </c>
      <c r="Q153" s="6">
        <v>1059847121.16</v>
      </c>
      <c r="R153" s="6">
        <v>12398527</v>
      </c>
      <c r="S153" s="6">
        <v>1059847121.16</v>
      </c>
      <c r="T153" s="6">
        <v>0</v>
      </c>
      <c r="U153" s="6">
        <v>2356904</v>
      </c>
    </row>
    <row r="154" spans="1:21" s="12" customFormat="1" ht="36" x14ac:dyDescent="0.2">
      <c r="A154" s="8" t="s">
        <v>295</v>
      </c>
      <c r="B154" s="8" t="s">
        <v>296</v>
      </c>
      <c r="C154" s="9" t="s">
        <v>25</v>
      </c>
      <c r="D154" s="9" t="s">
        <v>26</v>
      </c>
      <c r="E154" s="9">
        <v>21</v>
      </c>
      <c r="F154" s="10" t="s">
        <v>28</v>
      </c>
      <c r="G154" s="11">
        <v>14197912946</v>
      </c>
      <c r="H154" s="11">
        <f t="shared" si="9"/>
        <v>0</v>
      </c>
      <c r="I154" s="11">
        <v>14197912946</v>
      </c>
      <c r="J154" s="11">
        <v>13061989615.870001</v>
      </c>
      <c r="K154" s="11">
        <v>1135923330.1300001</v>
      </c>
      <c r="L154" s="11">
        <v>0</v>
      </c>
      <c r="M154" s="11">
        <v>11094119090.870001</v>
      </c>
      <c r="N154" s="11">
        <v>1967870525</v>
      </c>
      <c r="O154" s="11">
        <v>7340857566.9300003</v>
      </c>
      <c r="P154" s="11">
        <v>3753261523.9400001</v>
      </c>
      <c r="Q154" s="11">
        <v>7241672226.9300003</v>
      </c>
      <c r="R154" s="11">
        <v>99185340</v>
      </c>
      <c r="S154" s="11">
        <v>7241672226.9300003</v>
      </c>
      <c r="T154" s="11">
        <v>0</v>
      </c>
      <c r="U154" s="11">
        <v>22408538</v>
      </c>
    </row>
    <row r="155" spans="1:21" s="12" customFormat="1" ht="24" x14ac:dyDescent="0.2">
      <c r="A155" s="8" t="s">
        <v>297</v>
      </c>
      <c r="B155" s="8" t="s">
        <v>298</v>
      </c>
      <c r="C155" s="9" t="s">
        <v>25</v>
      </c>
      <c r="D155" s="9" t="s">
        <v>26</v>
      </c>
      <c r="E155" s="9">
        <v>21</v>
      </c>
      <c r="F155" s="10" t="s">
        <v>28</v>
      </c>
      <c r="G155" s="11">
        <v>13197912946</v>
      </c>
      <c r="H155" s="11">
        <f t="shared" si="9"/>
        <v>0</v>
      </c>
      <c r="I155" s="11">
        <v>13197912946</v>
      </c>
      <c r="J155" s="11">
        <v>12061989615.870001</v>
      </c>
      <c r="K155" s="11">
        <v>1135923330.1300001</v>
      </c>
      <c r="L155" s="11">
        <v>0</v>
      </c>
      <c r="M155" s="11">
        <v>11094119090.870001</v>
      </c>
      <c r="N155" s="11">
        <v>967870525</v>
      </c>
      <c r="O155" s="11">
        <v>7340857566.9300003</v>
      </c>
      <c r="P155" s="11">
        <v>3753261523.9400001</v>
      </c>
      <c r="Q155" s="11">
        <v>7241672226.9300003</v>
      </c>
      <c r="R155" s="11">
        <v>99185340</v>
      </c>
      <c r="S155" s="11">
        <v>7241672226.9300003</v>
      </c>
      <c r="T155" s="11">
        <v>0</v>
      </c>
      <c r="U155" s="11">
        <v>22408538</v>
      </c>
    </row>
    <row r="156" spans="1:21" s="7" customFormat="1" ht="60" x14ac:dyDescent="0.2">
      <c r="A156" s="3" t="s">
        <v>299</v>
      </c>
      <c r="B156" s="3" t="s">
        <v>300</v>
      </c>
      <c r="C156" s="4" t="s">
        <v>25</v>
      </c>
      <c r="D156" s="4" t="s">
        <v>26</v>
      </c>
      <c r="E156" s="4">
        <v>21</v>
      </c>
      <c r="F156" s="5" t="s">
        <v>28</v>
      </c>
      <c r="G156" s="6">
        <v>13197912946</v>
      </c>
      <c r="H156" s="6">
        <f t="shared" si="9"/>
        <v>0</v>
      </c>
      <c r="I156" s="6">
        <v>13197912946</v>
      </c>
      <c r="J156" s="6">
        <v>12061989615.870001</v>
      </c>
      <c r="K156" s="6">
        <v>1135923330.1300001</v>
      </c>
      <c r="L156" s="6">
        <v>0</v>
      </c>
      <c r="M156" s="6">
        <v>11094119090.870001</v>
      </c>
      <c r="N156" s="6">
        <v>967870525</v>
      </c>
      <c r="O156" s="6">
        <v>7340857566.9300003</v>
      </c>
      <c r="P156" s="6">
        <v>3753261523.9400001</v>
      </c>
      <c r="Q156" s="6">
        <v>7241672226.9300003</v>
      </c>
      <c r="R156" s="6">
        <v>99185340</v>
      </c>
      <c r="S156" s="6">
        <v>7241672226.9300003</v>
      </c>
      <c r="T156" s="6">
        <v>0</v>
      </c>
      <c r="U156" s="6">
        <v>22408538</v>
      </c>
    </row>
    <row r="157" spans="1:21" s="12" customFormat="1" ht="24" x14ac:dyDescent="0.2">
      <c r="A157" s="8" t="s">
        <v>301</v>
      </c>
      <c r="B157" s="8" t="s">
        <v>267</v>
      </c>
      <c r="C157" s="9" t="s">
        <v>25</v>
      </c>
      <c r="D157" s="9" t="s">
        <v>26</v>
      </c>
      <c r="E157" s="9">
        <v>21</v>
      </c>
      <c r="F157" s="10" t="s">
        <v>28</v>
      </c>
      <c r="G157" s="11">
        <v>1000000000</v>
      </c>
      <c r="H157" s="11">
        <f t="shared" si="9"/>
        <v>0</v>
      </c>
      <c r="I157" s="11">
        <v>1000000000</v>
      </c>
      <c r="J157" s="11">
        <v>1000000000</v>
      </c>
      <c r="K157" s="11">
        <v>0</v>
      </c>
      <c r="L157" s="11">
        <v>0</v>
      </c>
      <c r="M157" s="11">
        <v>0</v>
      </c>
      <c r="N157" s="11">
        <v>1000000000</v>
      </c>
      <c r="O157" s="11">
        <v>0</v>
      </c>
      <c r="P157" s="11">
        <v>0</v>
      </c>
      <c r="Q157" s="11">
        <v>0</v>
      </c>
      <c r="R157" s="11">
        <v>0</v>
      </c>
      <c r="S157" s="11">
        <v>0</v>
      </c>
      <c r="T157" s="11">
        <v>0</v>
      </c>
      <c r="U157" s="11">
        <v>0</v>
      </c>
    </row>
    <row r="158" spans="1:21" s="7" customFormat="1" ht="36" x14ac:dyDescent="0.2">
      <c r="A158" s="3" t="s">
        <v>302</v>
      </c>
      <c r="B158" s="3" t="s">
        <v>303</v>
      </c>
      <c r="C158" s="4" t="s">
        <v>25</v>
      </c>
      <c r="D158" s="4" t="s">
        <v>26</v>
      </c>
      <c r="E158" s="4">
        <v>21</v>
      </c>
      <c r="F158" s="5" t="s">
        <v>28</v>
      </c>
      <c r="G158" s="6">
        <v>1000000000</v>
      </c>
      <c r="H158" s="6">
        <f t="shared" si="9"/>
        <v>0</v>
      </c>
      <c r="I158" s="6">
        <v>1000000000</v>
      </c>
      <c r="J158" s="6">
        <v>1000000000</v>
      </c>
      <c r="K158" s="6">
        <v>0</v>
      </c>
      <c r="L158" s="6">
        <v>0</v>
      </c>
      <c r="M158" s="6">
        <v>0</v>
      </c>
      <c r="N158" s="6">
        <v>1000000000</v>
      </c>
      <c r="O158" s="6">
        <v>0</v>
      </c>
      <c r="P158" s="6">
        <v>0</v>
      </c>
      <c r="Q158" s="6">
        <v>0</v>
      </c>
      <c r="R158" s="6">
        <v>0</v>
      </c>
      <c r="S158" s="6">
        <v>0</v>
      </c>
      <c r="T158" s="6">
        <v>0</v>
      </c>
      <c r="U158" s="6">
        <v>0</v>
      </c>
    </row>
    <row r="159" spans="1:21" ht="12" x14ac:dyDescent="0.2">
      <c r="A159" s="13"/>
      <c r="B159" s="13"/>
      <c r="C159" s="21"/>
      <c r="D159" s="13"/>
      <c r="E159" s="14"/>
      <c r="F159" s="15"/>
      <c r="G159" s="14"/>
      <c r="H159" s="14"/>
      <c r="I159" s="14"/>
      <c r="J159" s="14"/>
      <c r="K159" s="14"/>
      <c r="L159" s="14"/>
      <c r="M159" s="14"/>
      <c r="N159" s="14"/>
      <c r="O159" s="14"/>
      <c r="P159" s="14"/>
      <c r="Q159" s="14"/>
      <c r="R159" s="14"/>
      <c r="S159" s="14"/>
      <c r="T159" s="14"/>
      <c r="U159" s="14"/>
    </row>
    <row r="160" spans="1:21" x14ac:dyDescent="0.2">
      <c r="F160" s="15"/>
    </row>
  </sheetData>
  <mergeCells count="3">
    <mergeCell ref="A1:T1"/>
    <mergeCell ref="A2:T2"/>
    <mergeCell ref="A3:T3"/>
  </mergeCells>
  <pageMargins left="0.39370078740157483" right="0" top="0.39370078740157483" bottom="0.51181102362204722" header="0.39370078740157483" footer="0.39370078740157483"/>
  <pageSetup paperSize="14" scale="60" orientation="landscape" horizontalDpi="300" verticalDpi="300" r:id="rId1"/>
  <headerFooter alignWithMargins="0">
    <oddFooter>&amp;R&amp;"Arial,Regular"&amp;8 Página &amp;"-,Regular"&amp;P &amp;"-,Regular"de &amp;"-,Regular"&amp;N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60"/>
  <sheetViews>
    <sheetView showGridLines="0" workbookViewId="0">
      <pane xSplit="1" ySplit="4" topLeftCell="F5" activePane="bottomRight" state="frozen"/>
      <selection pane="topRight" activeCell="G1" sqref="G1"/>
      <selection pane="bottomLeft" activeCell="A2" sqref="A2"/>
      <selection pane="bottomRight" activeCell="I27" sqref="I27"/>
    </sheetView>
  </sheetViews>
  <sheetFormatPr baseColWidth="10" defaultRowHeight="11.25" x14ac:dyDescent="0.2"/>
  <cols>
    <col min="1" max="1" width="11" style="16" bestFit="1" customWidth="1"/>
    <col min="2" max="2" width="37.42578125" style="16" customWidth="1"/>
    <col min="3" max="3" width="7.140625" style="16" customWidth="1"/>
    <col min="4" max="4" width="4.42578125" style="16" customWidth="1"/>
    <col min="5" max="5" width="4.140625" style="2" customWidth="1"/>
    <col min="6" max="6" width="22.140625" style="17" customWidth="1"/>
    <col min="7" max="7" width="16.7109375" style="2" bestFit="1" customWidth="1"/>
    <col min="8" max="8" width="17.42578125" style="2" bestFit="1" customWidth="1"/>
    <col min="9" max="10" width="16.7109375" style="2" bestFit="1" customWidth="1"/>
    <col min="11" max="11" width="20.140625" style="2" customWidth="1"/>
    <col min="12" max="17" width="16.7109375" style="2" bestFit="1" customWidth="1"/>
    <col min="18" max="18" width="15.5703125" style="2" bestFit="1" customWidth="1"/>
    <col min="19" max="19" width="16.7109375" style="2" bestFit="1" customWidth="1"/>
    <col min="20" max="21" width="14.140625" style="2" bestFit="1" customWidth="1"/>
    <col min="22" max="16384" width="11.42578125" style="2"/>
  </cols>
  <sheetData>
    <row r="1" spans="1:21" s="1" customFormat="1" ht="15.75" x14ac:dyDescent="0.25">
      <c r="A1" s="68" t="s">
        <v>0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</row>
    <row r="2" spans="1:21" s="1" customFormat="1" ht="15.75" x14ac:dyDescent="0.25">
      <c r="A2" s="68" t="s">
        <v>1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</row>
    <row r="3" spans="1:21" s="1" customFormat="1" ht="15.75" x14ac:dyDescent="0.25">
      <c r="A3" s="68" t="s">
        <v>568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</row>
    <row r="4" spans="1:21" ht="36" x14ac:dyDescent="0.2">
      <c r="A4" s="18" t="s">
        <v>2</v>
      </c>
      <c r="B4" s="18" t="s">
        <v>3</v>
      </c>
      <c r="C4" s="19" t="s">
        <v>4</v>
      </c>
      <c r="D4" s="19" t="s">
        <v>5</v>
      </c>
      <c r="E4" s="19" t="s">
        <v>6</v>
      </c>
      <c r="F4" s="19" t="s">
        <v>7</v>
      </c>
      <c r="G4" s="20" t="s">
        <v>8</v>
      </c>
      <c r="H4" s="20" t="s">
        <v>9</v>
      </c>
      <c r="I4" s="20" t="s">
        <v>10</v>
      </c>
      <c r="J4" s="20" t="s">
        <v>11</v>
      </c>
      <c r="K4" s="20" t="s">
        <v>12</v>
      </c>
      <c r="L4" s="20" t="s">
        <v>13</v>
      </c>
      <c r="M4" s="20" t="s">
        <v>14</v>
      </c>
      <c r="N4" s="20" t="s">
        <v>15</v>
      </c>
      <c r="O4" s="20" t="s">
        <v>16</v>
      </c>
      <c r="P4" s="20" t="s">
        <v>17</v>
      </c>
      <c r="Q4" s="20" t="s">
        <v>18</v>
      </c>
      <c r="R4" s="20" t="s">
        <v>19</v>
      </c>
      <c r="S4" s="20" t="s">
        <v>20</v>
      </c>
      <c r="T4" s="20" t="s">
        <v>21</v>
      </c>
      <c r="U4" s="4" t="s">
        <v>22</v>
      </c>
    </row>
    <row r="5" spans="1:21" s="7" customFormat="1" ht="12" customHeight="1" x14ac:dyDescent="0.2">
      <c r="A5" s="3"/>
      <c r="B5" s="3" t="s">
        <v>304</v>
      </c>
      <c r="C5" s="4"/>
      <c r="D5" s="4"/>
      <c r="E5" s="4"/>
      <c r="F5" s="5"/>
      <c r="G5" s="6">
        <f>+G6+G7</f>
        <v>99935250000</v>
      </c>
      <c r="H5" s="6">
        <f>+H6+H7</f>
        <v>0</v>
      </c>
      <c r="I5" s="6">
        <f>+I6+I7</f>
        <v>99935250000</v>
      </c>
      <c r="J5" s="6">
        <f t="shared" ref="J5:U5" si="0">+J6+J7</f>
        <v>67834225167.949997</v>
      </c>
      <c r="K5" s="6">
        <f t="shared" si="0"/>
        <v>17453338200.049999</v>
      </c>
      <c r="L5" s="6">
        <f t="shared" si="0"/>
        <v>14647686632</v>
      </c>
      <c r="M5" s="6">
        <f t="shared" si="0"/>
        <v>66259991410.789993</v>
      </c>
      <c r="N5" s="6">
        <f t="shared" si="0"/>
        <v>1574233757.1599998</v>
      </c>
      <c r="O5" s="6">
        <f t="shared" si="0"/>
        <v>61371157298.869995</v>
      </c>
      <c r="P5" s="6">
        <f t="shared" si="0"/>
        <v>4888834111.9200001</v>
      </c>
      <c r="Q5" s="6">
        <f t="shared" si="0"/>
        <v>59511168296.539993</v>
      </c>
      <c r="R5" s="6">
        <f t="shared" si="0"/>
        <v>1859989002.3299999</v>
      </c>
      <c r="S5" s="6">
        <f t="shared" si="0"/>
        <v>59511168296.539993</v>
      </c>
      <c r="T5" s="6">
        <f t="shared" si="0"/>
        <v>0</v>
      </c>
      <c r="U5" s="6">
        <f t="shared" si="0"/>
        <v>135715547.59999999</v>
      </c>
    </row>
    <row r="6" spans="1:21" s="7" customFormat="1" ht="12" customHeight="1" x14ac:dyDescent="0.2">
      <c r="A6" s="3" t="s">
        <v>23</v>
      </c>
      <c r="B6" s="3" t="s">
        <v>24</v>
      </c>
      <c r="C6" s="4" t="s">
        <v>25</v>
      </c>
      <c r="D6" s="4" t="s">
        <v>26</v>
      </c>
      <c r="E6" s="4">
        <v>20</v>
      </c>
      <c r="F6" s="5" t="s">
        <v>27</v>
      </c>
      <c r="G6" s="6">
        <f>+G8+G46+G129</f>
        <v>97936450000</v>
      </c>
      <c r="H6" s="6">
        <f>+H8+H46+H129</f>
        <v>0</v>
      </c>
      <c r="I6" s="6">
        <f>+I8+I46+I129</f>
        <v>97936450000</v>
      </c>
      <c r="J6" s="6">
        <f t="shared" ref="J6:U6" si="1">+J8+J46+J129</f>
        <v>66303144207.379997</v>
      </c>
      <c r="K6" s="6">
        <f t="shared" si="1"/>
        <v>16985619160.619999</v>
      </c>
      <c r="L6" s="6">
        <f t="shared" si="1"/>
        <v>14647686632</v>
      </c>
      <c r="M6" s="6">
        <f t="shared" si="1"/>
        <v>65254389432.219994</v>
      </c>
      <c r="N6" s="6">
        <f t="shared" si="1"/>
        <v>1048754775.16</v>
      </c>
      <c r="O6" s="6">
        <f t="shared" si="1"/>
        <v>60675993640.869995</v>
      </c>
      <c r="P6" s="6">
        <f t="shared" si="1"/>
        <v>4578395791.3500004</v>
      </c>
      <c r="Q6" s="6">
        <f t="shared" si="1"/>
        <v>58901921749.619995</v>
      </c>
      <c r="R6" s="6">
        <f t="shared" si="1"/>
        <v>1774071891.25</v>
      </c>
      <c r="S6" s="6">
        <f t="shared" si="1"/>
        <v>58901921749.619995</v>
      </c>
      <c r="T6" s="6">
        <f t="shared" si="1"/>
        <v>0</v>
      </c>
      <c r="U6" s="6">
        <f t="shared" si="1"/>
        <v>135715547.59999999</v>
      </c>
    </row>
    <row r="7" spans="1:21" s="7" customFormat="1" ht="22.5" customHeight="1" x14ac:dyDescent="0.2">
      <c r="A7" s="3" t="s">
        <v>23</v>
      </c>
      <c r="B7" s="3" t="s">
        <v>24</v>
      </c>
      <c r="C7" s="4" t="s">
        <v>25</v>
      </c>
      <c r="D7" s="4" t="s">
        <v>26</v>
      </c>
      <c r="E7" s="4">
        <v>21</v>
      </c>
      <c r="F7" s="5" t="s">
        <v>28</v>
      </c>
      <c r="G7" s="6">
        <f>+G47</f>
        <v>1998800000</v>
      </c>
      <c r="H7" s="6">
        <f>+H47</f>
        <v>0</v>
      </c>
      <c r="I7" s="6">
        <f>+I47</f>
        <v>1998800000</v>
      </c>
      <c r="J7" s="6">
        <f t="shared" ref="J7:U7" si="2">+J47</f>
        <v>1531080960.5699999</v>
      </c>
      <c r="K7" s="6">
        <f t="shared" si="2"/>
        <v>467719039.43000001</v>
      </c>
      <c r="L7" s="6">
        <f t="shared" si="2"/>
        <v>0</v>
      </c>
      <c r="M7" s="6">
        <f t="shared" si="2"/>
        <v>1005601978.5700001</v>
      </c>
      <c r="N7" s="6">
        <f t="shared" si="2"/>
        <v>525478982</v>
      </c>
      <c r="O7" s="6">
        <f t="shared" si="2"/>
        <v>695163658</v>
      </c>
      <c r="P7" s="6">
        <f t="shared" si="2"/>
        <v>310438320.56999999</v>
      </c>
      <c r="Q7" s="6">
        <f t="shared" si="2"/>
        <v>609246546.91999996</v>
      </c>
      <c r="R7" s="6">
        <f t="shared" si="2"/>
        <v>85917111.079999998</v>
      </c>
      <c r="S7" s="6">
        <f t="shared" si="2"/>
        <v>609246546.91999996</v>
      </c>
      <c r="T7" s="6">
        <f t="shared" si="2"/>
        <v>0</v>
      </c>
      <c r="U7" s="6">
        <f t="shared" si="2"/>
        <v>0</v>
      </c>
    </row>
    <row r="8" spans="1:21" s="7" customFormat="1" ht="10.5" customHeight="1" x14ac:dyDescent="0.2">
      <c r="A8" s="3" t="s">
        <v>29</v>
      </c>
      <c r="B8" s="3" t="s">
        <v>30</v>
      </c>
      <c r="C8" s="4" t="s">
        <v>25</v>
      </c>
      <c r="D8" s="4" t="s">
        <v>26</v>
      </c>
      <c r="E8" s="4">
        <v>20</v>
      </c>
      <c r="F8" s="5" t="s">
        <v>31</v>
      </c>
      <c r="G8" s="6">
        <f>+G9</f>
        <v>85181900000</v>
      </c>
      <c r="H8" s="6">
        <f>+H9</f>
        <v>0</v>
      </c>
      <c r="I8" s="6">
        <f>+I9</f>
        <v>85181900000</v>
      </c>
      <c r="J8" s="6">
        <f t="shared" ref="J8:U8" si="3">+J9</f>
        <v>55003098690.449997</v>
      </c>
      <c r="K8" s="6">
        <f t="shared" si="3"/>
        <v>15669114677.549999</v>
      </c>
      <c r="L8" s="6">
        <f t="shared" si="3"/>
        <v>14509686632</v>
      </c>
      <c r="M8" s="6">
        <f t="shared" si="3"/>
        <v>54883533915.449997</v>
      </c>
      <c r="N8" s="6">
        <f t="shared" si="3"/>
        <v>119564775</v>
      </c>
      <c r="O8" s="6">
        <f t="shared" si="3"/>
        <v>52762203336.639999</v>
      </c>
      <c r="P8" s="6">
        <f t="shared" si="3"/>
        <v>2121330578.8100002</v>
      </c>
      <c r="Q8" s="6">
        <f t="shared" si="3"/>
        <v>51229756545.639999</v>
      </c>
      <c r="R8" s="6">
        <f t="shared" si="3"/>
        <v>1532446791</v>
      </c>
      <c r="S8" s="6">
        <f t="shared" si="3"/>
        <v>51229756545.639999</v>
      </c>
      <c r="T8" s="6">
        <f t="shared" si="3"/>
        <v>0</v>
      </c>
      <c r="U8" s="6">
        <f t="shared" si="3"/>
        <v>94443161</v>
      </c>
    </row>
    <row r="9" spans="1:21" s="7" customFormat="1" ht="11.25" customHeight="1" x14ac:dyDescent="0.2">
      <c r="A9" s="3" t="s">
        <v>32</v>
      </c>
      <c r="B9" s="3" t="s">
        <v>30</v>
      </c>
      <c r="C9" s="4" t="s">
        <v>25</v>
      </c>
      <c r="D9" s="4" t="s">
        <v>26</v>
      </c>
      <c r="E9" s="4">
        <v>20</v>
      </c>
      <c r="F9" s="5" t="s">
        <v>31</v>
      </c>
      <c r="G9" s="6">
        <f>+G10+G32+G35</f>
        <v>85181900000</v>
      </c>
      <c r="H9" s="6">
        <f>+H10+H32+H35</f>
        <v>0</v>
      </c>
      <c r="I9" s="6">
        <f>+I10+I32+I35</f>
        <v>85181900000</v>
      </c>
      <c r="J9" s="6">
        <f t="shared" ref="J9:U9" si="4">+J10+J32+J35</f>
        <v>55003098690.449997</v>
      </c>
      <c r="K9" s="6">
        <f t="shared" si="4"/>
        <v>15669114677.549999</v>
      </c>
      <c r="L9" s="6">
        <f t="shared" si="4"/>
        <v>14509686632</v>
      </c>
      <c r="M9" s="6">
        <f t="shared" si="4"/>
        <v>54883533915.449997</v>
      </c>
      <c r="N9" s="6">
        <f t="shared" si="4"/>
        <v>119564775</v>
      </c>
      <c r="O9" s="6">
        <f t="shared" si="4"/>
        <v>52762203336.639999</v>
      </c>
      <c r="P9" s="6">
        <f t="shared" si="4"/>
        <v>2121330578.8100002</v>
      </c>
      <c r="Q9" s="6">
        <f t="shared" si="4"/>
        <v>51229756545.639999</v>
      </c>
      <c r="R9" s="6">
        <f t="shared" si="4"/>
        <v>1532446791</v>
      </c>
      <c r="S9" s="6">
        <f t="shared" si="4"/>
        <v>51229756545.639999</v>
      </c>
      <c r="T9" s="6">
        <f t="shared" si="4"/>
        <v>0</v>
      </c>
      <c r="U9" s="6">
        <f t="shared" si="4"/>
        <v>94443161</v>
      </c>
    </row>
    <row r="10" spans="1:21" s="12" customFormat="1" ht="24" x14ac:dyDescent="0.2">
      <c r="A10" s="8" t="s">
        <v>33</v>
      </c>
      <c r="B10" s="8" t="s">
        <v>34</v>
      </c>
      <c r="C10" s="9" t="s">
        <v>25</v>
      </c>
      <c r="D10" s="9" t="s">
        <v>26</v>
      </c>
      <c r="E10" s="9">
        <v>20</v>
      </c>
      <c r="F10" s="10" t="s">
        <v>31</v>
      </c>
      <c r="G10" s="11">
        <f>+G11+G14+G17+G27+G31</f>
        <v>61707500000</v>
      </c>
      <c r="H10" s="11">
        <f t="shared" ref="H10:H30" si="5">+I10-G10</f>
        <v>0</v>
      </c>
      <c r="I10" s="11">
        <f>+I11+I14+I17+I27+I31</f>
        <v>61707500000</v>
      </c>
      <c r="J10" s="11">
        <f t="shared" ref="J10:U10" si="6">+J11+J14+J17+J27+J31</f>
        <v>35561074081</v>
      </c>
      <c r="K10" s="11">
        <f t="shared" si="6"/>
        <v>11636739287</v>
      </c>
      <c r="L10" s="11">
        <f t="shared" si="6"/>
        <v>14509686632</v>
      </c>
      <c r="M10" s="11">
        <f t="shared" si="6"/>
        <v>35561074081</v>
      </c>
      <c r="N10" s="11">
        <f t="shared" si="6"/>
        <v>0</v>
      </c>
      <c r="O10" s="11">
        <f t="shared" si="6"/>
        <v>35509356706.870003</v>
      </c>
      <c r="P10" s="11">
        <f t="shared" si="6"/>
        <v>51717374.130000003</v>
      </c>
      <c r="Q10" s="11">
        <f t="shared" si="6"/>
        <v>35509356706.870003</v>
      </c>
      <c r="R10" s="11">
        <f t="shared" si="6"/>
        <v>0</v>
      </c>
      <c r="S10" s="11">
        <f t="shared" si="6"/>
        <v>35509356706.870003</v>
      </c>
      <c r="T10" s="11">
        <f t="shared" si="6"/>
        <v>0</v>
      </c>
      <c r="U10" s="11">
        <f t="shared" si="6"/>
        <v>94443161</v>
      </c>
    </row>
    <row r="11" spans="1:21" s="12" customFormat="1" ht="12" x14ac:dyDescent="0.2">
      <c r="A11" s="8" t="s">
        <v>35</v>
      </c>
      <c r="B11" s="8" t="s">
        <v>36</v>
      </c>
      <c r="C11" s="9" t="s">
        <v>25</v>
      </c>
      <c r="D11" s="9" t="s">
        <v>26</v>
      </c>
      <c r="E11" s="9">
        <v>20</v>
      </c>
      <c r="F11" s="10" t="s">
        <v>31</v>
      </c>
      <c r="G11" s="11">
        <v>32285000000</v>
      </c>
      <c r="H11" s="11">
        <f t="shared" si="5"/>
        <v>0</v>
      </c>
      <c r="I11" s="11">
        <v>32285000000</v>
      </c>
      <c r="J11" s="11">
        <v>30117892856</v>
      </c>
      <c r="K11" s="11">
        <v>2167107144</v>
      </c>
      <c r="L11" s="11">
        <v>0</v>
      </c>
      <c r="M11" s="11">
        <v>30117892856</v>
      </c>
      <c r="N11" s="11">
        <v>0</v>
      </c>
      <c r="O11" s="11">
        <v>30083608211.66</v>
      </c>
      <c r="P11" s="11">
        <v>34284644.340000004</v>
      </c>
      <c r="Q11" s="11">
        <v>30083608211.66</v>
      </c>
      <c r="R11" s="11">
        <v>0</v>
      </c>
      <c r="S11" s="11">
        <v>30083608211.66</v>
      </c>
      <c r="T11" s="11">
        <v>0</v>
      </c>
      <c r="U11" s="11">
        <v>94443161</v>
      </c>
    </row>
    <row r="12" spans="1:21" s="12" customFormat="1" ht="12" x14ac:dyDescent="0.2">
      <c r="A12" s="8" t="s">
        <v>37</v>
      </c>
      <c r="B12" s="8" t="s">
        <v>38</v>
      </c>
      <c r="C12" s="9" t="s">
        <v>25</v>
      </c>
      <c r="D12" s="9" t="s">
        <v>26</v>
      </c>
      <c r="E12" s="9">
        <v>20</v>
      </c>
      <c r="F12" s="10" t="s">
        <v>27</v>
      </c>
      <c r="G12" s="11">
        <v>30785000000</v>
      </c>
      <c r="H12" s="11">
        <f t="shared" si="5"/>
        <v>0</v>
      </c>
      <c r="I12" s="11">
        <v>30785000000</v>
      </c>
      <c r="J12" s="11">
        <v>28670580660</v>
      </c>
      <c r="K12" s="11">
        <v>2114419340</v>
      </c>
      <c r="L12" s="11">
        <v>0</v>
      </c>
      <c r="M12" s="11">
        <v>28670580660</v>
      </c>
      <c r="N12" s="11">
        <v>0</v>
      </c>
      <c r="O12" s="11">
        <v>28637184745.09</v>
      </c>
      <c r="P12" s="11">
        <v>33395914.91</v>
      </c>
      <c r="Q12" s="11">
        <v>28637184745.09</v>
      </c>
      <c r="R12" s="11">
        <v>0</v>
      </c>
      <c r="S12" s="11">
        <v>28637184745.09</v>
      </c>
      <c r="T12" s="11">
        <v>0</v>
      </c>
      <c r="U12" s="11">
        <v>90145226</v>
      </c>
    </row>
    <row r="13" spans="1:21" s="12" customFormat="1" ht="12" x14ac:dyDescent="0.2">
      <c r="A13" s="8" t="s">
        <v>39</v>
      </c>
      <c r="B13" s="8" t="s">
        <v>40</v>
      </c>
      <c r="C13" s="9" t="s">
        <v>25</v>
      </c>
      <c r="D13" s="9" t="s">
        <v>26</v>
      </c>
      <c r="E13" s="9">
        <v>20</v>
      </c>
      <c r="F13" s="10" t="s">
        <v>31</v>
      </c>
      <c r="G13" s="11">
        <v>1500000000</v>
      </c>
      <c r="H13" s="11">
        <f t="shared" si="5"/>
        <v>0</v>
      </c>
      <c r="I13" s="11">
        <v>1500000000</v>
      </c>
      <c r="J13" s="11">
        <v>1447312196</v>
      </c>
      <c r="K13" s="11">
        <v>52687804</v>
      </c>
      <c r="L13" s="11">
        <v>0</v>
      </c>
      <c r="M13" s="11">
        <v>1447312196</v>
      </c>
      <c r="N13" s="11">
        <v>0</v>
      </c>
      <c r="O13" s="11">
        <v>1446423466.5699999</v>
      </c>
      <c r="P13" s="11">
        <v>888729.43</v>
      </c>
      <c r="Q13" s="11">
        <v>1446423466.5699999</v>
      </c>
      <c r="R13" s="11">
        <v>0</v>
      </c>
      <c r="S13" s="11">
        <v>1446423466.5699999</v>
      </c>
      <c r="T13" s="11">
        <v>0</v>
      </c>
      <c r="U13" s="11">
        <v>4297935</v>
      </c>
    </row>
    <row r="14" spans="1:21" s="12" customFormat="1" ht="12" x14ac:dyDescent="0.2">
      <c r="A14" s="8" t="s">
        <v>41</v>
      </c>
      <c r="B14" s="8" t="s">
        <v>42</v>
      </c>
      <c r="C14" s="9" t="s">
        <v>25</v>
      </c>
      <c r="D14" s="9" t="s">
        <v>26</v>
      </c>
      <c r="E14" s="9">
        <v>20</v>
      </c>
      <c r="F14" s="10" t="s">
        <v>31</v>
      </c>
      <c r="G14" s="11">
        <v>758000000</v>
      </c>
      <c r="H14" s="11">
        <f t="shared" si="5"/>
        <v>0</v>
      </c>
      <c r="I14" s="11">
        <v>758000000</v>
      </c>
      <c r="J14" s="11">
        <v>647470793</v>
      </c>
      <c r="K14" s="11">
        <v>110529207</v>
      </c>
      <c r="L14" s="11">
        <v>0</v>
      </c>
      <c r="M14" s="11">
        <v>647470793</v>
      </c>
      <c r="N14" s="11">
        <v>0</v>
      </c>
      <c r="O14" s="11">
        <v>646712380.61000001</v>
      </c>
      <c r="P14" s="11">
        <v>758412.39</v>
      </c>
      <c r="Q14" s="11">
        <v>646712380.61000001</v>
      </c>
      <c r="R14" s="11">
        <v>0</v>
      </c>
      <c r="S14" s="11">
        <v>646712380.61000001</v>
      </c>
      <c r="T14" s="11">
        <v>0</v>
      </c>
      <c r="U14" s="11">
        <v>0</v>
      </c>
    </row>
    <row r="15" spans="1:21" s="12" customFormat="1" ht="12" x14ac:dyDescent="0.2">
      <c r="A15" s="8" t="s">
        <v>43</v>
      </c>
      <c r="B15" s="8" t="s">
        <v>44</v>
      </c>
      <c r="C15" s="9" t="s">
        <v>25</v>
      </c>
      <c r="D15" s="9" t="s">
        <v>26</v>
      </c>
      <c r="E15" s="9">
        <v>20</v>
      </c>
      <c r="F15" s="10" t="s">
        <v>31</v>
      </c>
      <c r="G15" s="11">
        <v>393000000</v>
      </c>
      <c r="H15" s="11">
        <f t="shared" si="5"/>
        <v>0</v>
      </c>
      <c r="I15" s="11">
        <v>393000000</v>
      </c>
      <c r="J15" s="11">
        <v>362630973</v>
      </c>
      <c r="K15" s="11">
        <v>30369027</v>
      </c>
      <c r="L15" s="11">
        <v>0</v>
      </c>
      <c r="M15" s="11">
        <v>362630973</v>
      </c>
      <c r="N15" s="11">
        <v>0</v>
      </c>
      <c r="O15" s="11">
        <v>362333080.83999997</v>
      </c>
      <c r="P15" s="11">
        <v>297892.15999999997</v>
      </c>
      <c r="Q15" s="11">
        <v>362333080.83999997</v>
      </c>
      <c r="R15" s="11">
        <v>0</v>
      </c>
      <c r="S15" s="11">
        <v>362333080.83999997</v>
      </c>
      <c r="T15" s="11">
        <v>0</v>
      </c>
      <c r="U15" s="11">
        <v>0</v>
      </c>
    </row>
    <row r="16" spans="1:21" s="12" customFormat="1" ht="12" x14ac:dyDescent="0.2">
      <c r="A16" s="8" t="s">
        <v>45</v>
      </c>
      <c r="B16" s="8" t="s">
        <v>46</v>
      </c>
      <c r="C16" s="9" t="s">
        <v>25</v>
      </c>
      <c r="D16" s="9" t="s">
        <v>26</v>
      </c>
      <c r="E16" s="9">
        <v>20</v>
      </c>
      <c r="F16" s="10" t="s">
        <v>31</v>
      </c>
      <c r="G16" s="11">
        <v>365000000</v>
      </c>
      <c r="H16" s="11">
        <f t="shared" si="5"/>
        <v>0</v>
      </c>
      <c r="I16" s="11">
        <v>365000000</v>
      </c>
      <c r="J16" s="11">
        <v>284839820</v>
      </c>
      <c r="K16" s="11">
        <v>80160180</v>
      </c>
      <c r="L16" s="11">
        <v>0</v>
      </c>
      <c r="M16" s="11">
        <v>284839820</v>
      </c>
      <c r="N16" s="11">
        <v>0</v>
      </c>
      <c r="O16" s="11">
        <v>284379299.76999998</v>
      </c>
      <c r="P16" s="11">
        <v>460520.23</v>
      </c>
      <c r="Q16" s="11">
        <v>284379299.76999998</v>
      </c>
      <c r="R16" s="11">
        <v>0</v>
      </c>
      <c r="S16" s="11">
        <v>284379299.76999998</v>
      </c>
      <c r="T16" s="11">
        <v>0</v>
      </c>
      <c r="U16" s="11">
        <v>0</v>
      </c>
    </row>
    <row r="17" spans="1:21" s="12" customFormat="1" ht="12" x14ac:dyDescent="0.2">
      <c r="A17" s="8" t="s">
        <v>47</v>
      </c>
      <c r="B17" s="8" t="s">
        <v>48</v>
      </c>
      <c r="C17" s="9" t="s">
        <v>25</v>
      </c>
      <c r="D17" s="9" t="s">
        <v>26</v>
      </c>
      <c r="E17" s="9">
        <v>20</v>
      </c>
      <c r="F17" s="10" t="s">
        <v>31</v>
      </c>
      <c r="G17" s="11">
        <v>7760000000</v>
      </c>
      <c r="H17" s="11">
        <f t="shared" si="5"/>
        <v>0</v>
      </c>
      <c r="I17" s="11">
        <v>7760000000</v>
      </c>
      <c r="J17" s="11">
        <v>4171337188</v>
      </c>
      <c r="K17" s="11">
        <v>3588662812</v>
      </c>
      <c r="L17" s="11">
        <v>0</v>
      </c>
      <c r="M17" s="11">
        <v>4171337188</v>
      </c>
      <c r="N17" s="11">
        <v>0</v>
      </c>
      <c r="O17" s="11">
        <v>4155714021.48</v>
      </c>
      <c r="P17" s="11">
        <v>15623166.52</v>
      </c>
      <c r="Q17" s="11">
        <v>4155714021.48</v>
      </c>
      <c r="R17" s="11">
        <v>0</v>
      </c>
      <c r="S17" s="11">
        <v>4155714021.48</v>
      </c>
      <c r="T17" s="11">
        <v>0</v>
      </c>
      <c r="U17" s="11">
        <v>0</v>
      </c>
    </row>
    <row r="18" spans="1:21" s="12" customFormat="1" ht="24" x14ac:dyDescent="0.2">
      <c r="A18" s="8" t="s">
        <v>49</v>
      </c>
      <c r="B18" s="8" t="s">
        <v>50</v>
      </c>
      <c r="C18" s="9" t="s">
        <v>25</v>
      </c>
      <c r="D18" s="9" t="s">
        <v>26</v>
      </c>
      <c r="E18" s="9">
        <v>20</v>
      </c>
      <c r="F18" s="10" t="s">
        <v>31</v>
      </c>
      <c r="G18" s="11">
        <v>1170000000</v>
      </c>
      <c r="H18" s="11">
        <f t="shared" si="5"/>
        <v>0</v>
      </c>
      <c r="I18" s="11">
        <v>1170000000</v>
      </c>
      <c r="J18" s="11">
        <v>700461313</v>
      </c>
      <c r="K18" s="11">
        <v>469538687</v>
      </c>
      <c r="L18" s="11">
        <v>0</v>
      </c>
      <c r="M18" s="11">
        <v>700461313</v>
      </c>
      <c r="N18" s="11">
        <v>0</v>
      </c>
      <c r="O18" s="11">
        <v>698279625.32000005</v>
      </c>
      <c r="P18" s="11">
        <v>2181687.6800000002</v>
      </c>
      <c r="Q18" s="11">
        <v>698279625.32000005</v>
      </c>
      <c r="R18" s="11">
        <v>0</v>
      </c>
      <c r="S18" s="11">
        <v>698279625.32000005</v>
      </c>
      <c r="T18" s="11">
        <v>0</v>
      </c>
      <c r="U18" s="11">
        <v>0</v>
      </c>
    </row>
    <row r="19" spans="1:21" s="12" customFormat="1" ht="12" x14ac:dyDescent="0.2">
      <c r="A19" s="8" t="s">
        <v>51</v>
      </c>
      <c r="B19" s="8" t="s">
        <v>52</v>
      </c>
      <c r="C19" s="9" t="s">
        <v>25</v>
      </c>
      <c r="D19" s="9" t="s">
        <v>26</v>
      </c>
      <c r="E19" s="9">
        <v>20</v>
      </c>
      <c r="F19" s="10" t="s">
        <v>31</v>
      </c>
      <c r="G19" s="11">
        <v>180000000</v>
      </c>
      <c r="H19" s="11">
        <f t="shared" si="5"/>
        <v>0</v>
      </c>
      <c r="I19" s="11">
        <v>180000000</v>
      </c>
      <c r="J19" s="11">
        <v>140062454</v>
      </c>
      <c r="K19" s="11">
        <v>39937546</v>
      </c>
      <c r="L19" s="11">
        <v>0</v>
      </c>
      <c r="M19" s="11">
        <v>140062454</v>
      </c>
      <c r="N19" s="11">
        <v>0</v>
      </c>
      <c r="O19" s="11">
        <v>139833650.22</v>
      </c>
      <c r="P19" s="11">
        <v>228803.78</v>
      </c>
      <c r="Q19" s="11">
        <v>139833650.22</v>
      </c>
      <c r="R19" s="11">
        <v>0</v>
      </c>
      <c r="S19" s="11">
        <v>139833650.22</v>
      </c>
      <c r="T19" s="11">
        <v>0</v>
      </c>
      <c r="U19" s="11">
        <v>0</v>
      </c>
    </row>
    <row r="20" spans="1:21" s="12" customFormat="1" ht="12" x14ac:dyDescent="0.2">
      <c r="A20" s="8" t="s">
        <v>53</v>
      </c>
      <c r="B20" s="8" t="s">
        <v>54</v>
      </c>
      <c r="C20" s="9" t="s">
        <v>25</v>
      </c>
      <c r="D20" s="9" t="s">
        <v>26</v>
      </c>
      <c r="E20" s="9">
        <v>20</v>
      </c>
      <c r="F20" s="10" t="s">
        <v>31</v>
      </c>
      <c r="G20" s="11">
        <v>42000000</v>
      </c>
      <c r="H20" s="11">
        <f t="shared" si="5"/>
        <v>0</v>
      </c>
      <c r="I20" s="11">
        <v>42000000</v>
      </c>
      <c r="J20" s="11">
        <v>28572600</v>
      </c>
      <c r="K20" s="11">
        <v>13427400</v>
      </c>
      <c r="L20" s="11">
        <v>0</v>
      </c>
      <c r="M20" s="11">
        <v>28572600</v>
      </c>
      <c r="N20" s="11">
        <v>0</v>
      </c>
      <c r="O20" s="11">
        <v>28504332.280000001</v>
      </c>
      <c r="P20" s="11">
        <v>68267.72</v>
      </c>
      <c r="Q20" s="11">
        <v>28504332.280000001</v>
      </c>
      <c r="R20" s="11">
        <v>0</v>
      </c>
      <c r="S20" s="11">
        <v>28504332.280000001</v>
      </c>
      <c r="T20" s="11">
        <v>0</v>
      </c>
      <c r="U20" s="11">
        <v>0</v>
      </c>
    </row>
    <row r="21" spans="1:21" s="12" customFormat="1" ht="12" x14ac:dyDescent="0.2">
      <c r="A21" s="8" t="s">
        <v>55</v>
      </c>
      <c r="B21" s="8" t="s">
        <v>56</v>
      </c>
      <c r="C21" s="9" t="s">
        <v>25</v>
      </c>
      <c r="D21" s="9" t="s">
        <v>26</v>
      </c>
      <c r="E21" s="9">
        <v>20</v>
      </c>
      <c r="F21" s="10" t="s">
        <v>31</v>
      </c>
      <c r="G21" s="11">
        <v>30000000</v>
      </c>
      <c r="H21" s="11">
        <f t="shared" si="5"/>
        <v>0</v>
      </c>
      <c r="I21" s="11">
        <v>30000000</v>
      </c>
      <c r="J21" s="11">
        <v>22001319</v>
      </c>
      <c r="K21" s="11">
        <v>7998681</v>
      </c>
      <c r="L21" s="11">
        <v>0</v>
      </c>
      <c r="M21" s="11">
        <v>22001319</v>
      </c>
      <c r="N21" s="11">
        <v>0</v>
      </c>
      <c r="O21" s="11">
        <v>21959604.68</v>
      </c>
      <c r="P21" s="11">
        <v>41714.32</v>
      </c>
      <c r="Q21" s="11">
        <v>21959604.68</v>
      </c>
      <c r="R21" s="11">
        <v>0</v>
      </c>
      <c r="S21" s="11">
        <v>21959604.68</v>
      </c>
      <c r="T21" s="11">
        <v>0</v>
      </c>
      <c r="U21" s="11">
        <v>0</v>
      </c>
    </row>
    <row r="22" spans="1:21" s="12" customFormat="1" ht="12" x14ac:dyDescent="0.2">
      <c r="A22" s="8" t="s">
        <v>57</v>
      </c>
      <c r="B22" s="8" t="s">
        <v>58</v>
      </c>
      <c r="C22" s="9" t="s">
        <v>25</v>
      </c>
      <c r="D22" s="9" t="s">
        <v>26</v>
      </c>
      <c r="E22" s="9">
        <v>20</v>
      </c>
      <c r="F22" s="10" t="s">
        <v>31</v>
      </c>
      <c r="G22" s="11">
        <v>1300000000</v>
      </c>
      <c r="H22" s="11">
        <f t="shared" si="5"/>
        <v>344459090</v>
      </c>
      <c r="I22" s="11">
        <v>1644459090</v>
      </c>
      <c r="J22" s="11">
        <v>1596157575</v>
      </c>
      <c r="K22" s="11">
        <v>48301515</v>
      </c>
      <c r="L22" s="11">
        <v>0</v>
      </c>
      <c r="M22" s="11">
        <v>1596157575</v>
      </c>
      <c r="N22" s="11">
        <v>0</v>
      </c>
      <c r="O22" s="11">
        <v>1596157574.99</v>
      </c>
      <c r="P22" s="11">
        <v>0.01</v>
      </c>
      <c r="Q22" s="11">
        <v>1596157574.99</v>
      </c>
      <c r="R22" s="11">
        <v>0</v>
      </c>
      <c r="S22" s="11">
        <v>1596157574.99</v>
      </c>
      <c r="T22" s="11">
        <v>0</v>
      </c>
      <c r="U22" s="11">
        <v>0</v>
      </c>
    </row>
    <row r="23" spans="1:21" s="12" customFormat="1" ht="12" x14ac:dyDescent="0.2">
      <c r="A23" s="8" t="s">
        <v>59</v>
      </c>
      <c r="B23" s="8" t="s">
        <v>60</v>
      </c>
      <c r="C23" s="9" t="s">
        <v>25</v>
      </c>
      <c r="D23" s="9" t="s">
        <v>26</v>
      </c>
      <c r="E23" s="9">
        <v>20</v>
      </c>
      <c r="F23" s="10" t="s">
        <v>31</v>
      </c>
      <c r="G23" s="11">
        <v>1300000000</v>
      </c>
      <c r="H23" s="11">
        <f t="shared" si="5"/>
        <v>0</v>
      </c>
      <c r="I23" s="11">
        <v>1300000000</v>
      </c>
      <c r="J23" s="11">
        <v>1132614196</v>
      </c>
      <c r="K23" s="11">
        <v>167385804</v>
      </c>
      <c r="L23" s="11">
        <v>0</v>
      </c>
      <c r="M23" s="11">
        <v>1132614196</v>
      </c>
      <c r="N23" s="11">
        <v>0</v>
      </c>
      <c r="O23" s="11">
        <v>1131380051.6600001</v>
      </c>
      <c r="P23" s="11">
        <v>1234144.3400000001</v>
      </c>
      <c r="Q23" s="11">
        <v>1131380051.6600001</v>
      </c>
      <c r="R23" s="11">
        <v>0</v>
      </c>
      <c r="S23" s="11">
        <v>1131380051.6600001</v>
      </c>
      <c r="T23" s="11">
        <v>0</v>
      </c>
      <c r="U23" s="11">
        <v>0</v>
      </c>
    </row>
    <row r="24" spans="1:21" s="12" customFormat="1" ht="12" x14ac:dyDescent="0.2">
      <c r="A24" s="8" t="s">
        <v>61</v>
      </c>
      <c r="B24" s="8" t="s">
        <v>62</v>
      </c>
      <c r="C24" s="9" t="s">
        <v>25</v>
      </c>
      <c r="D24" s="9" t="s">
        <v>26</v>
      </c>
      <c r="E24" s="9">
        <v>20</v>
      </c>
      <c r="F24" s="10" t="s">
        <v>31</v>
      </c>
      <c r="G24" s="11">
        <v>3100000000</v>
      </c>
      <c r="H24" s="11">
        <f t="shared" si="5"/>
        <v>-344459090</v>
      </c>
      <c r="I24" s="11">
        <v>2755540910</v>
      </c>
      <c r="J24" s="11">
        <v>103639954</v>
      </c>
      <c r="K24" s="11">
        <v>2651900956</v>
      </c>
      <c r="L24" s="11">
        <v>0</v>
      </c>
      <c r="M24" s="11">
        <v>103639954</v>
      </c>
      <c r="N24" s="11">
        <v>0</v>
      </c>
      <c r="O24" s="11">
        <v>92762161.189999998</v>
      </c>
      <c r="P24" s="11">
        <v>10877792.810000001</v>
      </c>
      <c r="Q24" s="11">
        <v>92762161.189999998</v>
      </c>
      <c r="R24" s="11">
        <v>0</v>
      </c>
      <c r="S24" s="11">
        <v>92762161.189999998</v>
      </c>
      <c r="T24" s="11">
        <v>0</v>
      </c>
      <c r="U24" s="11">
        <v>0</v>
      </c>
    </row>
    <row r="25" spans="1:21" s="12" customFormat="1" ht="12" x14ac:dyDescent="0.2">
      <c r="A25" s="8" t="s">
        <v>63</v>
      </c>
      <c r="B25" s="8" t="s">
        <v>64</v>
      </c>
      <c r="C25" s="9" t="s">
        <v>25</v>
      </c>
      <c r="D25" s="9" t="s">
        <v>26</v>
      </c>
      <c r="E25" s="9">
        <v>20</v>
      </c>
      <c r="F25" s="10" t="s">
        <v>31</v>
      </c>
      <c r="G25" s="11">
        <v>600000000</v>
      </c>
      <c r="H25" s="11">
        <f t="shared" si="5"/>
        <v>0</v>
      </c>
      <c r="I25" s="11">
        <v>600000000</v>
      </c>
      <c r="J25" s="11">
        <v>425900414</v>
      </c>
      <c r="K25" s="11">
        <v>174099586</v>
      </c>
      <c r="L25" s="11">
        <v>0</v>
      </c>
      <c r="M25" s="11">
        <v>425900414</v>
      </c>
      <c r="N25" s="11">
        <v>0</v>
      </c>
      <c r="O25" s="11">
        <v>424976178.81</v>
      </c>
      <c r="P25" s="11">
        <v>924235.19</v>
      </c>
      <c r="Q25" s="11">
        <v>424976178.81</v>
      </c>
      <c r="R25" s="11">
        <v>0</v>
      </c>
      <c r="S25" s="11">
        <v>424976178.81</v>
      </c>
      <c r="T25" s="11">
        <v>0</v>
      </c>
      <c r="U25" s="11">
        <v>0</v>
      </c>
    </row>
    <row r="26" spans="1:21" s="12" customFormat="1" ht="12" x14ac:dyDescent="0.2">
      <c r="A26" s="8" t="s">
        <v>65</v>
      </c>
      <c r="B26" s="8" t="s">
        <v>66</v>
      </c>
      <c r="C26" s="9" t="s">
        <v>25</v>
      </c>
      <c r="D26" s="9" t="s">
        <v>26</v>
      </c>
      <c r="E26" s="9">
        <v>20</v>
      </c>
      <c r="F26" s="10" t="s">
        <v>31</v>
      </c>
      <c r="G26" s="11">
        <v>38000000</v>
      </c>
      <c r="H26" s="11">
        <f t="shared" si="5"/>
        <v>0</v>
      </c>
      <c r="I26" s="11">
        <v>38000000</v>
      </c>
      <c r="J26" s="11">
        <v>21927363</v>
      </c>
      <c r="K26" s="11">
        <v>16072637</v>
      </c>
      <c r="L26" s="11">
        <v>0</v>
      </c>
      <c r="M26" s="11">
        <v>21927363</v>
      </c>
      <c r="N26" s="11">
        <v>0</v>
      </c>
      <c r="O26" s="11">
        <v>21860842.329999998</v>
      </c>
      <c r="P26" s="11">
        <v>66520.67</v>
      </c>
      <c r="Q26" s="11">
        <v>21860842.329999998</v>
      </c>
      <c r="R26" s="11">
        <v>0</v>
      </c>
      <c r="S26" s="11">
        <v>21860842.329999998</v>
      </c>
      <c r="T26" s="11">
        <v>0</v>
      </c>
      <c r="U26" s="11">
        <v>0</v>
      </c>
    </row>
    <row r="27" spans="1:21" s="12" customFormat="1" ht="24" x14ac:dyDescent="0.2">
      <c r="A27" s="8" t="s">
        <v>67</v>
      </c>
      <c r="B27" s="8" t="s">
        <v>68</v>
      </c>
      <c r="C27" s="9" t="s">
        <v>25</v>
      </c>
      <c r="D27" s="9" t="s">
        <v>26</v>
      </c>
      <c r="E27" s="9">
        <v>20</v>
      </c>
      <c r="F27" s="10" t="s">
        <v>31</v>
      </c>
      <c r="G27" s="11">
        <v>797000000</v>
      </c>
      <c r="H27" s="11">
        <f t="shared" si="5"/>
        <v>0</v>
      </c>
      <c r="I27" s="11">
        <v>797000000</v>
      </c>
      <c r="J27" s="11">
        <v>624373244</v>
      </c>
      <c r="K27" s="11">
        <v>172626756</v>
      </c>
      <c r="L27" s="11">
        <v>0</v>
      </c>
      <c r="M27" s="11">
        <v>624373244</v>
      </c>
      <c r="N27" s="11">
        <v>0</v>
      </c>
      <c r="O27" s="11">
        <v>623322093.12</v>
      </c>
      <c r="P27" s="11">
        <v>1051150.8799999999</v>
      </c>
      <c r="Q27" s="11">
        <v>623322093.12</v>
      </c>
      <c r="R27" s="11">
        <v>0</v>
      </c>
      <c r="S27" s="11">
        <v>623322093.12</v>
      </c>
      <c r="T27" s="11">
        <v>0</v>
      </c>
      <c r="U27" s="11">
        <v>0</v>
      </c>
    </row>
    <row r="28" spans="1:21" s="12" customFormat="1" ht="12" x14ac:dyDescent="0.2">
      <c r="A28" s="8" t="s">
        <v>69</v>
      </c>
      <c r="B28" s="8" t="s">
        <v>70</v>
      </c>
      <c r="C28" s="9" t="s">
        <v>25</v>
      </c>
      <c r="D28" s="9" t="s">
        <v>26</v>
      </c>
      <c r="E28" s="9">
        <v>20</v>
      </c>
      <c r="F28" s="10" t="s">
        <v>31</v>
      </c>
      <c r="G28" s="11">
        <v>80000000</v>
      </c>
      <c r="H28" s="11">
        <f t="shared" si="5"/>
        <v>0</v>
      </c>
      <c r="I28" s="11">
        <v>80000000</v>
      </c>
      <c r="J28" s="11">
        <v>48952529</v>
      </c>
      <c r="K28" s="11">
        <v>31047471</v>
      </c>
      <c r="L28" s="11">
        <v>0</v>
      </c>
      <c r="M28" s="11">
        <v>48952529</v>
      </c>
      <c r="N28" s="11">
        <v>0</v>
      </c>
      <c r="O28" s="11">
        <v>48802256.869999997</v>
      </c>
      <c r="P28" s="11">
        <v>150272.13</v>
      </c>
      <c r="Q28" s="11">
        <v>48802256.869999997</v>
      </c>
      <c r="R28" s="11">
        <v>0</v>
      </c>
      <c r="S28" s="11">
        <v>48802256.869999997</v>
      </c>
      <c r="T28" s="11">
        <v>0</v>
      </c>
      <c r="U28" s="11">
        <v>0</v>
      </c>
    </row>
    <row r="29" spans="1:21" s="12" customFormat="1" ht="12" x14ac:dyDescent="0.2">
      <c r="A29" s="8" t="s">
        <v>71</v>
      </c>
      <c r="B29" s="8" t="s">
        <v>72</v>
      </c>
      <c r="C29" s="9" t="s">
        <v>25</v>
      </c>
      <c r="D29" s="9" t="s">
        <v>26</v>
      </c>
      <c r="E29" s="9">
        <v>20</v>
      </c>
      <c r="F29" s="10" t="s">
        <v>31</v>
      </c>
      <c r="G29" s="11">
        <v>367000000</v>
      </c>
      <c r="H29" s="11">
        <f t="shared" si="5"/>
        <v>18072000</v>
      </c>
      <c r="I29" s="11">
        <v>385072000</v>
      </c>
      <c r="J29" s="11">
        <v>384313713</v>
      </c>
      <c r="K29" s="11">
        <v>758287</v>
      </c>
      <c r="L29" s="11">
        <v>0</v>
      </c>
      <c r="M29" s="11">
        <v>384313713</v>
      </c>
      <c r="N29" s="11">
        <v>0</v>
      </c>
      <c r="O29" s="11">
        <v>384154909.41000003</v>
      </c>
      <c r="P29" s="11">
        <v>158803.59</v>
      </c>
      <c r="Q29" s="11">
        <v>384154909.41000003</v>
      </c>
      <c r="R29" s="11">
        <v>0</v>
      </c>
      <c r="S29" s="11">
        <v>384154909.41000003</v>
      </c>
      <c r="T29" s="11">
        <v>0</v>
      </c>
      <c r="U29" s="11">
        <v>0</v>
      </c>
    </row>
    <row r="30" spans="1:21" s="12" customFormat="1" ht="12" x14ac:dyDescent="0.2">
      <c r="A30" s="8" t="s">
        <v>73</v>
      </c>
      <c r="B30" s="8" t="s">
        <v>74</v>
      </c>
      <c r="C30" s="9" t="s">
        <v>25</v>
      </c>
      <c r="D30" s="9" t="s">
        <v>26</v>
      </c>
      <c r="E30" s="9">
        <v>20</v>
      </c>
      <c r="F30" s="10" t="s">
        <v>31</v>
      </c>
      <c r="G30" s="11">
        <v>350000000</v>
      </c>
      <c r="H30" s="11">
        <f t="shared" si="5"/>
        <v>-18072000</v>
      </c>
      <c r="I30" s="11">
        <v>331928000</v>
      </c>
      <c r="J30" s="11">
        <v>191107002</v>
      </c>
      <c r="K30" s="11">
        <v>140820998</v>
      </c>
      <c r="L30" s="11">
        <v>0</v>
      </c>
      <c r="M30" s="11">
        <v>191107002</v>
      </c>
      <c r="N30" s="11">
        <v>0</v>
      </c>
      <c r="O30" s="11">
        <v>190364926.84</v>
      </c>
      <c r="P30" s="11">
        <v>742075.16</v>
      </c>
      <c r="Q30" s="11">
        <v>190364926.84</v>
      </c>
      <c r="R30" s="11">
        <v>0</v>
      </c>
      <c r="S30" s="11">
        <v>190364926.84</v>
      </c>
      <c r="T30" s="11">
        <v>0</v>
      </c>
      <c r="U30" s="11">
        <v>0</v>
      </c>
    </row>
    <row r="31" spans="1:21" s="12" customFormat="1" ht="24" x14ac:dyDescent="0.2">
      <c r="A31" s="8" t="s">
        <v>75</v>
      </c>
      <c r="B31" s="8" t="s">
        <v>76</v>
      </c>
      <c r="C31" s="9" t="s">
        <v>25</v>
      </c>
      <c r="D31" s="9" t="s">
        <v>26</v>
      </c>
      <c r="E31" s="9">
        <v>20</v>
      </c>
      <c r="F31" s="10" t="s">
        <v>31</v>
      </c>
      <c r="G31" s="11">
        <v>20107500000</v>
      </c>
      <c r="H31" s="11">
        <v>0</v>
      </c>
      <c r="I31" s="11">
        <v>20107500000</v>
      </c>
      <c r="J31" s="11">
        <v>0</v>
      </c>
      <c r="K31" s="11">
        <f>+G31-L31</f>
        <v>5597813368</v>
      </c>
      <c r="L31" s="11">
        <v>14509686632</v>
      </c>
      <c r="M31" s="11">
        <v>0</v>
      </c>
      <c r="N31" s="11">
        <v>0</v>
      </c>
      <c r="O31" s="11">
        <v>0</v>
      </c>
      <c r="P31" s="11">
        <v>0</v>
      </c>
      <c r="Q31" s="11">
        <v>0</v>
      </c>
      <c r="R31" s="11">
        <v>0</v>
      </c>
      <c r="S31" s="11">
        <v>0</v>
      </c>
      <c r="T31" s="11">
        <v>0</v>
      </c>
      <c r="U31" s="11">
        <v>0</v>
      </c>
    </row>
    <row r="32" spans="1:21" s="12" customFormat="1" ht="12" x14ac:dyDescent="0.2">
      <c r="A32" s="8" t="s">
        <v>77</v>
      </c>
      <c r="B32" s="8" t="s">
        <v>78</v>
      </c>
      <c r="C32" s="9" t="s">
        <v>25</v>
      </c>
      <c r="D32" s="9" t="s">
        <v>26</v>
      </c>
      <c r="E32" s="9">
        <v>20</v>
      </c>
      <c r="F32" s="10" t="s">
        <v>31</v>
      </c>
      <c r="G32" s="11">
        <v>7655400000</v>
      </c>
      <c r="H32" s="11">
        <f t="shared" ref="H32:H79" si="7">+I32-G32</f>
        <v>0</v>
      </c>
      <c r="I32" s="11">
        <v>7655400000</v>
      </c>
      <c r="J32" s="11">
        <v>5662636810.4499998</v>
      </c>
      <c r="K32" s="11">
        <v>1992763189.55</v>
      </c>
      <c r="L32" s="11">
        <v>0</v>
      </c>
      <c r="M32" s="11">
        <v>5543072035.4499998</v>
      </c>
      <c r="N32" s="11">
        <v>119564775</v>
      </c>
      <c r="O32" s="11">
        <v>3494004199</v>
      </c>
      <c r="P32" s="11">
        <v>2049067836.45</v>
      </c>
      <c r="Q32" s="11">
        <v>3494004199</v>
      </c>
      <c r="R32" s="11">
        <v>0</v>
      </c>
      <c r="S32" s="11">
        <v>3494004199</v>
      </c>
      <c r="T32" s="11">
        <v>0</v>
      </c>
      <c r="U32" s="11">
        <v>0</v>
      </c>
    </row>
    <row r="33" spans="1:21" s="12" customFormat="1" ht="12" x14ac:dyDescent="0.2">
      <c r="A33" s="8" t="s">
        <v>79</v>
      </c>
      <c r="B33" s="8" t="s">
        <v>80</v>
      </c>
      <c r="C33" s="9" t="s">
        <v>25</v>
      </c>
      <c r="D33" s="9" t="s">
        <v>26</v>
      </c>
      <c r="E33" s="9">
        <v>20</v>
      </c>
      <c r="F33" s="10" t="s">
        <v>31</v>
      </c>
      <c r="G33" s="11">
        <v>6800000000</v>
      </c>
      <c r="H33" s="11">
        <f t="shared" si="7"/>
        <v>0</v>
      </c>
      <c r="I33" s="11">
        <v>6800000000</v>
      </c>
      <c r="J33" s="11">
        <v>5404007688.3199997</v>
      </c>
      <c r="K33" s="11">
        <v>1395992311.6800001</v>
      </c>
      <c r="L33" s="11">
        <v>0</v>
      </c>
      <c r="M33" s="11">
        <v>5310184913.3199997</v>
      </c>
      <c r="N33" s="11">
        <v>93822775</v>
      </c>
      <c r="O33" s="11">
        <v>3306016480</v>
      </c>
      <c r="P33" s="11">
        <v>2004168433.3199999</v>
      </c>
      <c r="Q33" s="11">
        <v>3306016480</v>
      </c>
      <c r="R33" s="11">
        <v>0</v>
      </c>
      <c r="S33" s="11">
        <v>3306016480</v>
      </c>
      <c r="T33" s="11">
        <v>0</v>
      </c>
      <c r="U33" s="11">
        <v>0</v>
      </c>
    </row>
    <row r="34" spans="1:21" s="12" customFormat="1" ht="12" x14ac:dyDescent="0.2">
      <c r="A34" s="8" t="s">
        <v>81</v>
      </c>
      <c r="B34" s="8" t="s">
        <v>82</v>
      </c>
      <c r="C34" s="9" t="s">
        <v>25</v>
      </c>
      <c r="D34" s="9" t="s">
        <v>26</v>
      </c>
      <c r="E34" s="9">
        <v>20</v>
      </c>
      <c r="F34" s="10" t="s">
        <v>31</v>
      </c>
      <c r="G34" s="11">
        <v>855400000</v>
      </c>
      <c r="H34" s="11">
        <f t="shared" si="7"/>
        <v>0</v>
      </c>
      <c r="I34" s="11">
        <v>855400000</v>
      </c>
      <c r="J34" s="11">
        <v>258629122.13</v>
      </c>
      <c r="K34" s="11">
        <v>596770877.87</v>
      </c>
      <c r="L34" s="11">
        <v>0</v>
      </c>
      <c r="M34" s="11">
        <v>232887122.13</v>
      </c>
      <c r="N34" s="11">
        <v>25742000</v>
      </c>
      <c r="O34" s="11">
        <v>187987719</v>
      </c>
      <c r="P34" s="11">
        <v>44899403.130000003</v>
      </c>
      <c r="Q34" s="11">
        <v>187987719</v>
      </c>
      <c r="R34" s="11">
        <v>0</v>
      </c>
      <c r="S34" s="11">
        <v>187987719</v>
      </c>
      <c r="T34" s="11">
        <v>0</v>
      </c>
      <c r="U34" s="11">
        <v>0</v>
      </c>
    </row>
    <row r="35" spans="1:21" s="12" customFormat="1" ht="24" x14ac:dyDescent="0.2">
      <c r="A35" s="8" t="s">
        <v>83</v>
      </c>
      <c r="B35" s="8" t="s">
        <v>84</v>
      </c>
      <c r="C35" s="9" t="s">
        <v>25</v>
      </c>
      <c r="D35" s="9" t="s">
        <v>26</v>
      </c>
      <c r="E35" s="9">
        <v>20</v>
      </c>
      <c r="F35" s="10" t="s">
        <v>31</v>
      </c>
      <c r="G35" s="11">
        <v>15819000000</v>
      </c>
      <c r="H35" s="11">
        <f t="shared" si="7"/>
        <v>0</v>
      </c>
      <c r="I35" s="11">
        <v>15819000000</v>
      </c>
      <c r="J35" s="11">
        <v>13779387799</v>
      </c>
      <c r="K35" s="11">
        <v>2039612201</v>
      </c>
      <c r="L35" s="11">
        <v>0</v>
      </c>
      <c r="M35" s="11">
        <v>13779387799</v>
      </c>
      <c r="N35" s="11">
        <v>0</v>
      </c>
      <c r="O35" s="11">
        <v>13758842430.77</v>
      </c>
      <c r="P35" s="11">
        <v>20545368.23</v>
      </c>
      <c r="Q35" s="11">
        <v>12226395639.77</v>
      </c>
      <c r="R35" s="11">
        <v>1532446791</v>
      </c>
      <c r="S35" s="11">
        <v>12226395639.77</v>
      </c>
      <c r="T35" s="11">
        <v>0</v>
      </c>
      <c r="U35" s="11">
        <v>0</v>
      </c>
    </row>
    <row r="36" spans="1:21" s="12" customFormat="1" ht="12" x14ac:dyDescent="0.2">
      <c r="A36" s="8" t="s">
        <v>85</v>
      </c>
      <c r="B36" s="8" t="s">
        <v>86</v>
      </c>
      <c r="C36" s="9" t="s">
        <v>25</v>
      </c>
      <c r="D36" s="9" t="s">
        <v>26</v>
      </c>
      <c r="E36" s="9">
        <v>20</v>
      </c>
      <c r="F36" s="10" t="s">
        <v>31</v>
      </c>
      <c r="G36" s="11">
        <v>7424000000</v>
      </c>
      <c r="H36" s="11">
        <f t="shared" si="7"/>
        <v>0</v>
      </c>
      <c r="I36" s="11">
        <v>7424000000</v>
      </c>
      <c r="J36" s="11">
        <v>6419779588</v>
      </c>
      <c r="K36" s="11">
        <v>1004220412</v>
      </c>
      <c r="L36" s="11">
        <v>0</v>
      </c>
      <c r="M36" s="11">
        <v>6419779588</v>
      </c>
      <c r="N36" s="11">
        <v>0</v>
      </c>
      <c r="O36" s="11">
        <v>6410039623.6800003</v>
      </c>
      <c r="P36" s="11">
        <v>9739964.3200000003</v>
      </c>
      <c r="Q36" s="11">
        <v>5702481863.6800003</v>
      </c>
      <c r="R36" s="11">
        <v>707557760</v>
      </c>
      <c r="S36" s="11">
        <v>5702481863.6800003</v>
      </c>
      <c r="T36" s="11">
        <v>0</v>
      </c>
      <c r="U36" s="11">
        <v>0</v>
      </c>
    </row>
    <row r="37" spans="1:21" s="12" customFormat="1" ht="12" x14ac:dyDescent="0.2">
      <c r="A37" s="8" t="s">
        <v>87</v>
      </c>
      <c r="B37" s="8" t="s">
        <v>88</v>
      </c>
      <c r="C37" s="9" t="s">
        <v>25</v>
      </c>
      <c r="D37" s="9" t="s">
        <v>26</v>
      </c>
      <c r="E37" s="9">
        <v>20</v>
      </c>
      <c r="F37" s="10" t="s">
        <v>31</v>
      </c>
      <c r="G37" s="11">
        <v>1556000000</v>
      </c>
      <c r="H37" s="11">
        <f t="shared" si="7"/>
        <v>0</v>
      </c>
      <c r="I37" s="11">
        <v>1556000000</v>
      </c>
      <c r="J37" s="11">
        <v>1385370753</v>
      </c>
      <c r="K37" s="11">
        <v>170629247</v>
      </c>
      <c r="L37" s="11">
        <v>0</v>
      </c>
      <c r="M37" s="11">
        <v>1385370753</v>
      </c>
      <c r="N37" s="11">
        <v>0</v>
      </c>
      <c r="O37" s="11">
        <v>1383475539.0799999</v>
      </c>
      <c r="P37" s="11">
        <v>1895213.92</v>
      </c>
      <c r="Q37" s="11">
        <v>1234339979.0799999</v>
      </c>
      <c r="R37" s="11">
        <v>149135560</v>
      </c>
      <c r="S37" s="11">
        <v>1234339979.0799999</v>
      </c>
      <c r="T37" s="11">
        <v>0</v>
      </c>
      <c r="U37" s="11">
        <v>0</v>
      </c>
    </row>
    <row r="38" spans="1:21" s="12" customFormat="1" ht="24" x14ac:dyDescent="0.2">
      <c r="A38" s="8" t="s">
        <v>89</v>
      </c>
      <c r="B38" s="8" t="s">
        <v>90</v>
      </c>
      <c r="C38" s="9" t="s">
        <v>25</v>
      </c>
      <c r="D38" s="9" t="s">
        <v>26</v>
      </c>
      <c r="E38" s="9">
        <v>20</v>
      </c>
      <c r="F38" s="10" t="s">
        <v>31</v>
      </c>
      <c r="G38" s="11">
        <v>2747000000</v>
      </c>
      <c r="H38" s="11">
        <f t="shared" si="7"/>
        <v>0</v>
      </c>
      <c r="I38" s="11">
        <v>2747000000</v>
      </c>
      <c r="J38" s="11">
        <v>2309913533</v>
      </c>
      <c r="K38" s="11">
        <v>437086467</v>
      </c>
      <c r="L38" s="11">
        <v>0</v>
      </c>
      <c r="M38" s="11">
        <v>2309913533</v>
      </c>
      <c r="N38" s="11">
        <v>0</v>
      </c>
      <c r="O38" s="11">
        <v>2306141250.8400002</v>
      </c>
      <c r="P38" s="11">
        <v>3772282.16</v>
      </c>
      <c r="Q38" s="11">
        <v>2056148750.8399999</v>
      </c>
      <c r="R38" s="11">
        <v>249992500</v>
      </c>
      <c r="S38" s="11">
        <v>2056148750.8399999</v>
      </c>
      <c r="T38" s="11">
        <v>0</v>
      </c>
      <c r="U38" s="11">
        <v>0</v>
      </c>
    </row>
    <row r="39" spans="1:21" s="12" customFormat="1" ht="24" x14ac:dyDescent="0.2">
      <c r="A39" s="8" t="s">
        <v>91</v>
      </c>
      <c r="B39" s="8" t="s">
        <v>92</v>
      </c>
      <c r="C39" s="9" t="s">
        <v>25</v>
      </c>
      <c r="D39" s="9" t="s">
        <v>26</v>
      </c>
      <c r="E39" s="9">
        <v>20</v>
      </c>
      <c r="F39" s="10" t="s">
        <v>31</v>
      </c>
      <c r="G39" s="11">
        <v>3121000000</v>
      </c>
      <c r="H39" s="11">
        <f t="shared" si="7"/>
        <v>0</v>
      </c>
      <c r="I39" s="11">
        <v>3121000000</v>
      </c>
      <c r="J39" s="11">
        <v>2724495302</v>
      </c>
      <c r="K39" s="11">
        <v>396504698</v>
      </c>
      <c r="L39" s="11">
        <v>0</v>
      </c>
      <c r="M39" s="11">
        <v>2724495302</v>
      </c>
      <c r="N39" s="11">
        <v>0</v>
      </c>
      <c r="O39" s="11">
        <v>2720422833.7600002</v>
      </c>
      <c r="P39" s="11">
        <v>4072468.24</v>
      </c>
      <c r="Q39" s="11">
        <v>2411993133.7600002</v>
      </c>
      <c r="R39" s="11">
        <v>308429700</v>
      </c>
      <c r="S39" s="11">
        <v>2411993133.7600002</v>
      </c>
      <c r="T39" s="11">
        <v>0</v>
      </c>
      <c r="U39" s="11">
        <v>0</v>
      </c>
    </row>
    <row r="40" spans="1:21" s="12" customFormat="1" ht="24" x14ac:dyDescent="0.2">
      <c r="A40" s="8" t="s">
        <v>93</v>
      </c>
      <c r="B40" s="8" t="s">
        <v>94</v>
      </c>
      <c r="C40" s="9" t="s">
        <v>25</v>
      </c>
      <c r="D40" s="9" t="s">
        <v>26</v>
      </c>
      <c r="E40" s="9">
        <v>20</v>
      </c>
      <c r="F40" s="10" t="s">
        <v>31</v>
      </c>
      <c r="G40" s="11">
        <v>6450000000</v>
      </c>
      <c r="H40" s="11">
        <f t="shared" si="7"/>
        <v>0</v>
      </c>
      <c r="I40" s="11">
        <v>6450000000</v>
      </c>
      <c r="J40" s="11">
        <v>5627894828</v>
      </c>
      <c r="K40" s="11">
        <v>822105172</v>
      </c>
      <c r="L40" s="11">
        <v>0</v>
      </c>
      <c r="M40" s="11">
        <v>5627894828</v>
      </c>
      <c r="N40" s="11">
        <v>0</v>
      </c>
      <c r="O40" s="11">
        <v>5619458440.9700003</v>
      </c>
      <c r="P40" s="11">
        <v>8436387.0299999993</v>
      </c>
      <c r="Q40" s="11">
        <v>4980988859.9700003</v>
      </c>
      <c r="R40" s="11">
        <v>638469581</v>
      </c>
      <c r="S40" s="11">
        <v>4980988859.9700003</v>
      </c>
      <c r="T40" s="11">
        <v>0</v>
      </c>
      <c r="U40" s="11">
        <v>0</v>
      </c>
    </row>
    <row r="41" spans="1:21" s="12" customFormat="1" ht="12" x14ac:dyDescent="0.2">
      <c r="A41" s="8" t="s">
        <v>95</v>
      </c>
      <c r="B41" s="8" t="s">
        <v>96</v>
      </c>
      <c r="C41" s="9" t="s">
        <v>25</v>
      </c>
      <c r="D41" s="9" t="s">
        <v>26</v>
      </c>
      <c r="E41" s="9">
        <v>20</v>
      </c>
      <c r="F41" s="10" t="s">
        <v>31</v>
      </c>
      <c r="G41" s="11">
        <v>3500000000</v>
      </c>
      <c r="H41" s="11">
        <f t="shared" si="7"/>
        <v>0</v>
      </c>
      <c r="I41" s="11">
        <v>3500000000</v>
      </c>
      <c r="J41" s="11">
        <v>2895895759</v>
      </c>
      <c r="K41" s="11">
        <v>604104241</v>
      </c>
      <c r="L41" s="11">
        <v>0</v>
      </c>
      <c r="M41" s="11">
        <v>2895895759</v>
      </c>
      <c r="N41" s="11">
        <v>0</v>
      </c>
      <c r="O41" s="11">
        <v>2890945351.4400001</v>
      </c>
      <c r="P41" s="11">
        <v>4950407.5599999996</v>
      </c>
      <c r="Q41" s="11">
        <v>2579579470.4400001</v>
      </c>
      <c r="R41" s="11">
        <v>311365881</v>
      </c>
      <c r="S41" s="11">
        <v>2579579470.4400001</v>
      </c>
      <c r="T41" s="11">
        <v>0</v>
      </c>
      <c r="U41" s="11">
        <v>0</v>
      </c>
    </row>
    <row r="42" spans="1:21" s="12" customFormat="1" ht="24" x14ac:dyDescent="0.2">
      <c r="A42" s="8" t="s">
        <v>97</v>
      </c>
      <c r="B42" s="8" t="s">
        <v>98</v>
      </c>
      <c r="C42" s="9" t="s">
        <v>25</v>
      </c>
      <c r="D42" s="9" t="s">
        <v>26</v>
      </c>
      <c r="E42" s="9">
        <v>20</v>
      </c>
      <c r="F42" s="10" t="s">
        <v>31</v>
      </c>
      <c r="G42" s="11">
        <v>1638000000</v>
      </c>
      <c r="H42" s="11">
        <f t="shared" si="7"/>
        <v>0</v>
      </c>
      <c r="I42" s="11">
        <v>1638000000</v>
      </c>
      <c r="J42" s="11">
        <v>1535493746</v>
      </c>
      <c r="K42" s="11">
        <v>102506254</v>
      </c>
      <c r="L42" s="11">
        <v>0</v>
      </c>
      <c r="M42" s="11">
        <v>1535493746</v>
      </c>
      <c r="N42" s="11">
        <v>0</v>
      </c>
      <c r="O42" s="11">
        <v>1533595827</v>
      </c>
      <c r="P42" s="11">
        <v>1897919</v>
      </c>
      <c r="Q42" s="11">
        <v>1347935327</v>
      </c>
      <c r="R42" s="11">
        <v>185660500</v>
      </c>
      <c r="S42" s="11">
        <v>1347935327</v>
      </c>
      <c r="T42" s="11">
        <v>0</v>
      </c>
      <c r="U42" s="11">
        <v>0</v>
      </c>
    </row>
    <row r="43" spans="1:21" s="12" customFormat="1" ht="36" x14ac:dyDescent="0.2">
      <c r="A43" s="8" t="s">
        <v>99</v>
      </c>
      <c r="B43" s="8" t="s">
        <v>100</v>
      </c>
      <c r="C43" s="9" t="s">
        <v>25</v>
      </c>
      <c r="D43" s="9" t="s">
        <v>26</v>
      </c>
      <c r="E43" s="9">
        <v>20</v>
      </c>
      <c r="F43" s="10" t="s">
        <v>31</v>
      </c>
      <c r="G43" s="11">
        <v>1312000000</v>
      </c>
      <c r="H43" s="11">
        <f t="shared" si="7"/>
        <v>0</v>
      </c>
      <c r="I43" s="11">
        <v>1312000000</v>
      </c>
      <c r="J43" s="11">
        <v>1196505323</v>
      </c>
      <c r="K43" s="11">
        <v>115494677</v>
      </c>
      <c r="L43" s="11">
        <v>0</v>
      </c>
      <c r="M43" s="11">
        <v>1196505323</v>
      </c>
      <c r="N43" s="11">
        <v>0</v>
      </c>
      <c r="O43" s="11">
        <v>1194917262.53</v>
      </c>
      <c r="P43" s="11">
        <v>1588060.47</v>
      </c>
      <c r="Q43" s="11">
        <v>1053474062.53</v>
      </c>
      <c r="R43" s="11">
        <v>141443200</v>
      </c>
      <c r="S43" s="11">
        <v>1053474062.53</v>
      </c>
      <c r="T43" s="11">
        <v>0</v>
      </c>
      <c r="U43" s="11">
        <v>0</v>
      </c>
    </row>
    <row r="44" spans="1:21" s="12" customFormat="1" ht="12" x14ac:dyDescent="0.2">
      <c r="A44" s="8" t="s">
        <v>101</v>
      </c>
      <c r="B44" s="8" t="s">
        <v>102</v>
      </c>
      <c r="C44" s="9" t="s">
        <v>25</v>
      </c>
      <c r="D44" s="9" t="s">
        <v>26</v>
      </c>
      <c r="E44" s="9">
        <v>20</v>
      </c>
      <c r="F44" s="10" t="s">
        <v>31</v>
      </c>
      <c r="G44" s="11">
        <v>1167000000</v>
      </c>
      <c r="H44" s="11">
        <f t="shared" si="7"/>
        <v>0</v>
      </c>
      <c r="I44" s="11">
        <v>1167000000</v>
      </c>
      <c r="J44" s="11">
        <v>1039028052</v>
      </c>
      <c r="K44" s="11">
        <v>127971948</v>
      </c>
      <c r="L44" s="11">
        <v>0</v>
      </c>
      <c r="M44" s="11">
        <v>1039028052</v>
      </c>
      <c r="N44" s="11">
        <v>0</v>
      </c>
      <c r="O44" s="11">
        <v>1037606641.76</v>
      </c>
      <c r="P44" s="11">
        <v>1421410.24</v>
      </c>
      <c r="Q44" s="11">
        <v>925754971.75999999</v>
      </c>
      <c r="R44" s="11">
        <v>111851670</v>
      </c>
      <c r="S44" s="11">
        <v>925754971.75999999</v>
      </c>
      <c r="T44" s="11">
        <v>0</v>
      </c>
      <c r="U44" s="11">
        <v>0</v>
      </c>
    </row>
    <row r="45" spans="1:21" s="12" customFormat="1" ht="12" x14ac:dyDescent="0.2">
      <c r="A45" s="8" t="s">
        <v>103</v>
      </c>
      <c r="B45" s="8" t="s">
        <v>104</v>
      </c>
      <c r="C45" s="9" t="s">
        <v>25</v>
      </c>
      <c r="D45" s="9" t="s">
        <v>26</v>
      </c>
      <c r="E45" s="9">
        <v>20</v>
      </c>
      <c r="F45" s="10" t="s">
        <v>31</v>
      </c>
      <c r="G45" s="11">
        <v>778000000</v>
      </c>
      <c r="H45" s="11">
        <f t="shared" si="7"/>
        <v>0</v>
      </c>
      <c r="I45" s="11">
        <v>778000000</v>
      </c>
      <c r="J45" s="11">
        <v>692685331</v>
      </c>
      <c r="K45" s="11">
        <v>85314669</v>
      </c>
      <c r="L45" s="11">
        <v>0</v>
      </c>
      <c r="M45" s="11">
        <v>692685331</v>
      </c>
      <c r="N45" s="11">
        <v>0</v>
      </c>
      <c r="O45" s="11">
        <v>691737724.36000001</v>
      </c>
      <c r="P45" s="11">
        <v>947606.64</v>
      </c>
      <c r="Q45" s="11">
        <v>617169944.36000001</v>
      </c>
      <c r="R45" s="11">
        <v>74567780</v>
      </c>
      <c r="S45" s="11">
        <v>617169944.36000001</v>
      </c>
      <c r="T45" s="11">
        <v>0</v>
      </c>
      <c r="U45" s="11">
        <v>0</v>
      </c>
    </row>
    <row r="46" spans="1:21" s="7" customFormat="1" ht="16.5" customHeight="1" x14ac:dyDescent="0.2">
      <c r="A46" s="3" t="s">
        <v>105</v>
      </c>
      <c r="B46" s="3" t="s">
        <v>106</v>
      </c>
      <c r="C46" s="4" t="s">
        <v>25</v>
      </c>
      <c r="D46" s="4" t="s">
        <v>26</v>
      </c>
      <c r="E46" s="4">
        <v>20</v>
      </c>
      <c r="F46" s="5" t="s">
        <v>31</v>
      </c>
      <c r="G46" s="6">
        <v>12438550000</v>
      </c>
      <c r="H46" s="11">
        <f t="shared" si="7"/>
        <v>0</v>
      </c>
      <c r="I46" s="6">
        <v>12438550000</v>
      </c>
      <c r="J46" s="6">
        <v>11086581747.799999</v>
      </c>
      <c r="K46" s="6">
        <v>1283756550.96</v>
      </c>
      <c r="L46" s="6">
        <v>68211701.239999995</v>
      </c>
      <c r="M46" s="6">
        <v>10157391747.639999</v>
      </c>
      <c r="N46" s="6">
        <v>929190000.15999997</v>
      </c>
      <c r="O46" s="6">
        <v>7700457075.9899998</v>
      </c>
      <c r="P46" s="6">
        <v>2456934671.6500001</v>
      </c>
      <c r="Q46" s="6">
        <v>7458831975.7399998</v>
      </c>
      <c r="R46" s="6">
        <v>241625100.25</v>
      </c>
      <c r="S46" s="6">
        <v>7458831975.7399998</v>
      </c>
      <c r="T46" s="6">
        <v>0</v>
      </c>
      <c r="U46" s="6">
        <v>41272386.600000001</v>
      </c>
    </row>
    <row r="47" spans="1:21" s="7" customFormat="1" ht="21.75" customHeight="1" x14ac:dyDescent="0.2">
      <c r="A47" s="3" t="s">
        <v>105</v>
      </c>
      <c r="B47" s="3" t="s">
        <v>106</v>
      </c>
      <c r="C47" s="4" t="s">
        <v>25</v>
      </c>
      <c r="D47" s="4" t="s">
        <v>26</v>
      </c>
      <c r="E47" s="4">
        <v>21</v>
      </c>
      <c r="F47" s="5" t="s">
        <v>28</v>
      </c>
      <c r="G47" s="6">
        <v>1998800000</v>
      </c>
      <c r="H47" s="11">
        <f t="shared" si="7"/>
        <v>0</v>
      </c>
      <c r="I47" s="6">
        <v>1998800000</v>
      </c>
      <c r="J47" s="6">
        <v>1531080960.5699999</v>
      </c>
      <c r="K47" s="6">
        <v>467719039.43000001</v>
      </c>
      <c r="L47" s="6">
        <v>0</v>
      </c>
      <c r="M47" s="6">
        <v>1005601978.5700001</v>
      </c>
      <c r="N47" s="6">
        <v>525478982</v>
      </c>
      <c r="O47" s="6">
        <v>695163658</v>
      </c>
      <c r="P47" s="6">
        <v>310438320.56999999</v>
      </c>
      <c r="Q47" s="6">
        <v>609246546.91999996</v>
      </c>
      <c r="R47" s="6">
        <v>85917111.079999998</v>
      </c>
      <c r="S47" s="6">
        <v>609246546.91999996</v>
      </c>
      <c r="T47" s="6">
        <v>0</v>
      </c>
      <c r="U47" s="6">
        <v>0</v>
      </c>
    </row>
    <row r="48" spans="1:21" s="12" customFormat="1" ht="12" x14ac:dyDescent="0.2">
      <c r="A48" s="8" t="s">
        <v>107</v>
      </c>
      <c r="B48" s="8" t="s">
        <v>106</v>
      </c>
      <c r="C48" s="9" t="s">
        <v>25</v>
      </c>
      <c r="D48" s="9" t="s">
        <v>26</v>
      </c>
      <c r="E48" s="9">
        <v>20</v>
      </c>
      <c r="F48" s="10" t="s">
        <v>31</v>
      </c>
      <c r="G48" s="11">
        <v>12438550000</v>
      </c>
      <c r="H48" s="11">
        <f t="shared" si="7"/>
        <v>0</v>
      </c>
      <c r="I48" s="11">
        <v>12438550000</v>
      </c>
      <c r="J48" s="11">
        <v>11086581747.799999</v>
      </c>
      <c r="K48" s="11">
        <v>1283756550.96</v>
      </c>
      <c r="L48" s="11">
        <v>68211701.239999995</v>
      </c>
      <c r="M48" s="11">
        <v>10157391747.639999</v>
      </c>
      <c r="N48" s="11">
        <v>929190000.15999997</v>
      </c>
      <c r="O48" s="11">
        <v>7700457075.9899998</v>
      </c>
      <c r="P48" s="11">
        <v>2456934671.6500001</v>
      </c>
      <c r="Q48" s="11">
        <v>7458831975.7399998</v>
      </c>
      <c r="R48" s="11">
        <v>241625100.25</v>
      </c>
      <c r="S48" s="11">
        <v>7458831975.7399998</v>
      </c>
      <c r="T48" s="11">
        <v>0</v>
      </c>
      <c r="U48" s="11">
        <v>41272386.600000001</v>
      </c>
    </row>
    <row r="49" spans="1:21" s="12" customFormat="1" ht="24" x14ac:dyDescent="0.2">
      <c r="A49" s="8" t="s">
        <v>107</v>
      </c>
      <c r="B49" s="8" t="s">
        <v>106</v>
      </c>
      <c r="C49" s="9" t="s">
        <v>25</v>
      </c>
      <c r="D49" s="9" t="s">
        <v>26</v>
      </c>
      <c r="E49" s="9">
        <v>21</v>
      </c>
      <c r="F49" s="10" t="s">
        <v>28</v>
      </c>
      <c r="G49" s="11">
        <v>1998800000</v>
      </c>
      <c r="H49" s="11">
        <f t="shared" si="7"/>
        <v>0</v>
      </c>
      <c r="I49" s="11">
        <v>1998800000</v>
      </c>
      <c r="J49" s="11">
        <v>1531080960.5699999</v>
      </c>
      <c r="K49" s="11">
        <v>467719039.43000001</v>
      </c>
      <c r="L49" s="11">
        <v>0</v>
      </c>
      <c r="M49" s="11">
        <v>1005601978.5700001</v>
      </c>
      <c r="N49" s="11">
        <v>525478982</v>
      </c>
      <c r="O49" s="11">
        <v>695163658</v>
      </c>
      <c r="P49" s="11">
        <v>310438320.56999999</v>
      </c>
      <c r="Q49" s="11">
        <v>609246546.91999996</v>
      </c>
      <c r="R49" s="11">
        <v>85917111.079999998</v>
      </c>
      <c r="S49" s="11">
        <v>609246546.91999996</v>
      </c>
      <c r="T49" s="11">
        <v>0</v>
      </c>
      <c r="U49" s="11">
        <v>0</v>
      </c>
    </row>
    <row r="50" spans="1:21" s="12" customFormat="1" ht="12" x14ac:dyDescent="0.2">
      <c r="A50" s="8" t="s">
        <v>108</v>
      </c>
      <c r="B50" s="8" t="s">
        <v>109</v>
      </c>
      <c r="C50" s="9" t="s">
        <v>25</v>
      </c>
      <c r="D50" s="9" t="s">
        <v>26</v>
      </c>
      <c r="E50" s="9">
        <v>20</v>
      </c>
      <c r="F50" s="10" t="s">
        <v>31</v>
      </c>
      <c r="G50" s="11">
        <v>196000000</v>
      </c>
      <c r="H50" s="11">
        <f t="shared" si="7"/>
        <v>0</v>
      </c>
      <c r="I50" s="11">
        <v>196000000</v>
      </c>
      <c r="J50" s="11">
        <v>195820330.22999999</v>
      </c>
      <c r="K50" s="11">
        <v>179669.77</v>
      </c>
      <c r="L50" s="11">
        <v>0</v>
      </c>
      <c r="M50" s="11">
        <v>195820330.22999999</v>
      </c>
      <c r="N50" s="11">
        <v>0</v>
      </c>
      <c r="O50" s="11">
        <v>195819613.47999999</v>
      </c>
      <c r="P50" s="11">
        <v>716.75</v>
      </c>
      <c r="Q50" s="11">
        <v>195819613.47999999</v>
      </c>
      <c r="R50" s="11">
        <v>0</v>
      </c>
      <c r="S50" s="11">
        <v>195819613.47999999</v>
      </c>
      <c r="T50" s="11">
        <v>0</v>
      </c>
      <c r="U50" s="11">
        <v>0</v>
      </c>
    </row>
    <row r="51" spans="1:21" s="12" customFormat="1" ht="12" x14ac:dyDescent="0.2">
      <c r="A51" s="8" t="s">
        <v>110</v>
      </c>
      <c r="B51" s="8" t="s">
        <v>111</v>
      </c>
      <c r="C51" s="9" t="s">
        <v>25</v>
      </c>
      <c r="D51" s="9" t="s">
        <v>26</v>
      </c>
      <c r="E51" s="9">
        <v>20</v>
      </c>
      <c r="F51" s="10" t="s">
        <v>31</v>
      </c>
      <c r="G51" s="11">
        <v>196000000</v>
      </c>
      <c r="H51" s="11">
        <f t="shared" si="7"/>
        <v>0</v>
      </c>
      <c r="I51" s="11">
        <v>196000000</v>
      </c>
      <c r="J51" s="11">
        <v>195820330.22999999</v>
      </c>
      <c r="K51" s="11">
        <v>179669.77</v>
      </c>
      <c r="L51" s="11">
        <v>0</v>
      </c>
      <c r="M51" s="11">
        <v>195820330.22999999</v>
      </c>
      <c r="N51" s="11">
        <v>0</v>
      </c>
      <c r="O51" s="11">
        <v>195819613.47999999</v>
      </c>
      <c r="P51" s="11">
        <v>716.75</v>
      </c>
      <c r="Q51" s="11">
        <v>195819613.47999999</v>
      </c>
      <c r="R51" s="11">
        <v>0</v>
      </c>
      <c r="S51" s="11">
        <v>195819613.47999999</v>
      </c>
      <c r="T51" s="11">
        <v>0</v>
      </c>
      <c r="U51" s="11">
        <v>0</v>
      </c>
    </row>
    <row r="52" spans="1:21" s="12" customFormat="1" ht="12" x14ac:dyDescent="0.2">
      <c r="A52" s="8" t="s">
        <v>112</v>
      </c>
      <c r="B52" s="8" t="s">
        <v>113</v>
      </c>
      <c r="C52" s="9" t="s">
        <v>25</v>
      </c>
      <c r="D52" s="9" t="s">
        <v>26</v>
      </c>
      <c r="E52" s="9">
        <v>20</v>
      </c>
      <c r="F52" s="10" t="s">
        <v>31</v>
      </c>
      <c r="G52" s="11">
        <v>1500000</v>
      </c>
      <c r="H52" s="11">
        <f t="shared" si="7"/>
        <v>0</v>
      </c>
      <c r="I52" s="11">
        <v>1500000</v>
      </c>
      <c r="J52" s="11">
        <v>1494236</v>
      </c>
      <c r="K52" s="11">
        <v>5764</v>
      </c>
      <c r="L52" s="11">
        <v>0</v>
      </c>
      <c r="M52" s="11">
        <v>1494236</v>
      </c>
      <c r="N52" s="11">
        <v>0</v>
      </c>
      <c r="O52" s="11">
        <v>1494213.04</v>
      </c>
      <c r="P52" s="11">
        <v>22.96</v>
      </c>
      <c r="Q52" s="11">
        <v>1494213.04</v>
      </c>
      <c r="R52" s="11">
        <v>0</v>
      </c>
      <c r="S52" s="11">
        <v>1494213.04</v>
      </c>
      <c r="T52" s="11">
        <v>0</v>
      </c>
      <c r="U52" s="11">
        <v>0</v>
      </c>
    </row>
    <row r="53" spans="1:21" s="12" customFormat="1" ht="12" x14ac:dyDescent="0.2">
      <c r="A53" s="8" t="s">
        <v>114</v>
      </c>
      <c r="B53" s="8" t="s">
        <v>115</v>
      </c>
      <c r="C53" s="9" t="s">
        <v>25</v>
      </c>
      <c r="D53" s="9" t="s">
        <v>26</v>
      </c>
      <c r="E53" s="9">
        <v>20</v>
      </c>
      <c r="F53" s="10" t="s">
        <v>31</v>
      </c>
      <c r="G53" s="11">
        <v>174500000</v>
      </c>
      <c r="H53" s="11">
        <f t="shared" si="7"/>
        <v>18573747</v>
      </c>
      <c r="I53" s="11">
        <v>193073747</v>
      </c>
      <c r="J53" s="11">
        <v>192900201.22999999</v>
      </c>
      <c r="K53" s="11">
        <v>173545.77</v>
      </c>
      <c r="L53" s="11">
        <v>0</v>
      </c>
      <c r="M53" s="11">
        <v>192900201.22999999</v>
      </c>
      <c r="N53" s="11">
        <v>0</v>
      </c>
      <c r="O53" s="11">
        <v>192900201.22</v>
      </c>
      <c r="P53" s="11">
        <v>0.01</v>
      </c>
      <c r="Q53" s="11">
        <v>192900201.22</v>
      </c>
      <c r="R53" s="11">
        <v>0</v>
      </c>
      <c r="S53" s="11">
        <v>192900201.22</v>
      </c>
      <c r="T53" s="11">
        <v>0</v>
      </c>
      <c r="U53" s="11">
        <v>0</v>
      </c>
    </row>
    <row r="54" spans="1:21" s="12" customFormat="1" ht="24" x14ac:dyDescent="0.2">
      <c r="A54" s="8" t="s">
        <v>116</v>
      </c>
      <c r="B54" s="8" t="s">
        <v>117</v>
      </c>
      <c r="C54" s="9" t="s">
        <v>25</v>
      </c>
      <c r="D54" s="9" t="s">
        <v>26</v>
      </c>
      <c r="E54" s="9">
        <v>20</v>
      </c>
      <c r="F54" s="10" t="s">
        <v>31</v>
      </c>
      <c r="G54" s="11">
        <v>20000000</v>
      </c>
      <c r="H54" s="11">
        <f t="shared" si="7"/>
        <v>-18573747</v>
      </c>
      <c r="I54" s="11">
        <v>1426253</v>
      </c>
      <c r="J54" s="11">
        <v>1425893</v>
      </c>
      <c r="K54" s="11">
        <v>360</v>
      </c>
      <c r="L54" s="11">
        <v>0</v>
      </c>
      <c r="M54" s="11">
        <v>1425893</v>
      </c>
      <c r="N54" s="11">
        <v>0</v>
      </c>
      <c r="O54" s="11">
        <v>1425199.22</v>
      </c>
      <c r="P54" s="11">
        <v>693.78</v>
      </c>
      <c r="Q54" s="11">
        <v>1425199.22</v>
      </c>
      <c r="R54" s="11">
        <v>0</v>
      </c>
      <c r="S54" s="11">
        <v>1425199.22</v>
      </c>
      <c r="T54" s="11">
        <v>0</v>
      </c>
      <c r="U54" s="11">
        <v>0</v>
      </c>
    </row>
    <row r="55" spans="1:21" s="12" customFormat="1" ht="12" x14ac:dyDescent="0.2">
      <c r="A55" s="8" t="s">
        <v>118</v>
      </c>
      <c r="B55" s="8" t="s">
        <v>119</v>
      </c>
      <c r="C55" s="9" t="s">
        <v>25</v>
      </c>
      <c r="D55" s="9" t="s">
        <v>26</v>
      </c>
      <c r="E55" s="9">
        <v>20</v>
      </c>
      <c r="F55" s="10" t="s">
        <v>31</v>
      </c>
      <c r="G55" s="11">
        <v>12242550000</v>
      </c>
      <c r="H55" s="11">
        <f t="shared" si="7"/>
        <v>0</v>
      </c>
      <c r="I55" s="11">
        <v>12242550000</v>
      </c>
      <c r="J55" s="11">
        <v>10890761417.57</v>
      </c>
      <c r="K55" s="11">
        <v>1283576881.1900001</v>
      </c>
      <c r="L55" s="11">
        <v>68211701.239999995</v>
      </c>
      <c r="M55" s="11">
        <v>9961571417.4099998</v>
      </c>
      <c r="N55" s="11">
        <v>929190000.15999997</v>
      </c>
      <c r="O55" s="11">
        <v>7504637462.5100002</v>
      </c>
      <c r="P55" s="11">
        <v>2456933954.9000001</v>
      </c>
      <c r="Q55" s="11">
        <v>7263012362.2600002</v>
      </c>
      <c r="R55" s="11">
        <v>241625100.25</v>
      </c>
      <c r="S55" s="11">
        <v>7263012362.2600002</v>
      </c>
      <c r="T55" s="11">
        <v>0</v>
      </c>
      <c r="U55" s="11">
        <v>41272386.600000001</v>
      </c>
    </row>
    <row r="56" spans="1:21" s="12" customFormat="1" ht="24" x14ac:dyDescent="0.2">
      <c r="A56" s="8" t="s">
        <v>118</v>
      </c>
      <c r="B56" s="8" t="s">
        <v>119</v>
      </c>
      <c r="C56" s="9" t="s">
        <v>25</v>
      </c>
      <c r="D56" s="9" t="s">
        <v>26</v>
      </c>
      <c r="E56" s="9">
        <v>21</v>
      </c>
      <c r="F56" s="10" t="s">
        <v>28</v>
      </c>
      <c r="G56" s="11">
        <v>1998800000</v>
      </c>
      <c r="H56" s="11">
        <f t="shared" si="7"/>
        <v>0</v>
      </c>
      <c r="I56" s="11">
        <v>1998800000</v>
      </c>
      <c r="J56" s="11">
        <v>1531080960.5699999</v>
      </c>
      <c r="K56" s="11">
        <v>467719039.43000001</v>
      </c>
      <c r="L56" s="11">
        <v>0</v>
      </c>
      <c r="M56" s="11">
        <v>1005601978.5700001</v>
      </c>
      <c r="N56" s="11">
        <v>525478982</v>
      </c>
      <c r="O56" s="11">
        <v>695163658</v>
      </c>
      <c r="P56" s="11">
        <v>310438320.56999999</v>
      </c>
      <c r="Q56" s="11">
        <v>609246546.91999996</v>
      </c>
      <c r="R56" s="11">
        <v>85917111.079999998</v>
      </c>
      <c r="S56" s="11">
        <v>609246546.91999996</v>
      </c>
      <c r="T56" s="11">
        <v>0</v>
      </c>
      <c r="U56" s="11">
        <v>0</v>
      </c>
    </row>
    <row r="57" spans="1:21" s="12" customFormat="1" ht="12" x14ac:dyDescent="0.2">
      <c r="A57" s="8" t="s">
        <v>120</v>
      </c>
      <c r="B57" s="8" t="s">
        <v>121</v>
      </c>
      <c r="C57" s="9" t="s">
        <v>25</v>
      </c>
      <c r="D57" s="9" t="s">
        <v>26</v>
      </c>
      <c r="E57" s="9">
        <v>20</v>
      </c>
      <c r="F57" s="10" t="s">
        <v>31</v>
      </c>
      <c r="G57" s="11">
        <v>112000000</v>
      </c>
      <c r="H57" s="11">
        <f t="shared" si="7"/>
        <v>-26806800</v>
      </c>
      <c r="I57" s="11">
        <v>85193200</v>
      </c>
      <c r="J57" s="11">
        <v>50448039.920000002</v>
      </c>
      <c r="K57" s="11">
        <v>34745160.079999998</v>
      </c>
      <c r="L57" s="11">
        <v>0</v>
      </c>
      <c r="M57" s="11">
        <v>47356539.920000002</v>
      </c>
      <c r="N57" s="11">
        <v>3091500</v>
      </c>
      <c r="O57" s="11">
        <v>44569327</v>
      </c>
      <c r="P57" s="11">
        <v>2787212.92</v>
      </c>
      <c r="Q57" s="11">
        <v>44569327</v>
      </c>
      <c r="R57" s="11">
        <v>0</v>
      </c>
      <c r="S57" s="11">
        <v>44569327</v>
      </c>
      <c r="T57" s="11">
        <v>0</v>
      </c>
      <c r="U57" s="11">
        <v>0</v>
      </c>
    </row>
    <row r="58" spans="1:21" s="12" customFormat="1" ht="12" x14ac:dyDescent="0.2">
      <c r="A58" s="8" t="s">
        <v>122</v>
      </c>
      <c r="B58" s="8" t="s">
        <v>123</v>
      </c>
      <c r="C58" s="9" t="s">
        <v>25</v>
      </c>
      <c r="D58" s="9" t="s">
        <v>26</v>
      </c>
      <c r="E58" s="9">
        <v>20</v>
      </c>
      <c r="F58" s="10" t="s">
        <v>31</v>
      </c>
      <c r="G58" s="11">
        <v>5000000</v>
      </c>
      <c r="H58" s="11">
        <f t="shared" si="7"/>
        <v>0</v>
      </c>
      <c r="I58" s="11">
        <v>5000000</v>
      </c>
      <c r="J58" s="11">
        <v>2450120</v>
      </c>
      <c r="K58" s="11">
        <v>2549880</v>
      </c>
      <c r="L58" s="11">
        <v>0</v>
      </c>
      <c r="M58" s="11">
        <v>2450120</v>
      </c>
      <c r="N58" s="11">
        <v>0</v>
      </c>
      <c r="O58" s="11">
        <v>0</v>
      </c>
      <c r="P58" s="11">
        <v>2450120</v>
      </c>
      <c r="Q58" s="11">
        <v>0</v>
      </c>
      <c r="R58" s="11">
        <v>0</v>
      </c>
      <c r="S58" s="11">
        <v>0</v>
      </c>
      <c r="T58" s="11">
        <v>0</v>
      </c>
      <c r="U58" s="11">
        <v>0</v>
      </c>
    </row>
    <row r="59" spans="1:21" s="12" customFormat="1" ht="12" x14ac:dyDescent="0.2">
      <c r="A59" s="8" t="s">
        <v>124</v>
      </c>
      <c r="B59" s="8" t="s">
        <v>125</v>
      </c>
      <c r="C59" s="9" t="s">
        <v>25</v>
      </c>
      <c r="D59" s="9" t="s">
        <v>26</v>
      </c>
      <c r="E59" s="9">
        <v>20</v>
      </c>
      <c r="F59" s="10" t="s">
        <v>31</v>
      </c>
      <c r="G59" s="11">
        <v>15000000</v>
      </c>
      <c r="H59" s="11">
        <f t="shared" si="7"/>
        <v>-4919600</v>
      </c>
      <c r="I59" s="11">
        <v>10080400</v>
      </c>
      <c r="J59" s="11">
        <v>59760</v>
      </c>
      <c r="K59" s="11">
        <v>10020640</v>
      </c>
      <c r="L59" s="11">
        <v>0</v>
      </c>
      <c r="M59" s="11">
        <v>59760</v>
      </c>
      <c r="N59" s="11">
        <v>0</v>
      </c>
      <c r="O59" s="11">
        <v>0</v>
      </c>
      <c r="P59" s="11">
        <v>59760</v>
      </c>
      <c r="Q59" s="11">
        <v>0</v>
      </c>
      <c r="R59" s="11">
        <v>0</v>
      </c>
      <c r="S59" s="11">
        <v>0</v>
      </c>
      <c r="T59" s="11">
        <v>0</v>
      </c>
      <c r="U59" s="11">
        <v>0</v>
      </c>
    </row>
    <row r="60" spans="1:21" s="12" customFormat="1" ht="12" x14ac:dyDescent="0.2">
      <c r="A60" s="8" t="s">
        <v>126</v>
      </c>
      <c r="B60" s="8" t="s">
        <v>127</v>
      </c>
      <c r="C60" s="9" t="s">
        <v>25</v>
      </c>
      <c r="D60" s="9" t="s">
        <v>26</v>
      </c>
      <c r="E60" s="9">
        <v>20</v>
      </c>
      <c r="F60" s="10" t="s">
        <v>31</v>
      </c>
      <c r="G60" s="11">
        <v>5000000</v>
      </c>
      <c r="H60" s="11">
        <f t="shared" si="7"/>
        <v>20080000</v>
      </c>
      <c r="I60" s="11">
        <v>25080000</v>
      </c>
      <c r="J60" s="11">
        <v>24096926</v>
      </c>
      <c r="K60" s="11">
        <v>983074</v>
      </c>
      <c r="L60" s="11">
        <v>0</v>
      </c>
      <c r="M60" s="11">
        <v>21005426</v>
      </c>
      <c r="N60" s="11">
        <v>3091500</v>
      </c>
      <c r="O60" s="11">
        <v>20908500</v>
      </c>
      <c r="P60" s="11">
        <v>96926</v>
      </c>
      <c r="Q60" s="11">
        <v>20908500</v>
      </c>
      <c r="R60" s="11">
        <v>0</v>
      </c>
      <c r="S60" s="11">
        <v>20908500</v>
      </c>
      <c r="T60" s="11">
        <v>0</v>
      </c>
      <c r="U60" s="11">
        <v>0</v>
      </c>
    </row>
    <row r="61" spans="1:21" s="12" customFormat="1" ht="12" x14ac:dyDescent="0.2">
      <c r="A61" s="8" t="s">
        <v>128</v>
      </c>
      <c r="B61" s="8" t="s">
        <v>129</v>
      </c>
      <c r="C61" s="9" t="s">
        <v>25</v>
      </c>
      <c r="D61" s="9" t="s">
        <v>26</v>
      </c>
      <c r="E61" s="9">
        <v>20</v>
      </c>
      <c r="F61" s="10" t="s">
        <v>31</v>
      </c>
      <c r="G61" s="11">
        <v>2000000</v>
      </c>
      <c r="H61" s="11">
        <f t="shared" si="7"/>
        <v>-1907600</v>
      </c>
      <c r="I61" s="11">
        <v>92400</v>
      </c>
      <c r="J61" s="11">
        <v>7968</v>
      </c>
      <c r="K61" s="11">
        <v>84432</v>
      </c>
      <c r="L61" s="11">
        <v>0</v>
      </c>
      <c r="M61" s="11">
        <v>7968</v>
      </c>
      <c r="N61" s="11">
        <v>0</v>
      </c>
      <c r="O61" s="11">
        <v>0</v>
      </c>
      <c r="P61" s="11">
        <v>7968</v>
      </c>
      <c r="Q61" s="11">
        <v>0</v>
      </c>
      <c r="R61" s="11">
        <v>0</v>
      </c>
      <c r="S61" s="11">
        <v>0</v>
      </c>
      <c r="T61" s="11">
        <v>0</v>
      </c>
      <c r="U61" s="11">
        <v>0</v>
      </c>
    </row>
    <row r="62" spans="1:21" s="12" customFormat="1" ht="12" x14ac:dyDescent="0.2">
      <c r="A62" s="8" t="s">
        <v>130</v>
      </c>
      <c r="B62" s="8" t="s">
        <v>131</v>
      </c>
      <c r="C62" s="9" t="s">
        <v>25</v>
      </c>
      <c r="D62" s="9" t="s">
        <v>26</v>
      </c>
      <c r="E62" s="9">
        <v>20</v>
      </c>
      <c r="F62" s="10" t="s">
        <v>31</v>
      </c>
      <c r="G62" s="11">
        <v>5000000</v>
      </c>
      <c r="H62" s="11">
        <f t="shared" si="7"/>
        <v>-4919600</v>
      </c>
      <c r="I62" s="11">
        <v>80400</v>
      </c>
      <c r="J62" s="11">
        <v>19920</v>
      </c>
      <c r="K62" s="11">
        <v>60480</v>
      </c>
      <c r="L62" s="11">
        <v>0</v>
      </c>
      <c r="M62" s="11">
        <v>19920</v>
      </c>
      <c r="N62" s="11">
        <v>0</v>
      </c>
      <c r="O62" s="11">
        <v>0</v>
      </c>
      <c r="P62" s="11">
        <v>19920</v>
      </c>
      <c r="Q62" s="11">
        <v>0</v>
      </c>
      <c r="R62" s="11">
        <v>0</v>
      </c>
      <c r="S62" s="11">
        <v>0</v>
      </c>
      <c r="T62" s="11">
        <v>0</v>
      </c>
      <c r="U62" s="11">
        <v>0</v>
      </c>
    </row>
    <row r="63" spans="1:21" s="12" customFormat="1" ht="12" x14ac:dyDescent="0.2">
      <c r="A63" s="8" t="s">
        <v>132</v>
      </c>
      <c r="B63" s="8" t="s">
        <v>133</v>
      </c>
      <c r="C63" s="9" t="s">
        <v>25</v>
      </c>
      <c r="D63" s="9" t="s">
        <v>26</v>
      </c>
      <c r="E63" s="9">
        <v>20</v>
      </c>
      <c r="F63" s="10" t="s">
        <v>31</v>
      </c>
      <c r="G63" s="11">
        <v>20000000</v>
      </c>
      <c r="H63" s="11">
        <f t="shared" si="7"/>
        <v>-16064000</v>
      </c>
      <c r="I63" s="11">
        <v>3936000</v>
      </c>
      <c r="J63" s="11">
        <v>15681</v>
      </c>
      <c r="K63" s="11">
        <v>3920319</v>
      </c>
      <c r="L63" s="11">
        <v>0</v>
      </c>
      <c r="M63" s="11">
        <v>15681</v>
      </c>
      <c r="N63" s="11">
        <v>0</v>
      </c>
      <c r="O63" s="11">
        <v>0</v>
      </c>
      <c r="P63" s="11">
        <v>15681</v>
      </c>
      <c r="Q63" s="11">
        <v>0</v>
      </c>
      <c r="R63" s="11">
        <v>0</v>
      </c>
      <c r="S63" s="11">
        <v>0</v>
      </c>
      <c r="T63" s="11">
        <v>0</v>
      </c>
      <c r="U63" s="11">
        <v>0</v>
      </c>
    </row>
    <row r="64" spans="1:21" s="12" customFormat="1" ht="12" x14ac:dyDescent="0.2">
      <c r="A64" s="8" t="s">
        <v>134</v>
      </c>
      <c r="B64" s="8" t="s">
        <v>135</v>
      </c>
      <c r="C64" s="9" t="s">
        <v>25</v>
      </c>
      <c r="D64" s="9" t="s">
        <v>26</v>
      </c>
      <c r="E64" s="9">
        <v>20</v>
      </c>
      <c r="F64" s="10" t="s">
        <v>31</v>
      </c>
      <c r="G64" s="11">
        <v>50000000</v>
      </c>
      <c r="H64" s="11">
        <f t="shared" si="7"/>
        <v>-10040000</v>
      </c>
      <c r="I64" s="11">
        <v>39960000</v>
      </c>
      <c r="J64" s="11">
        <v>23757824.920000002</v>
      </c>
      <c r="K64" s="11">
        <v>16202175.08</v>
      </c>
      <c r="L64" s="11">
        <v>0</v>
      </c>
      <c r="M64" s="11">
        <v>23757824.920000002</v>
      </c>
      <c r="N64" s="11">
        <v>0</v>
      </c>
      <c r="O64" s="11">
        <v>23660827</v>
      </c>
      <c r="P64" s="11">
        <v>96997.92</v>
      </c>
      <c r="Q64" s="11">
        <v>23660827</v>
      </c>
      <c r="R64" s="11">
        <v>0</v>
      </c>
      <c r="S64" s="11">
        <v>23660827</v>
      </c>
      <c r="T64" s="11">
        <v>0</v>
      </c>
      <c r="U64" s="11">
        <v>0</v>
      </c>
    </row>
    <row r="65" spans="1:21" s="12" customFormat="1" ht="12" x14ac:dyDescent="0.2">
      <c r="A65" s="8" t="s">
        <v>136</v>
      </c>
      <c r="B65" s="8" t="s">
        <v>137</v>
      </c>
      <c r="C65" s="9" t="s">
        <v>25</v>
      </c>
      <c r="D65" s="9" t="s">
        <v>26</v>
      </c>
      <c r="E65" s="9">
        <v>20</v>
      </c>
      <c r="F65" s="10" t="s">
        <v>31</v>
      </c>
      <c r="G65" s="11">
        <v>10000000</v>
      </c>
      <c r="H65" s="11">
        <f t="shared" si="7"/>
        <v>-9036000</v>
      </c>
      <c r="I65" s="11">
        <v>964000</v>
      </c>
      <c r="J65" s="11">
        <v>39840</v>
      </c>
      <c r="K65" s="11">
        <v>924160</v>
      </c>
      <c r="L65" s="11">
        <v>0</v>
      </c>
      <c r="M65" s="11">
        <v>39840</v>
      </c>
      <c r="N65" s="11">
        <v>0</v>
      </c>
      <c r="O65" s="11">
        <v>0</v>
      </c>
      <c r="P65" s="11">
        <v>39840</v>
      </c>
      <c r="Q65" s="11">
        <v>0</v>
      </c>
      <c r="R65" s="11">
        <v>0</v>
      </c>
      <c r="S65" s="11">
        <v>0</v>
      </c>
      <c r="T65" s="11">
        <v>0</v>
      </c>
      <c r="U65" s="11">
        <v>0</v>
      </c>
    </row>
    <row r="66" spans="1:21" s="12" customFormat="1" ht="12" x14ac:dyDescent="0.2">
      <c r="A66" s="8" t="s">
        <v>138</v>
      </c>
      <c r="B66" s="8" t="s">
        <v>139</v>
      </c>
      <c r="C66" s="9" t="s">
        <v>25</v>
      </c>
      <c r="D66" s="9" t="s">
        <v>26</v>
      </c>
      <c r="E66" s="9">
        <v>20</v>
      </c>
      <c r="F66" s="10" t="s">
        <v>31</v>
      </c>
      <c r="G66" s="11">
        <v>60000000</v>
      </c>
      <c r="H66" s="11">
        <f t="shared" si="7"/>
        <v>-48192000</v>
      </c>
      <c r="I66" s="11">
        <v>11808000</v>
      </c>
      <c r="J66" s="11">
        <v>47043</v>
      </c>
      <c r="K66" s="11">
        <v>11760957</v>
      </c>
      <c r="L66" s="11">
        <v>0</v>
      </c>
      <c r="M66" s="11">
        <v>47043</v>
      </c>
      <c r="N66" s="11">
        <v>0</v>
      </c>
      <c r="O66" s="11">
        <v>0</v>
      </c>
      <c r="P66" s="11">
        <v>47043</v>
      </c>
      <c r="Q66" s="11">
        <v>0</v>
      </c>
      <c r="R66" s="11">
        <v>0</v>
      </c>
      <c r="S66" s="11">
        <v>0</v>
      </c>
      <c r="T66" s="11">
        <v>0</v>
      </c>
      <c r="U66" s="11">
        <v>0</v>
      </c>
    </row>
    <row r="67" spans="1:21" s="12" customFormat="1" ht="12" x14ac:dyDescent="0.2">
      <c r="A67" s="8" t="s">
        <v>140</v>
      </c>
      <c r="B67" s="8" t="s">
        <v>141</v>
      </c>
      <c r="C67" s="9" t="s">
        <v>25</v>
      </c>
      <c r="D67" s="9" t="s">
        <v>26</v>
      </c>
      <c r="E67" s="9">
        <v>20</v>
      </c>
      <c r="F67" s="10" t="s">
        <v>31</v>
      </c>
      <c r="G67" s="11">
        <v>10000000</v>
      </c>
      <c r="H67" s="11">
        <f t="shared" si="7"/>
        <v>-8032000</v>
      </c>
      <c r="I67" s="11">
        <v>1968000</v>
      </c>
      <c r="J67" s="11">
        <v>7840</v>
      </c>
      <c r="K67" s="11">
        <v>1960160</v>
      </c>
      <c r="L67" s="11">
        <v>0</v>
      </c>
      <c r="M67" s="11">
        <v>7840</v>
      </c>
      <c r="N67" s="11">
        <v>0</v>
      </c>
      <c r="O67" s="11">
        <v>0</v>
      </c>
      <c r="P67" s="11">
        <v>7840</v>
      </c>
      <c r="Q67" s="11">
        <v>0</v>
      </c>
      <c r="R67" s="11">
        <v>0</v>
      </c>
      <c r="S67" s="11">
        <v>0</v>
      </c>
      <c r="T67" s="11">
        <v>0</v>
      </c>
      <c r="U67" s="11">
        <v>0</v>
      </c>
    </row>
    <row r="68" spans="1:21" s="12" customFormat="1" ht="12" x14ac:dyDescent="0.2">
      <c r="A68" s="8" t="s">
        <v>142</v>
      </c>
      <c r="B68" s="8" t="s">
        <v>143</v>
      </c>
      <c r="C68" s="9" t="s">
        <v>25</v>
      </c>
      <c r="D68" s="9" t="s">
        <v>26</v>
      </c>
      <c r="E68" s="9">
        <v>20</v>
      </c>
      <c r="F68" s="10" t="s">
        <v>31</v>
      </c>
      <c r="G68" s="11">
        <v>50000000</v>
      </c>
      <c r="H68" s="11">
        <f t="shared" si="7"/>
        <v>-40160000</v>
      </c>
      <c r="I68" s="11">
        <v>9840000</v>
      </c>
      <c r="J68" s="11">
        <v>39203</v>
      </c>
      <c r="K68" s="11">
        <v>9800797</v>
      </c>
      <c r="L68" s="11">
        <v>0</v>
      </c>
      <c r="M68" s="11">
        <v>39203</v>
      </c>
      <c r="N68" s="11">
        <v>0</v>
      </c>
      <c r="O68" s="11">
        <v>0</v>
      </c>
      <c r="P68" s="11">
        <v>39203</v>
      </c>
      <c r="Q68" s="11">
        <v>0</v>
      </c>
      <c r="R68" s="11">
        <v>0</v>
      </c>
      <c r="S68" s="11">
        <v>0</v>
      </c>
      <c r="T68" s="11">
        <v>0</v>
      </c>
      <c r="U68" s="11">
        <v>0</v>
      </c>
    </row>
    <row r="69" spans="1:21" s="12" customFormat="1" ht="12" x14ac:dyDescent="0.2">
      <c r="A69" s="8" t="s">
        <v>144</v>
      </c>
      <c r="B69" s="8" t="s">
        <v>145</v>
      </c>
      <c r="C69" s="9" t="s">
        <v>25</v>
      </c>
      <c r="D69" s="9" t="s">
        <v>26</v>
      </c>
      <c r="E69" s="9">
        <v>20</v>
      </c>
      <c r="F69" s="10" t="s">
        <v>31</v>
      </c>
      <c r="G69" s="11">
        <v>752000000</v>
      </c>
      <c r="H69" s="11">
        <f t="shared" si="7"/>
        <v>-38152000</v>
      </c>
      <c r="I69" s="11">
        <v>713848000</v>
      </c>
      <c r="J69" s="11">
        <v>629189928.08000004</v>
      </c>
      <c r="K69" s="11">
        <v>84658071.920000002</v>
      </c>
      <c r="L69" s="11">
        <v>0</v>
      </c>
      <c r="M69" s="11">
        <v>519262100.48000002</v>
      </c>
      <c r="N69" s="11">
        <v>109927827.59999999</v>
      </c>
      <c r="O69" s="11">
        <v>361322882.54000002</v>
      </c>
      <c r="P69" s="11">
        <v>157939217.94</v>
      </c>
      <c r="Q69" s="11">
        <v>310159031.54000002</v>
      </c>
      <c r="R69" s="11">
        <v>51163851</v>
      </c>
      <c r="S69" s="11">
        <v>310159031.54000002</v>
      </c>
      <c r="T69" s="11">
        <v>0</v>
      </c>
      <c r="U69" s="11">
        <v>0</v>
      </c>
    </row>
    <row r="70" spans="1:21" s="12" customFormat="1" ht="12" x14ac:dyDescent="0.2">
      <c r="A70" s="8" t="s">
        <v>146</v>
      </c>
      <c r="B70" s="8" t="s">
        <v>147</v>
      </c>
      <c r="C70" s="9" t="s">
        <v>25</v>
      </c>
      <c r="D70" s="9" t="s">
        <v>26</v>
      </c>
      <c r="E70" s="9">
        <v>20</v>
      </c>
      <c r="F70" s="10" t="s">
        <v>31</v>
      </c>
      <c r="G70" s="11">
        <v>60000000</v>
      </c>
      <c r="H70" s="11">
        <f t="shared" si="7"/>
        <v>0</v>
      </c>
      <c r="I70" s="11">
        <v>60000000</v>
      </c>
      <c r="J70" s="11">
        <v>51514043.170000002</v>
      </c>
      <c r="K70" s="11">
        <v>8485956.8300000001</v>
      </c>
      <c r="L70" s="11">
        <v>0</v>
      </c>
      <c r="M70" s="11">
        <v>50314043.170000002</v>
      </c>
      <c r="N70" s="11">
        <v>1200000</v>
      </c>
      <c r="O70" s="11">
        <v>27290205</v>
      </c>
      <c r="P70" s="11">
        <v>23023838.170000002</v>
      </c>
      <c r="Q70" s="11">
        <v>25145324</v>
      </c>
      <c r="R70" s="11">
        <v>2144881</v>
      </c>
      <c r="S70" s="11">
        <v>25145324</v>
      </c>
      <c r="T70" s="11">
        <v>0</v>
      </c>
      <c r="U70" s="11">
        <v>0</v>
      </c>
    </row>
    <row r="71" spans="1:21" s="12" customFormat="1" ht="12" x14ac:dyDescent="0.2">
      <c r="A71" s="8" t="s">
        <v>148</v>
      </c>
      <c r="B71" s="8" t="s">
        <v>149</v>
      </c>
      <c r="C71" s="9" t="s">
        <v>25</v>
      </c>
      <c r="D71" s="9" t="s">
        <v>26</v>
      </c>
      <c r="E71" s="9">
        <v>20</v>
      </c>
      <c r="F71" s="10" t="s">
        <v>31</v>
      </c>
      <c r="G71" s="11">
        <v>200000000</v>
      </c>
      <c r="H71" s="11">
        <f t="shared" si="7"/>
        <v>0</v>
      </c>
      <c r="I71" s="11">
        <v>200000000</v>
      </c>
      <c r="J71" s="11">
        <v>176052090.13999999</v>
      </c>
      <c r="K71" s="11">
        <v>23947909.859999999</v>
      </c>
      <c r="L71" s="11">
        <v>0</v>
      </c>
      <c r="M71" s="11">
        <v>106056381.14</v>
      </c>
      <c r="N71" s="11">
        <v>69995709</v>
      </c>
      <c r="O71" s="11">
        <v>98591566</v>
      </c>
      <c r="P71" s="11">
        <v>7464815.1399999997</v>
      </c>
      <c r="Q71" s="11">
        <v>98591566</v>
      </c>
      <c r="R71" s="11">
        <v>0</v>
      </c>
      <c r="S71" s="11">
        <v>98591566</v>
      </c>
      <c r="T71" s="11">
        <v>0</v>
      </c>
      <c r="U71" s="11">
        <v>0</v>
      </c>
    </row>
    <row r="72" spans="1:21" s="12" customFormat="1" ht="12" x14ac:dyDescent="0.2">
      <c r="A72" s="8" t="s">
        <v>150</v>
      </c>
      <c r="B72" s="8" t="s">
        <v>151</v>
      </c>
      <c r="C72" s="9" t="s">
        <v>25</v>
      </c>
      <c r="D72" s="9" t="s">
        <v>26</v>
      </c>
      <c r="E72" s="9">
        <v>20</v>
      </c>
      <c r="F72" s="10" t="s">
        <v>31</v>
      </c>
      <c r="G72" s="11">
        <v>5000000</v>
      </c>
      <c r="H72" s="11">
        <f t="shared" si="7"/>
        <v>0</v>
      </c>
      <c r="I72" s="11">
        <v>5000000</v>
      </c>
      <c r="J72" s="11">
        <v>19920</v>
      </c>
      <c r="K72" s="11">
        <v>4980080</v>
      </c>
      <c r="L72" s="11">
        <v>0</v>
      </c>
      <c r="M72" s="11">
        <v>19920</v>
      </c>
      <c r="N72" s="11">
        <v>0</v>
      </c>
      <c r="O72" s="11">
        <v>0</v>
      </c>
      <c r="P72" s="11">
        <v>19920</v>
      </c>
      <c r="Q72" s="11">
        <v>0</v>
      </c>
      <c r="R72" s="11">
        <v>0</v>
      </c>
      <c r="S72" s="11">
        <v>0</v>
      </c>
      <c r="T72" s="11">
        <v>0</v>
      </c>
      <c r="U72" s="11">
        <v>0</v>
      </c>
    </row>
    <row r="73" spans="1:21" s="12" customFormat="1" ht="24" x14ac:dyDescent="0.2">
      <c r="A73" s="8" t="s">
        <v>152</v>
      </c>
      <c r="B73" s="8" t="s">
        <v>153</v>
      </c>
      <c r="C73" s="9" t="s">
        <v>25</v>
      </c>
      <c r="D73" s="9" t="s">
        <v>26</v>
      </c>
      <c r="E73" s="9">
        <v>20</v>
      </c>
      <c r="F73" s="10" t="s">
        <v>31</v>
      </c>
      <c r="G73" s="11">
        <v>350000000</v>
      </c>
      <c r="H73" s="11">
        <f t="shared" si="7"/>
        <v>37951200</v>
      </c>
      <c r="I73" s="11">
        <v>387951200</v>
      </c>
      <c r="J73" s="11">
        <v>363691275.06</v>
      </c>
      <c r="K73" s="11">
        <v>24259924.940000001</v>
      </c>
      <c r="L73" s="11">
        <v>0</v>
      </c>
      <c r="M73" s="11">
        <v>324959156.45999998</v>
      </c>
      <c r="N73" s="11">
        <v>38732118.600000001</v>
      </c>
      <c r="O73" s="11">
        <v>212979476.63999999</v>
      </c>
      <c r="P73" s="11">
        <v>111979679.81999999</v>
      </c>
      <c r="Q73" s="11">
        <v>163960506.63999999</v>
      </c>
      <c r="R73" s="11">
        <v>49018970</v>
      </c>
      <c r="S73" s="11">
        <v>163960506.63999999</v>
      </c>
      <c r="T73" s="11">
        <v>0</v>
      </c>
      <c r="U73" s="11">
        <v>0</v>
      </c>
    </row>
    <row r="74" spans="1:21" s="12" customFormat="1" ht="12" x14ac:dyDescent="0.2">
      <c r="A74" s="8" t="s">
        <v>154</v>
      </c>
      <c r="B74" s="8" t="s">
        <v>155</v>
      </c>
      <c r="C74" s="9" t="s">
        <v>25</v>
      </c>
      <c r="D74" s="9" t="s">
        <v>26</v>
      </c>
      <c r="E74" s="9">
        <v>20</v>
      </c>
      <c r="F74" s="10" t="s">
        <v>31</v>
      </c>
      <c r="G74" s="11">
        <v>25000000</v>
      </c>
      <c r="H74" s="11">
        <f t="shared" si="7"/>
        <v>-19076000</v>
      </c>
      <c r="I74" s="11">
        <v>5924000</v>
      </c>
      <c r="J74" s="11">
        <v>1072899.74</v>
      </c>
      <c r="K74" s="11">
        <v>4851100.26</v>
      </c>
      <c r="L74" s="11">
        <v>0</v>
      </c>
      <c r="M74" s="11">
        <v>1072899.74</v>
      </c>
      <c r="N74" s="11">
        <v>0</v>
      </c>
      <c r="O74" s="11">
        <v>982815.6</v>
      </c>
      <c r="P74" s="11">
        <v>90084.14</v>
      </c>
      <c r="Q74" s="11">
        <v>982815.6</v>
      </c>
      <c r="R74" s="11">
        <v>0</v>
      </c>
      <c r="S74" s="11">
        <v>982815.6</v>
      </c>
      <c r="T74" s="11">
        <v>0</v>
      </c>
      <c r="U74" s="11">
        <v>0</v>
      </c>
    </row>
    <row r="75" spans="1:21" s="12" customFormat="1" ht="24" x14ac:dyDescent="0.2">
      <c r="A75" s="8" t="s">
        <v>156</v>
      </c>
      <c r="B75" s="8" t="s">
        <v>157</v>
      </c>
      <c r="C75" s="9" t="s">
        <v>25</v>
      </c>
      <c r="D75" s="9" t="s">
        <v>26</v>
      </c>
      <c r="E75" s="9">
        <v>20</v>
      </c>
      <c r="F75" s="10" t="s">
        <v>31</v>
      </c>
      <c r="G75" s="11">
        <v>20000000</v>
      </c>
      <c r="H75" s="11">
        <f t="shared" si="7"/>
        <v>0</v>
      </c>
      <c r="I75" s="11">
        <v>20000000</v>
      </c>
      <c r="J75" s="11">
        <v>11462974.58</v>
      </c>
      <c r="K75" s="11">
        <v>8537025.4199999999</v>
      </c>
      <c r="L75" s="11">
        <v>0</v>
      </c>
      <c r="M75" s="11">
        <v>11462974.58</v>
      </c>
      <c r="N75" s="11">
        <v>0</v>
      </c>
      <c r="O75" s="11">
        <v>11420910.460000001</v>
      </c>
      <c r="P75" s="11">
        <v>42064.12</v>
      </c>
      <c r="Q75" s="11">
        <v>11420910.460000001</v>
      </c>
      <c r="R75" s="11">
        <v>0</v>
      </c>
      <c r="S75" s="11">
        <v>11420910.460000001</v>
      </c>
      <c r="T75" s="11">
        <v>0</v>
      </c>
      <c r="U75" s="11">
        <v>0</v>
      </c>
    </row>
    <row r="76" spans="1:21" s="12" customFormat="1" ht="12" x14ac:dyDescent="0.2">
      <c r="A76" s="8" t="s">
        <v>158</v>
      </c>
      <c r="B76" s="8" t="s">
        <v>159</v>
      </c>
      <c r="C76" s="9" t="s">
        <v>25</v>
      </c>
      <c r="D76" s="9" t="s">
        <v>26</v>
      </c>
      <c r="E76" s="9">
        <v>20</v>
      </c>
      <c r="F76" s="10" t="s">
        <v>31</v>
      </c>
      <c r="G76" s="11">
        <v>50000000</v>
      </c>
      <c r="H76" s="11">
        <f t="shared" si="7"/>
        <v>-25100000</v>
      </c>
      <c r="I76" s="11">
        <v>24900000</v>
      </c>
      <c r="J76" s="11">
        <v>20304963.789999999</v>
      </c>
      <c r="K76" s="11">
        <v>4595036.21</v>
      </c>
      <c r="L76" s="11">
        <v>0</v>
      </c>
      <c r="M76" s="11">
        <v>20304963.789999999</v>
      </c>
      <c r="N76" s="11">
        <v>0</v>
      </c>
      <c r="O76" s="11">
        <v>5006574</v>
      </c>
      <c r="P76" s="11">
        <v>15298389.789999999</v>
      </c>
      <c r="Q76" s="11">
        <v>5006574</v>
      </c>
      <c r="R76" s="11">
        <v>0</v>
      </c>
      <c r="S76" s="11">
        <v>5006574</v>
      </c>
      <c r="T76" s="11">
        <v>0</v>
      </c>
      <c r="U76" s="11">
        <v>0</v>
      </c>
    </row>
    <row r="77" spans="1:21" s="12" customFormat="1" ht="12" x14ac:dyDescent="0.2">
      <c r="A77" s="8" t="s">
        <v>160</v>
      </c>
      <c r="B77" s="8" t="s">
        <v>161</v>
      </c>
      <c r="C77" s="9" t="s">
        <v>25</v>
      </c>
      <c r="D77" s="9" t="s">
        <v>26</v>
      </c>
      <c r="E77" s="9">
        <v>20</v>
      </c>
      <c r="F77" s="10" t="s">
        <v>31</v>
      </c>
      <c r="G77" s="11">
        <v>2000000</v>
      </c>
      <c r="H77" s="11">
        <f t="shared" si="7"/>
        <v>-1807200</v>
      </c>
      <c r="I77" s="11">
        <v>192800</v>
      </c>
      <c r="J77" s="11">
        <v>768</v>
      </c>
      <c r="K77" s="11">
        <v>192032</v>
      </c>
      <c r="L77" s="11">
        <v>0</v>
      </c>
      <c r="M77" s="11">
        <v>768</v>
      </c>
      <c r="N77" s="11">
        <v>0</v>
      </c>
      <c r="O77" s="11">
        <v>0</v>
      </c>
      <c r="P77" s="11">
        <v>768</v>
      </c>
      <c r="Q77" s="11">
        <v>0</v>
      </c>
      <c r="R77" s="11">
        <v>0</v>
      </c>
      <c r="S77" s="11">
        <v>0</v>
      </c>
      <c r="T77" s="11">
        <v>0</v>
      </c>
      <c r="U77" s="11">
        <v>0</v>
      </c>
    </row>
    <row r="78" spans="1:21" s="12" customFormat="1" ht="12" x14ac:dyDescent="0.2">
      <c r="A78" s="8" t="s">
        <v>162</v>
      </c>
      <c r="B78" s="8" t="s">
        <v>163</v>
      </c>
      <c r="C78" s="9" t="s">
        <v>25</v>
      </c>
      <c r="D78" s="9" t="s">
        <v>26</v>
      </c>
      <c r="E78" s="9">
        <v>20</v>
      </c>
      <c r="F78" s="10" t="s">
        <v>31</v>
      </c>
      <c r="G78" s="11">
        <v>40000000</v>
      </c>
      <c r="H78" s="11">
        <f t="shared" si="7"/>
        <v>-30120000</v>
      </c>
      <c r="I78" s="11">
        <v>9880000</v>
      </c>
      <c r="J78" s="11">
        <v>5070993.5999999996</v>
      </c>
      <c r="K78" s="11">
        <v>4809006.4000000004</v>
      </c>
      <c r="L78" s="11">
        <v>0</v>
      </c>
      <c r="M78" s="11">
        <v>5070993.5999999996</v>
      </c>
      <c r="N78" s="11">
        <v>0</v>
      </c>
      <c r="O78" s="11">
        <v>5051334.84</v>
      </c>
      <c r="P78" s="11">
        <v>19658.759999999998</v>
      </c>
      <c r="Q78" s="11">
        <v>5051334.84</v>
      </c>
      <c r="R78" s="11">
        <v>0</v>
      </c>
      <c r="S78" s="11">
        <v>5051334.84</v>
      </c>
      <c r="T78" s="11">
        <v>0</v>
      </c>
      <c r="U78" s="11">
        <v>0</v>
      </c>
    </row>
    <row r="79" spans="1:21" s="12" customFormat="1" ht="12" x14ac:dyDescent="0.2">
      <c r="A79" s="8" t="s">
        <v>164</v>
      </c>
      <c r="B79" s="8" t="s">
        <v>165</v>
      </c>
      <c r="C79" s="9" t="s">
        <v>25</v>
      </c>
      <c r="D79" s="9" t="s">
        <v>26</v>
      </c>
      <c r="E79" s="9">
        <v>20</v>
      </c>
      <c r="F79" s="10" t="s">
        <v>31</v>
      </c>
      <c r="G79" s="11">
        <v>4075000000</v>
      </c>
      <c r="H79" s="11">
        <f t="shared" si="7"/>
        <v>110440000</v>
      </c>
      <c r="I79" s="11">
        <v>4185440000</v>
      </c>
      <c r="J79" s="11">
        <v>4013000028.9899998</v>
      </c>
      <c r="K79" s="11">
        <v>172439971.00999999</v>
      </c>
      <c r="L79" s="11">
        <v>0</v>
      </c>
      <c r="M79" s="11">
        <v>3340552375.4299998</v>
      </c>
      <c r="N79" s="11">
        <v>672447653.55999994</v>
      </c>
      <c r="O79" s="11">
        <v>2239206686.0999999</v>
      </c>
      <c r="P79" s="11">
        <v>1101345689.3299999</v>
      </c>
      <c r="Q79" s="11">
        <v>2231392921.0999999</v>
      </c>
      <c r="R79" s="11">
        <v>7813765</v>
      </c>
      <c r="S79" s="11">
        <v>2231392921.0999999</v>
      </c>
      <c r="T79" s="11">
        <v>0</v>
      </c>
      <c r="U79" s="11">
        <v>0</v>
      </c>
    </row>
    <row r="80" spans="1:21" s="12" customFormat="1" ht="12" x14ac:dyDescent="0.2">
      <c r="A80" s="8" t="s">
        <v>164</v>
      </c>
      <c r="B80" s="8" t="s">
        <v>165</v>
      </c>
      <c r="C80" s="9" t="s">
        <v>25</v>
      </c>
      <c r="D80" s="9" t="s">
        <v>26</v>
      </c>
      <c r="E80" s="9">
        <v>21</v>
      </c>
      <c r="F80" s="10" t="s">
        <v>31</v>
      </c>
      <c r="G80" s="11"/>
      <c r="H80" s="11"/>
      <c r="I80" s="11">
        <v>127508000</v>
      </c>
      <c r="J80" s="11">
        <v>26677285</v>
      </c>
      <c r="K80" s="11">
        <v>100830715</v>
      </c>
      <c r="L80" s="11">
        <v>0</v>
      </c>
      <c r="M80" s="11">
        <v>0</v>
      </c>
      <c r="N80" s="11">
        <v>26677285</v>
      </c>
      <c r="O80" s="11">
        <v>0</v>
      </c>
      <c r="P80" s="11">
        <v>0</v>
      </c>
      <c r="Q80" s="11">
        <v>0</v>
      </c>
      <c r="R80" s="11">
        <v>0</v>
      </c>
      <c r="S80" s="11">
        <v>0</v>
      </c>
      <c r="T80" s="11">
        <v>0</v>
      </c>
      <c r="U80" s="11">
        <v>0</v>
      </c>
    </row>
    <row r="81" spans="1:21" s="12" customFormat="1" ht="12" x14ac:dyDescent="0.2">
      <c r="A81" s="8" t="s">
        <v>166</v>
      </c>
      <c r="B81" s="8" t="s">
        <v>167</v>
      </c>
      <c r="C81" s="9" t="s">
        <v>25</v>
      </c>
      <c r="D81" s="9" t="s">
        <v>26</v>
      </c>
      <c r="E81" s="9">
        <v>20</v>
      </c>
      <c r="F81" s="10" t="s">
        <v>31</v>
      </c>
      <c r="G81" s="11">
        <v>120000000</v>
      </c>
      <c r="H81" s="11">
        <f>+I81-G81</f>
        <v>473888000</v>
      </c>
      <c r="I81" s="11">
        <v>593888000</v>
      </c>
      <c r="J81" s="11">
        <v>540917924.14999998</v>
      </c>
      <c r="K81" s="11">
        <v>52970075.850000001</v>
      </c>
      <c r="L81" s="11">
        <v>0</v>
      </c>
      <c r="M81" s="11">
        <v>181917924.15000001</v>
      </c>
      <c r="N81" s="11">
        <v>359000000</v>
      </c>
      <c r="O81" s="11">
        <v>65711971.520000003</v>
      </c>
      <c r="P81" s="11">
        <v>116205952.63</v>
      </c>
      <c r="Q81" s="11">
        <v>63247389.520000003</v>
      </c>
      <c r="R81" s="11">
        <v>2464582</v>
      </c>
      <c r="S81" s="11">
        <v>63247389.520000003</v>
      </c>
      <c r="T81" s="11">
        <v>0</v>
      </c>
      <c r="U81" s="11">
        <v>0</v>
      </c>
    </row>
    <row r="82" spans="1:21" s="12" customFormat="1" ht="24" x14ac:dyDescent="0.2">
      <c r="A82" s="8" t="s">
        <v>168</v>
      </c>
      <c r="B82" s="8" t="s">
        <v>169</v>
      </c>
      <c r="C82" s="9" t="s">
        <v>25</v>
      </c>
      <c r="D82" s="9" t="s">
        <v>26</v>
      </c>
      <c r="E82" s="9">
        <v>20</v>
      </c>
      <c r="F82" s="10" t="s">
        <v>31</v>
      </c>
      <c r="G82" s="11">
        <v>35000000</v>
      </c>
      <c r="H82" s="11">
        <f>+I82-G82</f>
        <v>29116000</v>
      </c>
      <c r="I82" s="11">
        <v>64116000</v>
      </c>
      <c r="J82" s="11">
        <v>56946484.630000003</v>
      </c>
      <c r="K82" s="11">
        <v>7169515.3700000001</v>
      </c>
      <c r="L82" s="11">
        <v>0</v>
      </c>
      <c r="M82" s="11">
        <v>15946484.630000001</v>
      </c>
      <c r="N82" s="11">
        <v>41000000</v>
      </c>
      <c r="O82" s="11">
        <v>13846912.43</v>
      </c>
      <c r="P82" s="11">
        <v>2099572.2000000002</v>
      </c>
      <c r="Q82" s="11">
        <v>13846912.43</v>
      </c>
      <c r="R82" s="11">
        <v>0</v>
      </c>
      <c r="S82" s="11">
        <v>13846912.43</v>
      </c>
      <c r="T82" s="11">
        <v>0</v>
      </c>
      <c r="U82" s="11">
        <v>0</v>
      </c>
    </row>
    <row r="83" spans="1:21" s="12" customFormat="1" ht="24" x14ac:dyDescent="0.2">
      <c r="A83" s="8" t="s">
        <v>170</v>
      </c>
      <c r="B83" s="8" t="s">
        <v>171</v>
      </c>
      <c r="C83" s="9" t="s">
        <v>25</v>
      </c>
      <c r="D83" s="9" t="s">
        <v>26</v>
      </c>
      <c r="E83" s="9">
        <v>20</v>
      </c>
      <c r="F83" s="10" t="s">
        <v>31</v>
      </c>
      <c r="G83" s="11">
        <v>250000000</v>
      </c>
      <c r="H83" s="11">
        <f>+I83-G83</f>
        <v>119476000</v>
      </c>
      <c r="I83" s="11">
        <v>369476000</v>
      </c>
      <c r="J83" s="11">
        <v>360296025</v>
      </c>
      <c r="K83" s="11">
        <v>9179975</v>
      </c>
      <c r="L83" s="11">
        <v>0</v>
      </c>
      <c r="M83" s="11">
        <v>253666015</v>
      </c>
      <c r="N83" s="11">
        <v>106630010</v>
      </c>
      <c r="O83" s="11">
        <v>250763400</v>
      </c>
      <c r="P83" s="11">
        <v>2902615</v>
      </c>
      <c r="Q83" s="11">
        <v>249000000</v>
      </c>
      <c r="R83" s="11">
        <v>1763400</v>
      </c>
      <c r="S83" s="11">
        <v>249000000</v>
      </c>
      <c r="T83" s="11">
        <v>0</v>
      </c>
      <c r="U83" s="11">
        <v>0</v>
      </c>
    </row>
    <row r="84" spans="1:21" s="12" customFormat="1" ht="24" x14ac:dyDescent="0.2">
      <c r="A84" s="8" t="s">
        <v>170</v>
      </c>
      <c r="B84" s="8" t="s">
        <v>171</v>
      </c>
      <c r="C84" s="9" t="s">
        <v>25</v>
      </c>
      <c r="D84" s="9" t="s">
        <v>26</v>
      </c>
      <c r="E84" s="9">
        <v>21</v>
      </c>
      <c r="F84" s="10" t="s">
        <v>31</v>
      </c>
      <c r="G84" s="11"/>
      <c r="H84" s="11"/>
      <c r="I84" s="11">
        <v>100400000</v>
      </c>
      <c r="J84" s="11">
        <v>0</v>
      </c>
      <c r="K84" s="11">
        <v>100400000</v>
      </c>
      <c r="L84" s="11">
        <v>0</v>
      </c>
      <c r="M84" s="11">
        <v>0</v>
      </c>
      <c r="N84" s="11">
        <v>0</v>
      </c>
      <c r="O84" s="11">
        <v>0</v>
      </c>
      <c r="P84" s="11">
        <v>0</v>
      </c>
      <c r="Q84" s="11">
        <v>0</v>
      </c>
      <c r="R84" s="11">
        <v>0</v>
      </c>
      <c r="S84" s="11">
        <v>0</v>
      </c>
      <c r="T84" s="11">
        <v>0</v>
      </c>
      <c r="U84" s="11">
        <v>0</v>
      </c>
    </row>
    <row r="85" spans="1:21" s="12" customFormat="1" ht="24" x14ac:dyDescent="0.2">
      <c r="A85" s="8" t="s">
        <v>172</v>
      </c>
      <c r="B85" s="8" t="s">
        <v>173</v>
      </c>
      <c r="C85" s="9" t="s">
        <v>25</v>
      </c>
      <c r="D85" s="9" t="s">
        <v>26</v>
      </c>
      <c r="E85" s="9">
        <v>20</v>
      </c>
      <c r="F85" s="10" t="s">
        <v>31</v>
      </c>
      <c r="G85" s="11">
        <v>70000000</v>
      </c>
      <c r="H85" s="11">
        <f>+I85-G85</f>
        <v>-10040000</v>
      </c>
      <c r="I85" s="11">
        <v>59960000</v>
      </c>
      <c r="J85" s="11">
        <v>55535255.240000002</v>
      </c>
      <c r="K85" s="11">
        <v>4424744.76</v>
      </c>
      <c r="L85" s="11">
        <v>0</v>
      </c>
      <c r="M85" s="11">
        <v>55535255.240000002</v>
      </c>
      <c r="N85" s="11">
        <v>0</v>
      </c>
      <c r="O85" s="11">
        <v>26043083.18</v>
      </c>
      <c r="P85" s="11">
        <v>29492172.059999999</v>
      </c>
      <c r="Q85" s="11">
        <v>26043083.18</v>
      </c>
      <c r="R85" s="11">
        <v>0</v>
      </c>
      <c r="S85" s="11">
        <v>26043083.18</v>
      </c>
      <c r="T85" s="11">
        <v>0</v>
      </c>
      <c r="U85" s="11">
        <v>0</v>
      </c>
    </row>
    <row r="86" spans="1:21" s="12" customFormat="1" ht="12" x14ac:dyDescent="0.2">
      <c r="A86" s="8" t="s">
        <v>174</v>
      </c>
      <c r="B86" s="8" t="s">
        <v>175</v>
      </c>
      <c r="C86" s="9" t="s">
        <v>25</v>
      </c>
      <c r="D86" s="9" t="s">
        <v>26</v>
      </c>
      <c r="E86" s="9">
        <v>20</v>
      </c>
      <c r="F86" s="10" t="s">
        <v>31</v>
      </c>
      <c r="G86" s="11">
        <v>1800000000</v>
      </c>
      <c r="H86" s="11">
        <f>+I86-G86</f>
        <v>-502000000</v>
      </c>
      <c r="I86" s="11">
        <v>1298000000</v>
      </c>
      <c r="J86" s="11">
        <v>1296443269.0899999</v>
      </c>
      <c r="K86" s="11">
        <v>1556730.91</v>
      </c>
      <c r="L86" s="11">
        <v>0</v>
      </c>
      <c r="M86" s="11">
        <v>1204926007.4100001</v>
      </c>
      <c r="N86" s="11">
        <v>91517261.680000007</v>
      </c>
      <c r="O86" s="11">
        <v>842644971.96000004</v>
      </c>
      <c r="P86" s="11">
        <v>362281035.44999999</v>
      </c>
      <c r="Q86" s="11">
        <v>839059188.96000004</v>
      </c>
      <c r="R86" s="11">
        <v>3585783</v>
      </c>
      <c r="S86" s="11">
        <v>839059188.96000004</v>
      </c>
      <c r="T86" s="11">
        <v>0</v>
      </c>
      <c r="U86" s="11">
        <v>0</v>
      </c>
    </row>
    <row r="87" spans="1:21" s="12" customFormat="1" ht="12" x14ac:dyDescent="0.2">
      <c r="A87" s="8" t="s">
        <v>174</v>
      </c>
      <c r="B87" s="8" t="s">
        <v>175</v>
      </c>
      <c r="C87" s="9" t="s">
        <v>25</v>
      </c>
      <c r="D87" s="9" t="s">
        <v>26</v>
      </c>
      <c r="E87" s="9">
        <v>21</v>
      </c>
      <c r="F87" s="10" t="s">
        <v>31</v>
      </c>
      <c r="G87" s="11"/>
      <c r="H87" s="11"/>
      <c r="I87" s="11">
        <v>27108000</v>
      </c>
      <c r="J87" s="11">
        <v>26677285</v>
      </c>
      <c r="K87" s="11">
        <v>430715</v>
      </c>
      <c r="L87" s="11">
        <v>0</v>
      </c>
      <c r="M87" s="11">
        <v>0</v>
      </c>
      <c r="N87" s="11">
        <v>26677285</v>
      </c>
      <c r="O87" s="11">
        <v>0</v>
      </c>
      <c r="P87" s="11">
        <v>0</v>
      </c>
      <c r="Q87" s="11">
        <v>0</v>
      </c>
      <c r="R87" s="11">
        <v>0</v>
      </c>
      <c r="S87" s="11">
        <v>0</v>
      </c>
      <c r="T87" s="11">
        <v>0</v>
      </c>
      <c r="U87" s="11">
        <v>0</v>
      </c>
    </row>
    <row r="88" spans="1:21" s="12" customFormat="1" ht="12" x14ac:dyDescent="0.2">
      <c r="A88" s="8" t="s">
        <v>176</v>
      </c>
      <c r="B88" s="8" t="s">
        <v>177</v>
      </c>
      <c r="C88" s="9" t="s">
        <v>25</v>
      </c>
      <c r="D88" s="9" t="s">
        <v>26</v>
      </c>
      <c r="E88" s="9">
        <v>20</v>
      </c>
      <c r="F88" s="10" t="s">
        <v>31</v>
      </c>
      <c r="G88" s="11">
        <v>1800000000</v>
      </c>
      <c r="H88" s="11">
        <f t="shared" ref="H88:H100" si="8">+I88-G88</f>
        <v>0</v>
      </c>
      <c r="I88" s="11">
        <v>1800000000</v>
      </c>
      <c r="J88" s="11">
        <v>1702861070.8800001</v>
      </c>
      <c r="K88" s="11">
        <v>97138929.120000005</v>
      </c>
      <c r="L88" s="11">
        <v>0</v>
      </c>
      <c r="M88" s="11">
        <v>1628560689</v>
      </c>
      <c r="N88" s="11">
        <v>74300381.879999995</v>
      </c>
      <c r="O88" s="11">
        <v>1040196347.01</v>
      </c>
      <c r="P88" s="11">
        <v>588364341.99000001</v>
      </c>
      <c r="Q88" s="11">
        <v>1040196347.01</v>
      </c>
      <c r="R88" s="11">
        <v>0</v>
      </c>
      <c r="S88" s="11">
        <v>1040196347.01</v>
      </c>
      <c r="T88" s="11">
        <v>0</v>
      </c>
      <c r="U88" s="11">
        <v>0</v>
      </c>
    </row>
    <row r="89" spans="1:21" s="12" customFormat="1" ht="12" x14ac:dyDescent="0.2">
      <c r="A89" s="8" t="s">
        <v>178</v>
      </c>
      <c r="B89" s="8" t="s">
        <v>179</v>
      </c>
      <c r="C89" s="9" t="s">
        <v>25</v>
      </c>
      <c r="D89" s="9" t="s">
        <v>26</v>
      </c>
      <c r="E89" s="9">
        <v>20</v>
      </c>
      <c r="F89" s="10" t="s">
        <v>31</v>
      </c>
      <c r="G89" s="11">
        <v>1266200000</v>
      </c>
      <c r="H89" s="11">
        <f t="shared" si="8"/>
        <v>-9036000</v>
      </c>
      <c r="I89" s="11">
        <v>1257164000</v>
      </c>
      <c r="J89" s="11">
        <v>1195615280.4400001</v>
      </c>
      <c r="K89" s="11">
        <v>61548719.560000002</v>
      </c>
      <c r="L89" s="11">
        <v>0</v>
      </c>
      <c r="M89" s="11">
        <v>1185615280.4400001</v>
      </c>
      <c r="N89" s="11">
        <v>10000000</v>
      </c>
      <c r="O89" s="11">
        <v>1043884229.63</v>
      </c>
      <c r="P89" s="11">
        <v>141731050.81</v>
      </c>
      <c r="Q89" s="11">
        <v>936023280.77999997</v>
      </c>
      <c r="R89" s="11">
        <v>107860948.84999999</v>
      </c>
      <c r="S89" s="11">
        <v>936023280.77999997</v>
      </c>
      <c r="T89" s="11">
        <v>0</v>
      </c>
      <c r="U89" s="11">
        <v>0</v>
      </c>
    </row>
    <row r="90" spans="1:21" s="12" customFormat="1" ht="24" x14ac:dyDescent="0.2">
      <c r="A90" s="8" t="s">
        <v>178</v>
      </c>
      <c r="B90" s="8" t="s">
        <v>179</v>
      </c>
      <c r="C90" s="9" t="s">
        <v>25</v>
      </c>
      <c r="D90" s="9" t="s">
        <v>26</v>
      </c>
      <c r="E90" s="9">
        <v>21</v>
      </c>
      <c r="F90" s="10" t="s">
        <v>28</v>
      </c>
      <c r="G90" s="11">
        <v>998800000</v>
      </c>
      <c r="H90" s="11">
        <f t="shared" si="8"/>
        <v>-127508000</v>
      </c>
      <c r="I90" s="11">
        <v>871292000</v>
      </c>
      <c r="J90" s="11">
        <v>864112005</v>
      </c>
      <c r="K90" s="11">
        <v>7179995</v>
      </c>
      <c r="L90" s="11">
        <v>0</v>
      </c>
      <c r="M90" s="11">
        <v>577310308</v>
      </c>
      <c r="N90" s="11">
        <v>286801697</v>
      </c>
      <c r="O90" s="11">
        <v>286029189</v>
      </c>
      <c r="P90" s="11">
        <v>291281119</v>
      </c>
      <c r="Q90" s="11">
        <v>264838289.91999999</v>
      </c>
      <c r="R90" s="11">
        <v>21190899.079999998</v>
      </c>
      <c r="S90" s="11">
        <v>264838289.91999999</v>
      </c>
      <c r="T90" s="11">
        <v>0</v>
      </c>
      <c r="U90" s="11">
        <v>0</v>
      </c>
    </row>
    <row r="91" spans="1:21" s="12" customFormat="1" ht="12" x14ac:dyDescent="0.2">
      <c r="A91" s="8" t="s">
        <v>180</v>
      </c>
      <c r="B91" s="8" t="s">
        <v>181</v>
      </c>
      <c r="C91" s="9" t="s">
        <v>25</v>
      </c>
      <c r="D91" s="9" t="s">
        <v>26</v>
      </c>
      <c r="E91" s="9">
        <v>20</v>
      </c>
      <c r="F91" s="10" t="s">
        <v>31</v>
      </c>
      <c r="G91" s="11">
        <v>400000000</v>
      </c>
      <c r="H91" s="11">
        <f t="shared" si="8"/>
        <v>22088000</v>
      </c>
      <c r="I91" s="11">
        <v>422088000</v>
      </c>
      <c r="J91" s="11">
        <v>413721357.56</v>
      </c>
      <c r="K91" s="11">
        <v>8366642.4400000004</v>
      </c>
      <c r="L91" s="11">
        <v>0</v>
      </c>
      <c r="M91" s="11">
        <v>403721357.56</v>
      </c>
      <c r="N91" s="11">
        <v>10000000</v>
      </c>
      <c r="O91" s="11">
        <v>263590003.19999999</v>
      </c>
      <c r="P91" s="11">
        <v>140131354.36000001</v>
      </c>
      <c r="Q91" s="11">
        <v>263590003.19999999</v>
      </c>
      <c r="R91" s="11">
        <v>0</v>
      </c>
      <c r="S91" s="11">
        <v>263590003.19999999</v>
      </c>
      <c r="T91" s="11">
        <v>0</v>
      </c>
      <c r="U91" s="11">
        <v>0</v>
      </c>
    </row>
    <row r="92" spans="1:21" s="12" customFormat="1" ht="12" x14ac:dyDescent="0.2">
      <c r="A92" s="8" t="s">
        <v>182</v>
      </c>
      <c r="B92" s="8" t="s">
        <v>183</v>
      </c>
      <c r="C92" s="9" t="s">
        <v>25</v>
      </c>
      <c r="D92" s="9" t="s">
        <v>26</v>
      </c>
      <c r="E92" s="9">
        <v>20</v>
      </c>
      <c r="F92" s="10" t="s">
        <v>31</v>
      </c>
      <c r="G92" s="11">
        <v>50000000</v>
      </c>
      <c r="H92" s="11">
        <f t="shared" si="8"/>
        <v>-21084000</v>
      </c>
      <c r="I92" s="11">
        <v>28916000</v>
      </c>
      <c r="J92" s="11">
        <v>27358923</v>
      </c>
      <c r="K92" s="11">
        <v>1557077</v>
      </c>
      <c r="L92" s="11">
        <v>0</v>
      </c>
      <c r="M92" s="11">
        <v>27358923</v>
      </c>
      <c r="N92" s="11">
        <v>0</v>
      </c>
      <c r="O92" s="11">
        <v>25788750</v>
      </c>
      <c r="P92" s="11">
        <v>1570173</v>
      </c>
      <c r="Q92" s="11">
        <v>25788750</v>
      </c>
      <c r="R92" s="11">
        <v>0</v>
      </c>
      <c r="S92" s="11">
        <v>25788750</v>
      </c>
      <c r="T92" s="11">
        <v>0</v>
      </c>
      <c r="U92" s="11">
        <v>0</v>
      </c>
    </row>
    <row r="93" spans="1:21" s="12" customFormat="1" ht="24" x14ac:dyDescent="0.2">
      <c r="A93" s="8" t="s">
        <v>184</v>
      </c>
      <c r="B93" s="8" t="s">
        <v>185</v>
      </c>
      <c r="C93" s="9" t="s">
        <v>25</v>
      </c>
      <c r="D93" s="9" t="s">
        <v>26</v>
      </c>
      <c r="E93" s="9">
        <v>20</v>
      </c>
      <c r="F93" s="10" t="s">
        <v>31</v>
      </c>
      <c r="G93" s="11">
        <v>801200000</v>
      </c>
      <c r="H93" s="11">
        <f t="shared" si="8"/>
        <v>-10040000</v>
      </c>
      <c r="I93" s="11">
        <v>791160000</v>
      </c>
      <c r="J93" s="11">
        <v>745787611</v>
      </c>
      <c r="K93" s="11">
        <v>45372389</v>
      </c>
      <c r="L93" s="11">
        <v>0</v>
      </c>
      <c r="M93" s="11">
        <v>745787611</v>
      </c>
      <c r="N93" s="11">
        <v>0</v>
      </c>
      <c r="O93" s="11">
        <v>745786628.99000001</v>
      </c>
      <c r="P93" s="11">
        <v>982.01</v>
      </c>
      <c r="Q93" s="11">
        <v>637925680.13999999</v>
      </c>
      <c r="R93" s="11">
        <v>107860948.84999999</v>
      </c>
      <c r="S93" s="11">
        <v>637925680.13999999</v>
      </c>
      <c r="T93" s="11">
        <v>0</v>
      </c>
      <c r="U93" s="11">
        <v>0</v>
      </c>
    </row>
    <row r="94" spans="1:21" s="12" customFormat="1" ht="24" x14ac:dyDescent="0.2">
      <c r="A94" s="8" t="s">
        <v>184</v>
      </c>
      <c r="B94" s="8" t="s">
        <v>185</v>
      </c>
      <c r="C94" s="9" t="s">
        <v>25</v>
      </c>
      <c r="D94" s="9" t="s">
        <v>26</v>
      </c>
      <c r="E94" s="9">
        <v>21</v>
      </c>
      <c r="F94" s="10" t="s">
        <v>28</v>
      </c>
      <c r="G94" s="11">
        <v>998800000</v>
      </c>
      <c r="H94" s="11">
        <f t="shared" si="8"/>
        <v>-127508000</v>
      </c>
      <c r="I94" s="11">
        <v>871292000</v>
      </c>
      <c r="J94" s="11">
        <v>864112005</v>
      </c>
      <c r="K94" s="11">
        <v>7179995</v>
      </c>
      <c r="L94" s="11">
        <v>0</v>
      </c>
      <c r="M94" s="11">
        <v>577310308</v>
      </c>
      <c r="N94" s="11">
        <v>286801697</v>
      </c>
      <c r="O94" s="11">
        <v>286029189</v>
      </c>
      <c r="P94" s="11">
        <v>291281119</v>
      </c>
      <c r="Q94" s="11">
        <v>264838289.91999999</v>
      </c>
      <c r="R94" s="11">
        <v>21190899.079999998</v>
      </c>
      <c r="S94" s="11">
        <v>264838289.91999999</v>
      </c>
      <c r="T94" s="11">
        <v>0</v>
      </c>
      <c r="U94" s="11">
        <v>0</v>
      </c>
    </row>
    <row r="95" spans="1:21" s="12" customFormat="1" ht="12" x14ac:dyDescent="0.2">
      <c r="A95" s="8" t="s">
        <v>186</v>
      </c>
      <c r="B95" s="8" t="s">
        <v>187</v>
      </c>
      <c r="C95" s="9" t="s">
        <v>25</v>
      </c>
      <c r="D95" s="9" t="s">
        <v>26</v>
      </c>
      <c r="E95" s="9">
        <v>20</v>
      </c>
      <c r="F95" s="10" t="s">
        <v>31</v>
      </c>
      <c r="G95" s="11">
        <v>15000000</v>
      </c>
      <c r="H95" s="11">
        <f t="shared" si="8"/>
        <v>0</v>
      </c>
      <c r="I95" s="11">
        <v>15000000</v>
      </c>
      <c r="J95" s="11">
        <v>8747388.8800000008</v>
      </c>
      <c r="K95" s="11">
        <v>6252611.1200000001</v>
      </c>
      <c r="L95" s="11">
        <v>0</v>
      </c>
      <c r="M95" s="11">
        <v>8747388.8800000008</v>
      </c>
      <c r="N95" s="11">
        <v>0</v>
      </c>
      <c r="O95" s="11">
        <v>8718847.4399999995</v>
      </c>
      <c r="P95" s="11">
        <v>28541.439999999999</v>
      </c>
      <c r="Q95" s="11">
        <v>8718847.4399999995</v>
      </c>
      <c r="R95" s="11">
        <v>0</v>
      </c>
      <c r="S95" s="11">
        <v>8718847.4399999995</v>
      </c>
      <c r="T95" s="11">
        <v>0</v>
      </c>
      <c r="U95" s="11">
        <v>0</v>
      </c>
    </row>
    <row r="96" spans="1:21" s="12" customFormat="1" ht="12" x14ac:dyDescent="0.2">
      <c r="A96" s="8" t="s">
        <v>188</v>
      </c>
      <c r="B96" s="8" t="s">
        <v>189</v>
      </c>
      <c r="C96" s="9" t="s">
        <v>25</v>
      </c>
      <c r="D96" s="9" t="s">
        <v>26</v>
      </c>
      <c r="E96" s="9">
        <v>20</v>
      </c>
      <c r="F96" s="10" t="s">
        <v>31</v>
      </c>
      <c r="G96" s="11">
        <v>85000000</v>
      </c>
      <c r="H96" s="11">
        <f t="shared" si="8"/>
        <v>5020000</v>
      </c>
      <c r="I96" s="11">
        <v>90020000</v>
      </c>
      <c r="J96" s="11">
        <v>77930749.170000002</v>
      </c>
      <c r="K96" s="11">
        <v>12089250.83</v>
      </c>
      <c r="L96" s="11">
        <v>0</v>
      </c>
      <c r="M96" s="11">
        <v>71930749.170000002</v>
      </c>
      <c r="N96" s="11">
        <v>6000000</v>
      </c>
      <c r="O96" s="11">
        <v>49365177.079999998</v>
      </c>
      <c r="P96" s="11">
        <v>22565572.09</v>
      </c>
      <c r="Q96" s="11">
        <v>49365177.079999998</v>
      </c>
      <c r="R96" s="11">
        <v>0</v>
      </c>
      <c r="S96" s="11">
        <v>49365177.079999998</v>
      </c>
      <c r="T96" s="11">
        <v>0</v>
      </c>
      <c r="U96" s="11">
        <v>0</v>
      </c>
    </row>
    <row r="97" spans="1:21" s="12" customFormat="1" ht="12" x14ac:dyDescent="0.2">
      <c r="A97" s="8" t="s">
        <v>190</v>
      </c>
      <c r="B97" s="8" t="s">
        <v>191</v>
      </c>
      <c r="C97" s="9" t="s">
        <v>25</v>
      </c>
      <c r="D97" s="9" t="s">
        <v>26</v>
      </c>
      <c r="E97" s="9">
        <v>20</v>
      </c>
      <c r="F97" s="10" t="s">
        <v>31</v>
      </c>
      <c r="G97" s="11">
        <v>5000000</v>
      </c>
      <c r="H97" s="11">
        <f t="shared" si="8"/>
        <v>0</v>
      </c>
      <c r="I97" s="11">
        <v>5000000</v>
      </c>
      <c r="J97" s="11">
        <v>3019920</v>
      </c>
      <c r="K97" s="11">
        <v>1980080</v>
      </c>
      <c r="L97" s="11">
        <v>0</v>
      </c>
      <c r="M97" s="11">
        <v>19920</v>
      </c>
      <c r="N97" s="11">
        <v>3000000</v>
      </c>
      <c r="O97" s="11">
        <v>0</v>
      </c>
      <c r="P97" s="11">
        <v>19920</v>
      </c>
      <c r="Q97" s="11">
        <v>0</v>
      </c>
      <c r="R97" s="11">
        <v>0</v>
      </c>
      <c r="S97" s="11">
        <v>0</v>
      </c>
      <c r="T97" s="11">
        <v>0</v>
      </c>
      <c r="U97" s="11">
        <v>0</v>
      </c>
    </row>
    <row r="98" spans="1:21" s="12" customFormat="1" ht="24" x14ac:dyDescent="0.2">
      <c r="A98" s="8" t="s">
        <v>192</v>
      </c>
      <c r="B98" s="8" t="s">
        <v>193</v>
      </c>
      <c r="C98" s="9" t="s">
        <v>25</v>
      </c>
      <c r="D98" s="9" t="s">
        <v>26</v>
      </c>
      <c r="E98" s="9">
        <v>20</v>
      </c>
      <c r="F98" s="10" t="s">
        <v>31</v>
      </c>
      <c r="G98" s="11">
        <v>5000000</v>
      </c>
      <c r="H98" s="11">
        <f t="shared" si="8"/>
        <v>0</v>
      </c>
      <c r="I98" s="11">
        <v>5000000</v>
      </c>
      <c r="J98" s="11">
        <v>3019920</v>
      </c>
      <c r="K98" s="11">
        <v>1980080</v>
      </c>
      <c r="L98" s="11">
        <v>0</v>
      </c>
      <c r="M98" s="11">
        <v>19920</v>
      </c>
      <c r="N98" s="11">
        <v>3000000</v>
      </c>
      <c r="O98" s="11">
        <v>0</v>
      </c>
      <c r="P98" s="11">
        <v>19920</v>
      </c>
      <c r="Q98" s="11">
        <v>0</v>
      </c>
      <c r="R98" s="11">
        <v>0</v>
      </c>
      <c r="S98" s="11">
        <v>0</v>
      </c>
      <c r="T98" s="11">
        <v>0</v>
      </c>
      <c r="U98" s="11">
        <v>0</v>
      </c>
    </row>
    <row r="99" spans="1:21" s="12" customFormat="1" ht="12" x14ac:dyDescent="0.2">
      <c r="A99" s="8" t="s">
        <v>194</v>
      </c>
      <c r="B99" s="8" t="s">
        <v>195</v>
      </c>
      <c r="C99" s="9" t="s">
        <v>25</v>
      </c>
      <c r="D99" s="9" t="s">
        <v>26</v>
      </c>
      <c r="E99" s="9">
        <v>20</v>
      </c>
      <c r="F99" s="10" t="s">
        <v>31</v>
      </c>
      <c r="G99" s="11">
        <v>40000000</v>
      </c>
      <c r="H99" s="11">
        <f t="shared" si="8"/>
        <v>0</v>
      </c>
      <c r="I99" s="11">
        <v>40000000</v>
      </c>
      <c r="J99" s="11">
        <v>38921690</v>
      </c>
      <c r="K99" s="11">
        <v>1078310</v>
      </c>
      <c r="L99" s="11">
        <v>0</v>
      </c>
      <c r="M99" s="11">
        <v>38921690</v>
      </c>
      <c r="N99" s="11">
        <v>0</v>
      </c>
      <c r="O99" s="11">
        <v>38918000</v>
      </c>
      <c r="P99" s="11">
        <v>3690</v>
      </c>
      <c r="Q99" s="11">
        <v>38918000</v>
      </c>
      <c r="R99" s="11">
        <v>0</v>
      </c>
      <c r="S99" s="11">
        <v>38918000</v>
      </c>
      <c r="T99" s="11">
        <v>0</v>
      </c>
      <c r="U99" s="11">
        <v>0</v>
      </c>
    </row>
    <row r="100" spans="1:21" s="12" customFormat="1" ht="24" x14ac:dyDescent="0.2">
      <c r="A100" s="8" t="s">
        <v>196</v>
      </c>
      <c r="B100" s="8" t="s">
        <v>197</v>
      </c>
      <c r="C100" s="9" t="s">
        <v>25</v>
      </c>
      <c r="D100" s="9" t="s">
        <v>26</v>
      </c>
      <c r="E100" s="9">
        <v>20</v>
      </c>
      <c r="F100" s="10" t="s">
        <v>31</v>
      </c>
      <c r="G100" s="11">
        <v>35000000</v>
      </c>
      <c r="H100" s="11">
        <f t="shared" si="8"/>
        <v>5020000</v>
      </c>
      <c r="I100" s="11">
        <v>40020000</v>
      </c>
      <c r="J100" s="11">
        <v>32969219.170000002</v>
      </c>
      <c r="K100" s="11">
        <v>7050780.8300000001</v>
      </c>
      <c r="L100" s="11">
        <v>0</v>
      </c>
      <c r="M100" s="11">
        <v>32969219.170000002</v>
      </c>
      <c r="N100" s="11">
        <v>0</v>
      </c>
      <c r="O100" s="11">
        <v>10447177.08</v>
      </c>
      <c r="P100" s="11">
        <v>22522042.09</v>
      </c>
      <c r="Q100" s="11">
        <v>10447177.08</v>
      </c>
      <c r="R100" s="11">
        <v>0</v>
      </c>
      <c r="S100" s="11">
        <v>10447177.08</v>
      </c>
      <c r="T100" s="11">
        <v>0</v>
      </c>
      <c r="U100" s="11">
        <v>0</v>
      </c>
    </row>
    <row r="101" spans="1:21" s="12" customFormat="1" ht="12" x14ac:dyDescent="0.2">
      <c r="A101" s="8" t="s">
        <v>198</v>
      </c>
      <c r="B101" s="8" t="s">
        <v>199</v>
      </c>
      <c r="C101" s="9" t="s">
        <v>25</v>
      </c>
      <c r="D101" s="9" t="s">
        <v>26</v>
      </c>
      <c r="E101" s="9">
        <v>20</v>
      </c>
      <c r="F101" s="10" t="s">
        <v>31</v>
      </c>
      <c r="G101" s="11">
        <v>1089000000</v>
      </c>
      <c r="H101" s="11"/>
      <c r="I101" s="11">
        <v>1169320000</v>
      </c>
      <c r="J101" s="11">
        <v>768880318.23000002</v>
      </c>
      <c r="K101" s="11">
        <v>400439681.76999998</v>
      </c>
      <c r="L101" s="11">
        <v>0</v>
      </c>
      <c r="M101" s="11">
        <v>695913978.23000002</v>
      </c>
      <c r="N101" s="11">
        <v>72966340</v>
      </c>
      <c r="O101" s="11">
        <v>694206162.13999999</v>
      </c>
      <c r="P101" s="11">
        <v>1707816.09</v>
      </c>
      <c r="Q101" s="11">
        <v>692061588.13999999</v>
      </c>
      <c r="R101" s="11">
        <v>2144574</v>
      </c>
      <c r="S101" s="11">
        <v>692061588.13999999</v>
      </c>
      <c r="T101" s="11">
        <v>0</v>
      </c>
      <c r="U101" s="11">
        <v>684801</v>
      </c>
    </row>
    <row r="102" spans="1:21" s="12" customFormat="1" ht="12" x14ac:dyDescent="0.2">
      <c r="A102" s="8" t="s">
        <v>200</v>
      </c>
      <c r="B102" s="8" t="s">
        <v>201</v>
      </c>
      <c r="C102" s="9" t="s">
        <v>25</v>
      </c>
      <c r="D102" s="9" t="s">
        <v>26</v>
      </c>
      <c r="E102" s="9">
        <v>20</v>
      </c>
      <c r="F102" s="10" t="s">
        <v>31</v>
      </c>
      <c r="G102" s="11">
        <v>350000000</v>
      </c>
      <c r="H102" s="11">
        <f t="shared" ref="H102:H133" si="9">+I102-G102</f>
        <v>-50200000</v>
      </c>
      <c r="I102" s="11">
        <v>299800000</v>
      </c>
      <c r="J102" s="11">
        <v>115890392.40000001</v>
      </c>
      <c r="K102" s="11">
        <v>183909607.59999999</v>
      </c>
      <c r="L102" s="11">
        <v>0</v>
      </c>
      <c r="M102" s="11">
        <v>79840392.400000006</v>
      </c>
      <c r="N102" s="11">
        <v>36050000</v>
      </c>
      <c r="O102" s="11">
        <v>78918726.099999994</v>
      </c>
      <c r="P102" s="11">
        <v>921666.3</v>
      </c>
      <c r="Q102" s="11">
        <v>78918726.099999994</v>
      </c>
      <c r="R102" s="11">
        <v>0</v>
      </c>
      <c r="S102" s="11">
        <v>78918726.099999994</v>
      </c>
      <c r="T102" s="11">
        <v>0</v>
      </c>
      <c r="U102" s="11">
        <v>529320</v>
      </c>
    </row>
    <row r="103" spans="1:21" s="12" customFormat="1" ht="12" x14ac:dyDescent="0.2">
      <c r="A103" s="8" t="s">
        <v>202</v>
      </c>
      <c r="B103" s="8" t="s">
        <v>203</v>
      </c>
      <c r="C103" s="9" t="s">
        <v>25</v>
      </c>
      <c r="D103" s="9" t="s">
        <v>26</v>
      </c>
      <c r="E103" s="9">
        <v>20</v>
      </c>
      <c r="F103" s="10" t="s">
        <v>31</v>
      </c>
      <c r="G103" s="11">
        <v>350000000</v>
      </c>
      <c r="H103" s="11">
        <f t="shared" si="9"/>
        <v>140560000</v>
      </c>
      <c r="I103" s="11">
        <v>490560000</v>
      </c>
      <c r="J103" s="11">
        <v>385280551.37</v>
      </c>
      <c r="K103" s="11">
        <v>105279448.63</v>
      </c>
      <c r="L103" s="11">
        <v>0</v>
      </c>
      <c r="M103" s="11">
        <v>385280551.37</v>
      </c>
      <c r="N103" s="11">
        <v>0</v>
      </c>
      <c r="O103" s="11">
        <v>385280551.37</v>
      </c>
      <c r="P103" s="11">
        <v>0</v>
      </c>
      <c r="Q103" s="11">
        <v>383499667.37</v>
      </c>
      <c r="R103" s="11">
        <v>1780884</v>
      </c>
      <c r="S103" s="11">
        <v>383499667.37</v>
      </c>
      <c r="T103" s="11">
        <v>0</v>
      </c>
      <c r="U103" s="11">
        <v>120094</v>
      </c>
    </row>
    <row r="104" spans="1:21" s="12" customFormat="1" ht="12" x14ac:dyDescent="0.2">
      <c r="A104" s="8" t="s">
        <v>204</v>
      </c>
      <c r="B104" s="8" t="s">
        <v>205</v>
      </c>
      <c r="C104" s="9" t="s">
        <v>25</v>
      </c>
      <c r="D104" s="9" t="s">
        <v>26</v>
      </c>
      <c r="E104" s="9">
        <v>20</v>
      </c>
      <c r="F104" s="10" t="s">
        <v>31</v>
      </c>
      <c r="G104" s="11">
        <v>15000000</v>
      </c>
      <c r="H104" s="11">
        <f t="shared" si="9"/>
        <v>-10040000</v>
      </c>
      <c r="I104" s="11">
        <v>4960000</v>
      </c>
      <c r="J104" s="11">
        <v>399410.76</v>
      </c>
      <c r="K104" s="11">
        <v>4560589.24</v>
      </c>
      <c r="L104" s="11">
        <v>0</v>
      </c>
      <c r="M104" s="11">
        <v>399410.76</v>
      </c>
      <c r="N104" s="11">
        <v>0</v>
      </c>
      <c r="O104" s="11">
        <v>381096.2</v>
      </c>
      <c r="P104" s="11">
        <v>18314.560000000001</v>
      </c>
      <c r="Q104" s="11">
        <v>374156.2</v>
      </c>
      <c r="R104" s="11">
        <v>6940</v>
      </c>
      <c r="S104" s="11">
        <v>374156.2</v>
      </c>
      <c r="T104" s="11">
        <v>0</v>
      </c>
      <c r="U104" s="11">
        <v>0</v>
      </c>
    </row>
    <row r="105" spans="1:21" s="12" customFormat="1" ht="12" x14ac:dyDescent="0.2">
      <c r="A105" s="8" t="s">
        <v>206</v>
      </c>
      <c r="B105" s="8" t="s">
        <v>207</v>
      </c>
      <c r="C105" s="9" t="s">
        <v>25</v>
      </c>
      <c r="D105" s="9" t="s">
        <v>26</v>
      </c>
      <c r="E105" s="9">
        <v>20</v>
      </c>
      <c r="F105" s="10" t="s">
        <v>31</v>
      </c>
      <c r="G105" s="11">
        <v>18000000</v>
      </c>
      <c r="H105" s="11">
        <f t="shared" si="9"/>
        <v>0</v>
      </c>
      <c r="I105" s="11">
        <v>18000000</v>
      </c>
      <c r="J105" s="11">
        <v>12191055.289999999</v>
      </c>
      <c r="K105" s="11">
        <v>5808944.71</v>
      </c>
      <c r="L105" s="11">
        <v>0</v>
      </c>
      <c r="M105" s="11">
        <v>12191055.289999999</v>
      </c>
      <c r="N105" s="11">
        <v>0</v>
      </c>
      <c r="O105" s="11">
        <v>12163095.130000001</v>
      </c>
      <c r="P105" s="11">
        <v>27960.16</v>
      </c>
      <c r="Q105" s="11">
        <v>12163095.130000001</v>
      </c>
      <c r="R105" s="11">
        <v>0</v>
      </c>
      <c r="S105" s="11">
        <v>12163095.130000001</v>
      </c>
      <c r="T105" s="11">
        <v>0</v>
      </c>
      <c r="U105" s="11">
        <v>0</v>
      </c>
    </row>
    <row r="106" spans="1:21" s="12" customFormat="1" ht="12" x14ac:dyDescent="0.2">
      <c r="A106" s="8" t="s">
        <v>208</v>
      </c>
      <c r="B106" s="8" t="s">
        <v>209</v>
      </c>
      <c r="C106" s="9" t="s">
        <v>25</v>
      </c>
      <c r="D106" s="9" t="s">
        <v>26</v>
      </c>
      <c r="E106" s="9">
        <v>20</v>
      </c>
      <c r="F106" s="10" t="s">
        <v>31</v>
      </c>
      <c r="G106" s="11">
        <v>350000000</v>
      </c>
      <c r="H106" s="11">
        <f t="shared" si="9"/>
        <v>0</v>
      </c>
      <c r="I106" s="11">
        <v>350000000</v>
      </c>
      <c r="J106" s="11">
        <v>252591278.41</v>
      </c>
      <c r="K106" s="11">
        <v>97408721.590000004</v>
      </c>
      <c r="L106" s="11">
        <v>0</v>
      </c>
      <c r="M106" s="11">
        <v>215674938.41</v>
      </c>
      <c r="N106" s="11">
        <v>36916340</v>
      </c>
      <c r="O106" s="11">
        <v>214950056.84</v>
      </c>
      <c r="P106" s="11">
        <v>724881.57</v>
      </c>
      <c r="Q106" s="11">
        <v>214593306.84</v>
      </c>
      <c r="R106" s="11">
        <v>356750</v>
      </c>
      <c r="S106" s="11">
        <v>214593306.84</v>
      </c>
      <c r="T106" s="11">
        <v>0</v>
      </c>
      <c r="U106" s="11">
        <v>35387</v>
      </c>
    </row>
    <row r="107" spans="1:21" s="12" customFormat="1" ht="12" x14ac:dyDescent="0.2">
      <c r="A107" s="8" t="s">
        <v>210</v>
      </c>
      <c r="B107" s="8" t="s">
        <v>211</v>
      </c>
      <c r="C107" s="9" t="s">
        <v>25</v>
      </c>
      <c r="D107" s="9" t="s">
        <v>26</v>
      </c>
      <c r="E107" s="9">
        <v>20</v>
      </c>
      <c r="F107" s="10" t="s">
        <v>31</v>
      </c>
      <c r="G107" s="11">
        <v>6000000</v>
      </c>
      <c r="H107" s="11">
        <f t="shared" si="9"/>
        <v>0</v>
      </c>
      <c r="I107" s="11">
        <v>6000000</v>
      </c>
      <c r="J107" s="11">
        <v>2527630</v>
      </c>
      <c r="K107" s="11">
        <v>3472370</v>
      </c>
      <c r="L107" s="11">
        <v>0</v>
      </c>
      <c r="M107" s="11">
        <v>2527630</v>
      </c>
      <c r="N107" s="11">
        <v>0</v>
      </c>
      <c r="O107" s="11">
        <v>2512636.5</v>
      </c>
      <c r="P107" s="11">
        <v>14993.5</v>
      </c>
      <c r="Q107" s="11">
        <v>2512636.5</v>
      </c>
      <c r="R107" s="11">
        <v>0</v>
      </c>
      <c r="S107" s="11">
        <v>2512636.5</v>
      </c>
      <c r="T107" s="11">
        <v>0</v>
      </c>
      <c r="U107" s="11">
        <v>0</v>
      </c>
    </row>
    <row r="108" spans="1:21" s="12" customFormat="1" ht="12" x14ac:dyDescent="0.2">
      <c r="A108" s="8" t="s">
        <v>212</v>
      </c>
      <c r="B108" s="8" t="s">
        <v>213</v>
      </c>
      <c r="C108" s="9" t="s">
        <v>25</v>
      </c>
      <c r="D108" s="9" t="s">
        <v>26</v>
      </c>
      <c r="E108" s="9">
        <v>20</v>
      </c>
      <c r="F108" s="10" t="s">
        <v>31</v>
      </c>
      <c r="G108" s="11">
        <v>700000000</v>
      </c>
      <c r="H108" s="11">
        <f t="shared" si="9"/>
        <v>-59236000</v>
      </c>
      <c r="I108" s="11">
        <v>640764000</v>
      </c>
      <c r="J108" s="11">
        <v>331873014.69</v>
      </c>
      <c r="K108" s="11">
        <v>240679284.06999999</v>
      </c>
      <c r="L108" s="11">
        <v>0</v>
      </c>
      <c r="M108" s="11">
        <v>331873014.69</v>
      </c>
      <c r="N108" s="11">
        <v>0</v>
      </c>
      <c r="O108" s="11">
        <v>26932280</v>
      </c>
      <c r="P108" s="11">
        <v>304940734.69</v>
      </c>
      <c r="Q108" s="11">
        <v>26932280</v>
      </c>
      <c r="R108" s="11">
        <v>0</v>
      </c>
      <c r="S108" s="11">
        <v>26932280</v>
      </c>
      <c r="T108" s="11">
        <v>0</v>
      </c>
      <c r="U108" s="11">
        <v>0</v>
      </c>
    </row>
    <row r="109" spans="1:21" s="12" customFormat="1" ht="12" x14ac:dyDescent="0.2">
      <c r="A109" s="8" t="s">
        <v>214</v>
      </c>
      <c r="B109" s="8" t="s">
        <v>215</v>
      </c>
      <c r="C109" s="9" t="s">
        <v>25</v>
      </c>
      <c r="D109" s="9" t="s">
        <v>26</v>
      </c>
      <c r="E109" s="9">
        <v>20</v>
      </c>
      <c r="F109" s="10" t="s">
        <v>31</v>
      </c>
      <c r="G109" s="11">
        <v>700000000</v>
      </c>
      <c r="H109" s="11">
        <f t="shared" si="9"/>
        <v>-59236000</v>
      </c>
      <c r="I109" s="11">
        <v>640764000</v>
      </c>
      <c r="J109" s="11">
        <v>331873014.69</v>
      </c>
      <c r="K109" s="11">
        <v>240679284.06999999</v>
      </c>
      <c r="L109" s="11">
        <v>0</v>
      </c>
      <c r="M109" s="11">
        <v>331873014.69</v>
      </c>
      <c r="N109" s="11">
        <v>0</v>
      </c>
      <c r="O109" s="11">
        <v>26932280</v>
      </c>
      <c r="P109" s="11">
        <v>304940734.69</v>
      </c>
      <c r="Q109" s="11">
        <v>26932280</v>
      </c>
      <c r="R109" s="11">
        <v>0</v>
      </c>
      <c r="S109" s="11">
        <v>26932280</v>
      </c>
      <c r="T109" s="11">
        <v>0</v>
      </c>
      <c r="U109" s="11">
        <v>0</v>
      </c>
    </row>
    <row r="110" spans="1:21" s="12" customFormat="1" ht="12" x14ac:dyDescent="0.2">
      <c r="A110" s="8" t="s">
        <v>216</v>
      </c>
      <c r="B110" s="8" t="s">
        <v>217</v>
      </c>
      <c r="C110" s="9" t="s">
        <v>25</v>
      </c>
      <c r="D110" s="9" t="s">
        <v>26</v>
      </c>
      <c r="E110" s="9">
        <v>20</v>
      </c>
      <c r="F110" s="10" t="s">
        <v>31</v>
      </c>
      <c r="G110" s="11">
        <v>526000000</v>
      </c>
      <c r="H110" s="11">
        <f t="shared" si="9"/>
        <v>-36144000</v>
      </c>
      <c r="I110" s="11">
        <v>489856000</v>
      </c>
      <c r="J110" s="11">
        <v>485072227.20999998</v>
      </c>
      <c r="K110" s="11">
        <v>4783772.79</v>
      </c>
      <c r="L110" s="11">
        <v>0</v>
      </c>
      <c r="M110" s="11">
        <v>435371986.20999998</v>
      </c>
      <c r="N110" s="11">
        <v>49700241</v>
      </c>
      <c r="O110" s="11">
        <v>361780922</v>
      </c>
      <c r="P110" s="11">
        <v>73591064.209999993</v>
      </c>
      <c r="Q110" s="11">
        <v>361780922</v>
      </c>
      <c r="R110" s="11">
        <v>0</v>
      </c>
      <c r="S110" s="11">
        <v>361780922</v>
      </c>
      <c r="T110" s="11">
        <v>0</v>
      </c>
      <c r="U110" s="11">
        <v>0</v>
      </c>
    </row>
    <row r="111" spans="1:21" s="12" customFormat="1" ht="12" x14ac:dyDescent="0.2">
      <c r="A111" s="8" t="s">
        <v>218</v>
      </c>
      <c r="B111" s="8" t="s">
        <v>219</v>
      </c>
      <c r="C111" s="9" t="s">
        <v>25</v>
      </c>
      <c r="D111" s="9" t="s">
        <v>26</v>
      </c>
      <c r="E111" s="9">
        <v>20</v>
      </c>
      <c r="F111" s="10" t="s">
        <v>31</v>
      </c>
      <c r="G111" s="11">
        <v>5000000</v>
      </c>
      <c r="H111" s="11">
        <f t="shared" si="9"/>
        <v>-502000</v>
      </c>
      <c r="I111" s="11">
        <v>4498000</v>
      </c>
      <c r="J111" s="11">
        <v>19920</v>
      </c>
      <c r="K111" s="11">
        <v>4478080</v>
      </c>
      <c r="L111" s="11">
        <v>0</v>
      </c>
      <c r="M111" s="11">
        <v>19920</v>
      </c>
      <c r="N111" s="11">
        <v>0</v>
      </c>
      <c r="O111" s="11">
        <v>0</v>
      </c>
      <c r="P111" s="11">
        <v>19920</v>
      </c>
      <c r="Q111" s="11">
        <v>0</v>
      </c>
      <c r="R111" s="11">
        <v>0</v>
      </c>
      <c r="S111" s="11">
        <v>0</v>
      </c>
      <c r="T111" s="11">
        <v>0</v>
      </c>
      <c r="U111" s="11">
        <v>0</v>
      </c>
    </row>
    <row r="112" spans="1:21" s="12" customFormat="1" ht="12" x14ac:dyDescent="0.2">
      <c r="A112" s="8" t="s">
        <v>220</v>
      </c>
      <c r="B112" s="8" t="s">
        <v>221</v>
      </c>
      <c r="C112" s="9" t="s">
        <v>25</v>
      </c>
      <c r="D112" s="9" t="s">
        <v>26</v>
      </c>
      <c r="E112" s="9">
        <v>20</v>
      </c>
      <c r="F112" s="10" t="s">
        <v>31</v>
      </c>
      <c r="G112" s="11">
        <v>521000000</v>
      </c>
      <c r="H112" s="11">
        <f t="shared" si="9"/>
        <v>-35642000</v>
      </c>
      <c r="I112" s="11">
        <v>485358000</v>
      </c>
      <c r="J112" s="11">
        <v>485052307.20999998</v>
      </c>
      <c r="K112" s="11">
        <v>305692.78999999998</v>
      </c>
      <c r="L112" s="11">
        <v>0</v>
      </c>
      <c r="M112" s="11">
        <v>435352066.20999998</v>
      </c>
      <c r="N112" s="11">
        <v>49700241</v>
      </c>
      <c r="O112" s="11">
        <v>361780922</v>
      </c>
      <c r="P112" s="11">
        <v>73571144.209999993</v>
      </c>
      <c r="Q112" s="11">
        <v>361780922</v>
      </c>
      <c r="R112" s="11">
        <v>0</v>
      </c>
      <c r="S112" s="11">
        <v>361780922</v>
      </c>
      <c r="T112" s="11">
        <v>0</v>
      </c>
      <c r="U112" s="11">
        <v>0</v>
      </c>
    </row>
    <row r="113" spans="1:21" s="12" customFormat="1" ht="12" x14ac:dyDescent="0.2">
      <c r="A113" s="8" t="s">
        <v>222</v>
      </c>
      <c r="B113" s="8" t="s">
        <v>223</v>
      </c>
      <c r="C113" s="9" t="s">
        <v>25</v>
      </c>
      <c r="D113" s="9" t="s">
        <v>26</v>
      </c>
      <c r="E113" s="9">
        <v>20</v>
      </c>
      <c r="F113" s="10" t="s">
        <v>31</v>
      </c>
      <c r="G113" s="11">
        <v>3260000000</v>
      </c>
      <c r="H113" s="11">
        <f t="shared" si="9"/>
        <v>0</v>
      </c>
      <c r="I113" s="11">
        <v>3260000000</v>
      </c>
      <c r="J113" s="11">
        <v>3080218757.75</v>
      </c>
      <c r="K113" s="11">
        <v>179781242.25</v>
      </c>
      <c r="L113" s="11">
        <v>0</v>
      </c>
      <c r="M113" s="11">
        <v>3078384069.75</v>
      </c>
      <c r="N113" s="11">
        <v>1834688</v>
      </c>
      <c r="O113" s="11">
        <v>2637859275.2600002</v>
      </c>
      <c r="P113" s="11">
        <v>440524794.49000001</v>
      </c>
      <c r="Q113" s="11">
        <v>2589548064.8600001</v>
      </c>
      <c r="R113" s="11">
        <v>48311210.399999999</v>
      </c>
      <c r="S113" s="11">
        <v>2589548064.8600001</v>
      </c>
      <c r="T113" s="11">
        <v>0</v>
      </c>
      <c r="U113" s="11">
        <v>40587585.600000001</v>
      </c>
    </row>
    <row r="114" spans="1:21" s="12" customFormat="1" ht="24" x14ac:dyDescent="0.2">
      <c r="A114" s="8" t="s">
        <v>222</v>
      </c>
      <c r="B114" s="8" t="s">
        <v>223</v>
      </c>
      <c r="C114" s="9" t="s">
        <v>25</v>
      </c>
      <c r="D114" s="9" t="s">
        <v>26</v>
      </c>
      <c r="E114" s="9">
        <v>21</v>
      </c>
      <c r="F114" s="10" t="s">
        <v>28</v>
      </c>
      <c r="G114" s="11">
        <v>1000000000</v>
      </c>
      <c r="H114" s="11">
        <f t="shared" si="9"/>
        <v>0</v>
      </c>
      <c r="I114" s="11">
        <v>1000000000</v>
      </c>
      <c r="J114" s="11">
        <v>640291670.57000005</v>
      </c>
      <c r="K114" s="11">
        <v>359708329.43000001</v>
      </c>
      <c r="L114" s="11">
        <v>0</v>
      </c>
      <c r="M114" s="11">
        <v>428291670.56999999</v>
      </c>
      <c r="N114" s="11">
        <v>212000000</v>
      </c>
      <c r="O114" s="11">
        <v>409134469</v>
      </c>
      <c r="P114" s="11">
        <v>19157201.57</v>
      </c>
      <c r="Q114" s="11">
        <v>344408257</v>
      </c>
      <c r="R114" s="11">
        <v>64726212</v>
      </c>
      <c r="S114" s="11">
        <v>344408257</v>
      </c>
      <c r="T114" s="11">
        <v>0</v>
      </c>
      <c r="U114" s="11">
        <v>0</v>
      </c>
    </row>
    <row r="115" spans="1:21" s="12" customFormat="1" ht="12" x14ac:dyDescent="0.2">
      <c r="A115" s="8" t="s">
        <v>224</v>
      </c>
      <c r="B115" s="8" t="s">
        <v>225</v>
      </c>
      <c r="C115" s="9" t="s">
        <v>25</v>
      </c>
      <c r="D115" s="9" t="s">
        <v>26</v>
      </c>
      <c r="E115" s="9">
        <v>20</v>
      </c>
      <c r="F115" s="10" t="s">
        <v>31</v>
      </c>
      <c r="G115" s="11">
        <v>60000000</v>
      </c>
      <c r="H115" s="11">
        <f t="shared" si="9"/>
        <v>0</v>
      </c>
      <c r="I115" s="11">
        <v>60000000</v>
      </c>
      <c r="J115" s="11">
        <v>18817897</v>
      </c>
      <c r="K115" s="11">
        <v>41182103</v>
      </c>
      <c r="L115" s="11">
        <v>0</v>
      </c>
      <c r="M115" s="11">
        <v>18817897</v>
      </c>
      <c r="N115" s="11">
        <v>0</v>
      </c>
      <c r="O115" s="11">
        <v>0</v>
      </c>
      <c r="P115" s="11">
        <v>18817897</v>
      </c>
      <c r="Q115" s="11">
        <v>0</v>
      </c>
      <c r="R115" s="11">
        <v>0</v>
      </c>
      <c r="S115" s="11">
        <v>0</v>
      </c>
      <c r="T115" s="11">
        <v>0</v>
      </c>
      <c r="U115" s="11">
        <v>0</v>
      </c>
    </row>
    <row r="116" spans="1:21" s="12" customFormat="1" ht="12" x14ac:dyDescent="0.2">
      <c r="A116" s="8" t="s">
        <v>226</v>
      </c>
      <c r="B116" s="8" t="s">
        <v>227</v>
      </c>
      <c r="C116" s="9" t="s">
        <v>25</v>
      </c>
      <c r="D116" s="9" t="s">
        <v>26</v>
      </c>
      <c r="E116" s="9">
        <v>20</v>
      </c>
      <c r="F116" s="10" t="s">
        <v>31</v>
      </c>
      <c r="G116" s="11">
        <v>3200000000</v>
      </c>
      <c r="H116" s="11">
        <f t="shared" si="9"/>
        <v>0</v>
      </c>
      <c r="I116" s="11">
        <v>3200000000</v>
      </c>
      <c r="J116" s="11">
        <v>3061400860.75</v>
      </c>
      <c r="K116" s="11">
        <v>138599139.25</v>
      </c>
      <c r="L116" s="11">
        <v>0</v>
      </c>
      <c r="M116" s="11">
        <v>3059566172.75</v>
      </c>
      <c r="N116" s="11">
        <v>1834688</v>
      </c>
      <c r="O116" s="11">
        <v>2637859275.2600002</v>
      </c>
      <c r="P116" s="11">
        <v>421706897.49000001</v>
      </c>
      <c r="Q116" s="11">
        <v>2589548064.8600001</v>
      </c>
      <c r="R116" s="11">
        <v>48311210.399999999</v>
      </c>
      <c r="S116" s="11">
        <v>2589548064.8600001</v>
      </c>
      <c r="T116" s="11">
        <v>0</v>
      </c>
      <c r="U116" s="11">
        <v>40587585.600000001</v>
      </c>
    </row>
    <row r="117" spans="1:21" s="12" customFormat="1" ht="24" x14ac:dyDescent="0.2">
      <c r="A117" s="8" t="s">
        <v>226</v>
      </c>
      <c r="B117" s="8" t="s">
        <v>227</v>
      </c>
      <c r="C117" s="9" t="s">
        <v>25</v>
      </c>
      <c r="D117" s="9" t="s">
        <v>26</v>
      </c>
      <c r="E117" s="9">
        <v>21</v>
      </c>
      <c r="F117" s="10" t="s">
        <v>28</v>
      </c>
      <c r="G117" s="11">
        <v>1000000000</v>
      </c>
      <c r="H117" s="11">
        <f t="shared" si="9"/>
        <v>0</v>
      </c>
      <c r="I117" s="11">
        <v>1000000000</v>
      </c>
      <c r="J117" s="11">
        <v>640291670.57000005</v>
      </c>
      <c r="K117" s="11">
        <v>359708329.43000001</v>
      </c>
      <c r="L117" s="11">
        <v>0</v>
      </c>
      <c r="M117" s="11">
        <v>428291670.56999999</v>
      </c>
      <c r="N117" s="11">
        <v>212000000</v>
      </c>
      <c r="O117" s="11">
        <v>409134469</v>
      </c>
      <c r="P117" s="11">
        <v>19157201.57</v>
      </c>
      <c r="Q117" s="11">
        <v>344408257</v>
      </c>
      <c r="R117" s="11">
        <v>64726212</v>
      </c>
      <c r="S117" s="11">
        <v>344408257</v>
      </c>
      <c r="T117" s="11">
        <v>0</v>
      </c>
      <c r="U117" s="11">
        <v>0</v>
      </c>
    </row>
    <row r="118" spans="1:21" s="12" customFormat="1" ht="12" x14ac:dyDescent="0.2">
      <c r="A118" s="8" t="s">
        <v>228</v>
      </c>
      <c r="B118" s="8" t="s">
        <v>229</v>
      </c>
      <c r="C118" s="9" t="s">
        <v>25</v>
      </c>
      <c r="D118" s="9" t="s">
        <v>26</v>
      </c>
      <c r="E118" s="9">
        <v>20</v>
      </c>
      <c r="F118" s="10" t="s">
        <v>31</v>
      </c>
      <c r="G118" s="11">
        <v>1000000</v>
      </c>
      <c r="H118" s="11">
        <f t="shared" si="9"/>
        <v>0</v>
      </c>
      <c r="I118" s="11">
        <v>1000000</v>
      </c>
      <c r="J118" s="11">
        <v>73984</v>
      </c>
      <c r="K118" s="11">
        <v>926016</v>
      </c>
      <c r="L118" s="11">
        <v>0</v>
      </c>
      <c r="M118" s="11">
        <v>73984</v>
      </c>
      <c r="N118" s="11">
        <v>0</v>
      </c>
      <c r="O118" s="11">
        <v>70000</v>
      </c>
      <c r="P118" s="11">
        <v>3984</v>
      </c>
      <c r="Q118" s="11">
        <v>70000</v>
      </c>
      <c r="R118" s="11">
        <v>0</v>
      </c>
      <c r="S118" s="11">
        <v>70000</v>
      </c>
      <c r="T118" s="11">
        <v>0</v>
      </c>
      <c r="U118" s="11">
        <v>0</v>
      </c>
    </row>
    <row r="119" spans="1:21" s="12" customFormat="1" ht="12" x14ac:dyDescent="0.2">
      <c r="A119" s="8" t="s">
        <v>230</v>
      </c>
      <c r="B119" s="8" t="s">
        <v>231</v>
      </c>
      <c r="C119" s="9" t="s">
        <v>25</v>
      </c>
      <c r="D119" s="9" t="s">
        <v>26</v>
      </c>
      <c r="E119" s="9">
        <v>20</v>
      </c>
      <c r="F119" s="10" t="s">
        <v>31</v>
      </c>
      <c r="G119" s="11">
        <v>1000000</v>
      </c>
      <c r="H119" s="11">
        <f t="shared" si="9"/>
        <v>0</v>
      </c>
      <c r="I119" s="11">
        <v>1000000</v>
      </c>
      <c r="J119" s="11">
        <v>73984</v>
      </c>
      <c r="K119" s="11">
        <v>926016</v>
      </c>
      <c r="L119" s="11">
        <v>0</v>
      </c>
      <c r="M119" s="11">
        <v>73984</v>
      </c>
      <c r="N119" s="11">
        <v>0</v>
      </c>
      <c r="O119" s="11">
        <v>70000</v>
      </c>
      <c r="P119" s="11">
        <v>3984</v>
      </c>
      <c r="Q119" s="11">
        <v>70000</v>
      </c>
      <c r="R119" s="11">
        <v>0</v>
      </c>
      <c r="S119" s="11">
        <v>70000</v>
      </c>
      <c r="T119" s="11">
        <v>0</v>
      </c>
      <c r="U119" s="11">
        <v>0</v>
      </c>
    </row>
    <row r="120" spans="1:21" s="12" customFormat="1" ht="24" x14ac:dyDescent="0.2">
      <c r="A120" s="8" t="s">
        <v>232</v>
      </c>
      <c r="B120" s="8" t="s">
        <v>233</v>
      </c>
      <c r="C120" s="9" t="s">
        <v>25</v>
      </c>
      <c r="D120" s="9" t="s">
        <v>26</v>
      </c>
      <c r="E120" s="9">
        <v>20</v>
      </c>
      <c r="F120" s="10" t="s">
        <v>31</v>
      </c>
      <c r="G120" s="11">
        <v>304850000</v>
      </c>
      <c r="H120" s="11">
        <f t="shared" si="9"/>
        <v>0</v>
      </c>
      <c r="I120" s="11">
        <v>304850000</v>
      </c>
      <c r="J120" s="11">
        <v>239242274.59999999</v>
      </c>
      <c r="K120" s="11">
        <v>65607725.399999999</v>
      </c>
      <c r="L120" s="11">
        <v>0</v>
      </c>
      <c r="M120" s="11">
        <v>239242274.59999999</v>
      </c>
      <c r="N120" s="11">
        <v>0</v>
      </c>
      <c r="O120" s="11">
        <v>41511610</v>
      </c>
      <c r="P120" s="11">
        <v>197730664.59999999</v>
      </c>
      <c r="Q120" s="11">
        <v>17180859</v>
      </c>
      <c r="R120" s="11">
        <v>24330751</v>
      </c>
      <c r="S120" s="11">
        <v>17180859</v>
      </c>
      <c r="T120" s="11">
        <v>0</v>
      </c>
      <c r="U120" s="11">
        <v>0</v>
      </c>
    </row>
    <row r="121" spans="1:21" s="12" customFormat="1" ht="12" x14ac:dyDescent="0.2">
      <c r="A121" s="8" t="s">
        <v>234</v>
      </c>
      <c r="B121" s="8" t="s">
        <v>235</v>
      </c>
      <c r="C121" s="9" t="s">
        <v>25</v>
      </c>
      <c r="D121" s="9" t="s">
        <v>26</v>
      </c>
      <c r="E121" s="9">
        <v>20</v>
      </c>
      <c r="F121" s="10" t="s">
        <v>31</v>
      </c>
      <c r="G121" s="11">
        <v>193850000</v>
      </c>
      <c r="H121" s="11">
        <f t="shared" si="9"/>
        <v>0</v>
      </c>
      <c r="I121" s="11">
        <v>193850000</v>
      </c>
      <c r="J121" s="11">
        <v>193842310</v>
      </c>
      <c r="K121" s="11">
        <v>7690</v>
      </c>
      <c r="L121" s="11">
        <v>0</v>
      </c>
      <c r="M121" s="11">
        <v>193842310</v>
      </c>
      <c r="N121" s="11">
        <v>0</v>
      </c>
      <c r="O121" s="11">
        <v>26757660</v>
      </c>
      <c r="P121" s="11">
        <v>167084650</v>
      </c>
      <c r="Q121" s="11">
        <v>2844509</v>
      </c>
      <c r="R121" s="11">
        <v>23913151</v>
      </c>
      <c r="S121" s="11">
        <v>2844509</v>
      </c>
      <c r="T121" s="11">
        <v>0</v>
      </c>
      <c r="U121" s="11">
        <v>0</v>
      </c>
    </row>
    <row r="122" spans="1:21" s="12" customFormat="1" ht="12" x14ac:dyDescent="0.2">
      <c r="A122" s="8" t="s">
        <v>236</v>
      </c>
      <c r="B122" s="8" t="s">
        <v>237</v>
      </c>
      <c r="C122" s="9" t="s">
        <v>25</v>
      </c>
      <c r="D122" s="9" t="s">
        <v>26</v>
      </c>
      <c r="E122" s="9">
        <v>20</v>
      </c>
      <c r="F122" s="10" t="s">
        <v>31</v>
      </c>
      <c r="G122" s="11">
        <v>80000000</v>
      </c>
      <c r="H122" s="11">
        <f t="shared" si="9"/>
        <v>0</v>
      </c>
      <c r="I122" s="11">
        <v>80000000</v>
      </c>
      <c r="J122" s="11">
        <v>45276459.600000001</v>
      </c>
      <c r="K122" s="11">
        <v>34723540.399999999</v>
      </c>
      <c r="L122" s="11">
        <v>0</v>
      </c>
      <c r="M122" s="11">
        <v>45276459.600000001</v>
      </c>
      <c r="N122" s="11">
        <v>0</v>
      </c>
      <c r="O122" s="11">
        <v>14753950</v>
      </c>
      <c r="P122" s="11">
        <v>30522509.600000001</v>
      </c>
      <c r="Q122" s="11">
        <v>14336350</v>
      </c>
      <c r="R122" s="11">
        <v>417600</v>
      </c>
      <c r="S122" s="11">
        <v>14336350</v>
      </c>
      <c r="T122" s="11">
        <v>0</v>
      </c>
      <c r="U122" s="11">
        <v>0</v>
      </c>
    </row>
    <row r="123" spans="1:21" s="12" customFormat="1" ht="12" x14ac:dyDescent="0.2">
      <c r="A123" s="8" t="s">
        <v>238</v>
      </c>
      <c r="B123" s="8" t="s">
        <v>239</v>
      </c>
      <c r="C123" s="9" t="s">
        <v>25</v>
      </c>
      <c r="D123" s="9" t="s">
        <v>26</v>
      </c>
      <c r="E123" s="9">
        <v>20</v>
      </c>
      <c r="F123" s="10" t="s">
        <v>31</v>
      </c>
      <c r="G123" s="11">
        <v>30000000</v>
      </c>
      <c r="H123" s="11">
        <f t="shared" si="9"/>
        <v>0</v>
      </c>
      <c r="I123" s="11">
        <v>30000000</v>
      </c>
      <c r="J123" s="11">
        <v>119521</v>
      </c>
      <c r="K123" s="11">
        <v>29880479</v>
      </c>
      <c r="L123" s="11">
        <v>0</v>
      </c>
      <c r="M123" s="11">
        <v>119521</v>
      </c>
      <c r="N123" s="11">
        <v>0</v>
      </c>
      <c r="O123" s="11">
        <v>0</v>
      </c>
      <c r="P123" s="11">
        <v>119521</v>
      </c>
      <c r="Q123" s="11">
        <v>0</v>
      </c>
      <c r="R123" s="11">
        <v>0</v>
      </c>
      <c r="S123" s="11">
        <v>0</v>
      </c>
      <c r="T123" s="11">
        <v>0</v>
      </c>
      <c r="U123" s="11">
        <v>0</v>
      </c>
    </row>
    <row r="124" spans="1:21" s="12" customFormat="1" ht="24" x14ac:dyDescent="0.2">
      <c r="A124" s="8" t="s">
        <v>240</v>
      </c>
      <c r="B124" s="8" t="s">
        <v>241</v>
      </c>
      <c r="C124" s="9" t="s">
        <v>25</v>
      </c>
      <c r="D124" s="9" t="s">
        <v>26</v>
      </c>
      <c r="E124" s="9">
        <v>20</v>
      </c>
      <c r="F124" s="10" t="s">
        <v>31</v>
      </c>
      <c r="G124" s="11">
        <v>1000000</v>
      </c>
      <c r="H124" s="11">
        <f t="shared" si="9"/>
        <v>0</v>
      </c>
      <c r="I124" s="11">
        <v>1000000</v>
      </c>
      <c r="J124" s="11">
        <v>3984</v>
      </c>
      <c r="K124" s="11">
        <v>996016</v>
      </c>
      <c r="L124" s="11">
        <v>0</v>
      </c>
      <c r="M124" s="11">
        <v>3984</v>
      </c>
      <c r="N124" s="11">
        <v>0</v>
      </c>
      <c r="O124" s="11">
        <v>0</v>
      </c>
      <c r="P124" s="11">
        <v>3984</v>
      </c>
      <c r="Q124" s="11">
        <v>0</v>
      </c>
      <c r="R124" s="11">
        <v>0</v>
      </c>
      <c r="S124" s="11">
        <v>0</v>
      </c>
      <c r="T124" s="11">
        <v>0</v>
      </c>
      <c r="U124" s="11">
        <v>0</v>
      </c>
    </row>
    <row r="125" spans="1:21" s="12" customFormat="1" ht="12" x14ac:dyDescent="0.2">
      <c r="A125" s="8" t="s">
        <v>242</v>
      </c>
      <c r="B125" s="8" t="s">
        <v>243</v>
      </c>
      <c r="C125" s="9" t="s">
        <v>25</v>
      </c>
      <c r="D125" s="9" t="s">
        <v>26</v>
      </c>
      <c r="E125" s="9">
        <v>20</v>
      </c>
      <c r="F125" s="10" t="s">
        <v>31</v>
      </c>
      <c r="G125" s="11">
        <v>1500000</v>
      </c>
      <c r="H125" s="11">
        <f t="shared" si="9"/>
        <v>0</v>
      </c>
      <c r="I125" s="11">
        <v>1500000</v>
      </c>
      <c r="J125" s="11">
        <v>1488399.2</v>
      </c>
      <c r="K125" s="11">
        <v>11600.8</v>
      </c>
      <c r="L125" s="11">
        <v>0</v>
      </c>
      <c r="M125" s="11">
        <v>1488399.2</v>
      </c>
      <c r="N125" s="11">
        <v>0</v>
      </c>
      <c r="O125" s="11">
        <v>669312.76</v>
      </c>
      <c r="P125" s="11">
        <v>819086.44</v>
      </c>
      <c r="Q125" s="11">
        <v>669312.76</v>
      </c>
      <c r="R125" s="11">
        <v>0</v>
      </c>
      <c r="S125" s="11">
        <v>669312.76</v>
      </c>
      <c r="T125" s="11">
        <v>0</v>
      </c>
      <c r="U125" s="11">
        <v>0</v>
      </c>
    </row>
    <row r="126" spans="1:21" s="12" customFormat="1" ht="12" x14ac:dyDescent="0.2">
      <c r="A126" s="8" t="s">
        <v>244</v>
      </c>
      <c r="B126" s="8" t="s">
        <v>245</v>
      </c>
      <c r="C126" s="9" t="s">
        <v>25</v>
      </c>
      <c r="D126" s="9" t="s">
        <v>26</v>
      </c>
      <c r="E126" s="9">
        <v>20</v>
      </c>
      <c r="F126" s="10" t="s">
        <v>31</v>
      </c>
      <c r="G126" s="11">
        <v>1500000</v>
      </c>
      <c r="H126" s="11">
        <f t="shared" si="9"/>
        <v>0</v>
      </c>
      <c r="I126" s="11">
        <v>1500000</v>
      </c>
      <c r="J126" s="11">
        <v>1488399.2</v>
      </c>
      <c r="K126" s="11">
        <v>11600.8</v>
      </c>
      <c r="L126" s="11">
        <v>0</v>
      </c>
      <c r="M126" s="11">
        <v>1488399.2</v>
      </c>
      <c r="N126" s="11">
        <v>0</v>
      </c>
      <c r="O126" s="11">
        <v>669312.76</v>
      </c>
      <c r="P126" s="11">
        <v>819086.44</v>
      </c>
      <c r="Q126" s="11">
        <v>669312.76</v>
      </c>
      <c r="R126" s="11">
        <v>0</v>
      </c>
      <c r="S126" s="11">
        <v>669312.76</v>
      </c>
      <c r="T126" s="11">
        <v>0</v>
      </c>
      <c r="U126" s="11">
        <v>0</v>
      </c>
    </row>
    <row r="127" spans="1:21" s="12" customFormat="1" ht="24" x14ac:dyDescent="0.2">
      <c r="A127" s="8" t="s">
        <v>246</v>
      </c>
      <c r="B127" s="8" t="s">
        <v>247</v>
      </c>
      <c r="C127" s="9" t="s">
        <v>25</v>
      </c>
      <c r="D127" s="9" t="s">
        <v>26</v>
      </c>
      <c r="E127" s="9">
        <v>20</v>
      </c>
      <c r="F127" s="10" t="s">
        <v>31</v>
      </c>
      <c r="G127" s="11">
        <v>10000000</v>
      </c>
      <c r="H127" s="11">
        <f t="shared" si="9"/>
        <v>21786800</v>
      </c>
      <c r="I127" s="11">
        <v>31786800</v>
      </c>
      <c r="J127" s="11">
        <v>17681372.289999999</v>
      </c>
      <c r="K127" s="11">
        <v>14105427.710000001</v>
      </c>
      <c r="L127" s="11">
        <v>0</v>
      </c>
      <c r="M127" s="11">
        <v>14459622.289999999</v>
      </c>
      <c r="N127" s="11">
        <v>3221750</v>
      </c>
      <c r="O127" s="11">
        <v>3259598</v>
      </c>
      <c r="P127" s="11">
        <v>11200024.289999999</v>
      </c>
      <c r="Q127" s="11">
        <v>3259598</v>
      </c>
      <c r="R127" s="11">
        <v>0</v>
      </c>
      <c r="S127" s="11">
        <v>3259598</v>
      </c>
      <c r="T127" s="11">
        <v>0</v>
      </c>
      <c r="U127" s="11">
        <v>0</v>
      </c>
    </row>
    <row r="128" spans="1:21" s="12" customFormat="1" ht="24" x14ac:dyDescent="0.2">
      <c r="A128" s="8" t="s">
        <v>248</v>
      </c>
      <c r="B128" s="8" t="s">
        <v>247</v>
      </c>
      <c r="C128" s="9" t="s">
        <v>25</v>
      </c>
      <c r="D128" s="9" t="s">
        <v>26</v>
      </c>
      <c r="E128" s="9">
        <v>20</v>
      </c>
      <c r="F128" s="10" t="s">
        <v>31</v>
      </c>
      <c r="G128" s="11">
        <v>10000000</v>
      </c>
      <c r="H128" s="11">
        <f t="shared" si="9"/>
        <v>21786800</v>
      </c>
      <c r="I128" s="11">
        <v>31786800</v>
      </c>
      <c r="J128" s="11">
        <v>17681372.289999999</v>
      </c>
      <c r="K128" s="11">
        <v>14105427.710000001</v>
      </c>
      <c r="L128" s="11">
        <v>0</v>
      </c>
      <c r="M128" s="11">
        <v>14459622.289999999</v>
      </c>
      <c r="N128" s="11">
        <v>3221750</v>
      </c>
      <c r="O128" s="11">
        <v>3259598</v>
      </c>
      <c r="P128" s="11">
        <v>11200024.289999999</v>
      </c>
      <c r="Q128" s="11">
        <v>3259598</v>
      </c>
      <c r="R128" s="11">
        <v>0</v>
      </c>
      <c r="S128" s="11">
        <v>3259598</v>
      </c>
      <c r="T128" s="11">
        <v>0</v>
      </c>
      <c r="U128" s="11">
        <v>0</v>
      </c>
    </row>
    <row r="129" spans="1:21" s="7" customFormat="1" ht="21" customHeight="1" x14ac:dyDescent="0.2">
      <c r="A129" s="3" t="s">
        <v>249</v>
      </c>
      <c r="B129" s="3" t="s">
        <v>250</v>
      </c>
      <c r="C129" s="4" t="s">
        <v>25</v>
      </c>
      <c r="D129" s="4" t="s">
        <v>26</v>
      </c>
      <c r="E129" s="4">
        <v>20</v>
      </c>
      <c r="F129" s="5" t="s">
        <v>31</v>
      </c>
      <c r="G129" s="6">
        <v>316000000</v>
      </c>
      <c r="H129" s="6">
        <f t="shared" si="9"/>
        <v>0</v>
      </c>
      <c r="I129" s="6">
        <v>316000000</v>
      </c>
      <c r="J129" s="6">
        <v>213463769.13</v>
      </c>
      <c r="K129" s="6">
        <v>32747932.109999999</v>
      </c>
      <c r="L129" s="6">
        <v>69788298.760000005</v>
      </c>
      <c r="M129" s="6">
        <v>213463769.13</v>
      </c>
      <c r="N129" s="6">
        <v>0</v>
      </c>
      <c r="O129" s="6">
        <v>213333228.24000001</v>
      </c>
      <c r="P129" s="6">
        <v>130540.89</v>
      </c>
      <c r="Q129" s="6">
        <v>213333228.24000001</v>
      </c>
      <c r="R129" s="6">
        <v>0</v>
      </c>
      <c r="S129" s="6">
        <v>213333228.24000001</v>
      </c>
      <c r="T129" s="6">
        <v>0</v>
      </c>
      <c r="U129" s="6">
        <v>0</v>
      </c>
    </row>
    <row r="130" spans="1:21" s="12" customFormat="1" ht="12" x14ac:dyDescent="0.2">
      <c r="A130" s="8" t="s">
        <v>251</v>
      </c>
      <c r="B130" s="8" t="s">
        <v>252</v>
      </c>
      <c r="C130" s="9" t="s">
        <v>25</v>
      </c>
      <c r="D130" s="9" t="s">
        <v>26</v>
      </c>
      <c r="E130" s="9">
        <v>20</v>
      </c>
      <c r="F130" s="10" t="s">
        <v>31</v>
      </c>
      <c r="G130" s="11">
        <v>255000000</v>
      </c>
      <c r="H130" s="11">
        <f t="shared" si="9"/>
        <v>0</v>
      </c>
      <c r="I130" s="11">
        <v>255000000</v>
      </c>
      <c r="J130" s="11">
        <v>185211701.24000001</v>
      </c>
      <c r="K130" s="11">
        <v>0</v>
      </c>
      <c r="L130" s="11">
        <v>69788298.760000005</v>
      </c>
      <c r="M130" s="11">
        <v>185211701.24000001</v>
      </c>
      <c r="N130" s="11">
        <v>0</v>
      </c>
      <c r="O130" s="11">
        <v>185211701.24000001</v>
      </c>
      <c r="P130" s="11">
        <v>0</v>
      </c>
      <c r="Q130" s="11">
        <v>185211701.24000001</v>
      </c>
      <c r="R130" s="11">
        <v>0</v>
      </c>
      <c r="S130" s="11">
        <v>185211701.24000001</v>
      </c>
      <c r="T130" s="11">
        <v>0</v>
      </c>
      <c r="U130" s="11">
        <v>0</v>
      </c>
    </row>
    <row r="131" spans="1:21" s="12" customFormat="1" ht="12" x14ac:dyDescent="0.2">
      <c r="A131" s="8" t="s">
        <v>253</v>
      </c>
      <c r="B131" s="8" t="s">
        <v>254</v>
      </c>
      <c r="C131" s="9" t="s">
        <v>25</v>
      </c>
      <c r="D131" s="9" t="s">
        <v>26</v>
      </c>
      <c r="E131" s="9">
        <v>20</v>
      </c>
      <c r="F131" s="10" t="s">
        <v>31</v>
      </c>
      <c r="G131" s="11">
        <v>255000000</v>
      </c>
      <c r="H131" s="11">
        <f t="shared" si="9"/>
        <v>0</v>
      </c>
      <c r="I131" s="11">
        <v>255000000</v>
      </c>
      <c r="J131" s="11">
        <v>185211701.24000001</v>
      </c>
      <c r="K131" s="11">
        <v>0</v>
      </c>
      <c r="L131" s="11">
        <v>69788298.760000005</v>
      </c>
      <c r="M131" s="11">
        <v>185211701.24000001</v>
      </c>
      <c r="N131" s="11">
        <v>0</v>
      </c>
      <c r="O131" s="11">
        <v>185211701.24000001</v>
      </c>
      <c r="P131" s="11">
        <v>0</v>
      </c>
      <c r="Q131" s="11">
        <v>185211701.24000001</v>
      </c>
      <c r="R131" s="11">
        <v>0</v>
      </c>
      <c r="S131" s="11">
        <v>185211701.24000001</v>
      </c>
      <c r="T131" s="11">
        <v>0</v>
      </c>
      <c r="U131" s="11">
        <v>0</v>
      </c>
    </row>
    <row r="132" spans="1:21" s="12" customFormat="1" ht="12" x14ac:dyDescent="0.2">
      <c r="A132" s="8" t="s">
        <v>255</v>
      </c>
      <c r="B132" s="8" t="s">
        <v>256</v>
      </c>
      <c r="C132" s="9" t="s">
        <v>25</v>
      </c>
      <c r="D132" s="9" t="s">
        <v>26</v>
      </c>
      <c r="E132" s="9">
        <v>20</v>
      </c>
      <c r="F132" s="10" t="s">
        <v>31</v>
      </c>
      <c r="G132" s="11">
        <v>255000000</v>
      </c>
      <c r="H132" s="11">
        <f t="shared" si="9"/>
        <v>0</v>
      </c>
      <c r="I132" s="11">
        <v>255000000</v>
      </c>
      <c r="J132" s="11">
        <v>185211701.24000001</v>
      </c>
      <c r="K132" s="11">
        <v>0</v>
      </c>
      <c r="L132" s="11">
        <v>69788298.760000005</v>
      </c>
      <c r="M132" s="11">
        <v>185211701.24000001</v>
      </c>
      <c r="N132" s="11">
        <v>0</v>
      </c>
      <c r="O132" s="11">
        <v>185211701.24000001</v>
      </c>
      <c r="P132" s="11">
        <v>0</v>
      </c>
      <c r="Q132" s="11">
        <v>185211701.24000001</v>
      </c>
      <c r="R132" s="11">
        <v>0</v>
      </c>
      <c r="S132" s="11">
        <v>185211701.24000001</v>
      </c>
      <c r="T132" s="11">
        <v>0</v>
      </c>
      <c r="U132" s="11">
        <v>0</v>
      </c>
    </row>
    <row r="133" spans="1:21" s="12" customFormat="1" ht="12" x14ac:dyDescent="0.2">
      <c r="A133" s="8" t="s">
        <v>257</v>
      </c>
      <c r="B133" s="8" t="s">
        <v>258</v>
      </c>
      <c r="C133" s="9" t="s">
        <v>25</v>
      </c>
      <c r="D133" s="9" t="s">
        <v>26</v>
      </c>
      <c r="E133" s="9">
        <v>20</v>
      </c>
      <c r="F133" s="10" t="s">
        <v>31</v>
      </c>
      <c r="G133" s="11">
        <v>61000000</v>
      </c>
      <c r="H133" s="11">
        <f t="shared" si="9"/>
        <v>0</v>
      </c>
      <c r="I133" s="11">
        <v>61000000</v>
      </c>
      <c r="J133" s="11">
        <v>28252067.890000001</v>
      </c>
      <c r="K133" s="11">
        <v>32747932.109999999</v>
      </c>
      <c r="L133" s="11">
        <v>0</v>
      </c>
      <c r="M133" s="11">
        <v>28252067.890000001</v>
      </c>
      <c r="N133" s="11">
        <v>0</v>
      </c>
      <c r="O133" s="11">
        <v>28121527</v>
      </c>
      <c r="P133" s="11">
        <v>130540.89</v>
      </c>
      <c r="Q133" s="11">
        <v>28121527</v>
      </c>
      <c r="R133" s="11">
        <v>0</v>
      </c>
      <c r="S133" s="11">
        <v>28121527</v>
      </c>
      <c r="T133" s="11">
        <v>0</v>
      </c>
      <c r="U133" s="11">
        <v>0</v>
      </c>
    </row>
    <row r="134" spans="1:21" s="12" customFormat="1" ht="12" x14ac:dyDescent="0.2">
      <c r="A134" s="8" t="s">
        <v>259</v>
      </c>
      <c r="B134" s="8" t="s">
        <v>260</v>
      </c>
      <c r="C134" s="9" t="s">
        <v>25</v>
      </c>
      <c r="D134" s="9" t="s">
        <v>26</v>
      </c>
      <c r="E134" s="9">
        <v>20</v>
      </c>
      <c r="F134" s="10" t="s">
        <v>31</v>
      </c>
      <c r="G134" s="11">
        <v>61000000</v>
      </c>
      <c r="H134" s="11">
        <f t="shared" ref="H134:H158" si="10">+I134-G134</f>
        <v>0</v>
      </c>
      <c r="I134" s="11">
        <v>61000000</v>
      </c>
      <c r="J134" s="11">
        <v>28252067.890000001</v>
      </c>
      <c r="K134" s="11">
        <v>32747932.109999999</v>
      </c>
      <c r="L134" s="11">
        <v>0</v>
      </c>
      <c r="M134" s="11">
        <v>28252067.890000001</v>
      </c>
      <c r="N134" s="11">
        <v>0</v>
      </c>
      <c r="O134" s="11">
        <v>28121527</v>
      </c>
      <c r="P134" s="11">
        <v>130540.89</v>
      </c>
      <c r="Q134" s="11">
        <v>28121527</v>
      </c>
      <c r="R134" s="11">
        <v>0</v>
      </c>
      <c r="S134" s="11">
        <v>28121527</v>
      </c>
      <c r="T134" s="11">
        <v>0</v>
      </c>
      <c r="U134" s="11">
        <v>0</v>
      </c>
    </row>
    <row r="135" spans="1:21" s="12" customFormat="1" ht="12" x14ac:dyDescent="0.2">
      <c r="A135" s="8" t="s">
        <v>261</v>
      </c>
      <c r="B135" s="8" t="s">
        <v>260</v>
      </c>
      <c r="C135" s="9" t="s">
        <v>25</v>
      </c>
      <c r="D135" s="9" t="s">
        <v>26</v>
      </c>
      <c r="E135" s="9">
        <v>20</v>
      </c>
      <c r="F135" s="10" t="s">
        <v>31</v>
      </c>
      <c r="G135" s="11">
        <v>61000000</v>
      </c>
      <c r="H135" s="11">
        <f t="shared" si="10"/>
        <v>0</v>
      </c>
      <c r="I135" s="11">
        <v>61000000</v>
      </c>
      <c r="J135" s="11">
        <v>28252067.890000001</v>
      </c>
      <c r="K135" s="11">
        <v>32747932.109999999</v>
      </c>
      <c r="L135" s="11">
        <v>0</v>
      </c>
      <c r="M135" s="11">
        <v>28252067.890000001</v>
      </c>
      <c r="N135" s="11">
        <v>0</v>
      </c>
      <c r="O135" s="11">
        <v>28121527</v>
      </c>
      <c r="P135" s="11">
        <v>130540.89</v>
      </c>
      <c r="Q135" s="11">
        <v>28121527</v>
      </c>
      <c r="R135" s="11">
        <v>0</v>
      </c>
      <c r="S135" s="11">
        <v>28121527</v>
      </c>
      <c r="T135" s="11">
        <v>0</v>
      </c>
      <c r="U135" s="11">
        <v>0</v>
      </c>
    </row>
    <row r="136" spans="1:21" s="7" customFormat="1" ht="24" x14ac:dyDescent="0.2">
      <c r="A136" s="3" t="s">
        <v>262</v>
      </c>
      <c r="B136" s="3" t="s">
        <v>263</v>
      </c>
      <c r="C136" s="4" t="s">
        <v>25</v>
      </c>
      <c r="D136" s="4" t="s">
        <v>26</v>
      </c>
      <c r="E136" s="4">
        <v>21</v>
      </c>
      <c r="F136" s="5" t="s">
        <v>28</v>
      </c>
      <c r="G136" s="6">
        <v>45675100000</v>
      </c>
      <c r="H136" s="6">
        <f t="shared" si="10"/>
        <v>0</v>
      </c>
      <c r="I136" s="6">
        <v>45675100000</v>
      </c>
      <c r="J136" s="6">
        <v>35127432743.050003</v>
      </c>
      <c r="K136" s="6">
        <v>10547667256.950001</v>
      </c>
      <c r="L136" s="6">
        <v>0</v>
      </c>
      <c r="M136" s="6">
        <v>30585512548.700001</v>
      </c>
      <c r="N136" s="6">
        <v>4541920194.3500004</v>
      </c>
      <c r="O136" s="6">
        <v>15317560506.16</v>
      </c>
      <c r="P136" s="6">
        <v>15267952042.540001</v>
      </c>
      <c r="Q136" s="6">
        <v>14507314701</v>
      </c>
      <c r="R136" s="6">
        <v>810245805.15999997</v>
      </c>
      <c r="S136" s="6">
        <v>14507314701</v>
      </c>
      <c r="T136" s="6">
        <v>0</v>
      </c>
      <c r="U136" s="6">
        <v>42297053.399999999</v>
      </c>
    </row>
    <row r="137" spans="1:21" s="12" customFormat="1" ht="24" x14ac:dyDescent="0.2">
      <c r="A137" s="8" t="s">
        <v>264</v>
      </c>
      <c r="B137" s="8" t="s">
        <v>265</v>
      </c>
      <c r="C137" s="9" t="s">
        <v>25</v>
      </c>
      <c r="D137" s="9" t="s">
        <v>26</v>
      </c>
      <c r="E137" s="9">
        <v>21</v>
      </c>
      <c r="F137" s="10" t="s">
        <v>28</v>
      </c>
      <c r="G137" s="11">
        <v>6643671754</v>
      </c>
      <c r="H137" s="11">
        <f t="shared" si="10"/>
        <v>0</v>
      </c>
      <c r="I137" s="11">
        <v>6643671754</v>
      </c>
      <c r="J137" s="11">
        <v>2340498907.6599998</v>
      </c>
      <c r="K137" s="11">
        <v>4303172846.3400002</v>
      </c>
      <c r="L137" s="11">
        <v>0</v>
      </c>
      <c r="M137" s="11">
        <v>2335935860.3099999</v>
      </c>
      <c r="N137" s="11">
        <v>4563047.3499999996</v>
      </c>
      <c r="O137" s="11">
        <v>967344778.15999997</v>
      </c>
      <c r="P137" s="11">
        <v>1368591082.1500001</v>
      </c>
      <c r="Q137" s="11">
        <v>891867398</v>
      </c>
      <c r="R137" s="11">
        <v>75477380.159999996</v>
      </c>
      <c r="S137" s="11">
        <v>891867398</v>
      </c>
      <c r="T137" s="11">
        <v>0</v>
      </c>
      <c r="U137" s="11">
        <v>0</v>
      </c>
    </row>
    <row r="138" spans="1:21" s="12" customFormat="1" ht="24" x14ac:dyDescent="0.2">
      <c r="A138" s="8" t="s">
        <v>266</v>
      </c>
      <c r="B138" s="8" t="s">
        <v>267</v>
      </c>
      <c r="C138" s="9" t="s">
        <v>25</v>
      </c>
      <c r="D138" s="9" t="s">
        <v>26</v>
      </c>
      <c r="E138" s="9">
        <v>21</v>
      </c>
      <c r="F138" s="10" t="s">
        <v>28</v>
      </c>
      <c r="G138" s="11">
        <v>6643671754</v>
      </c>
      <c r="H138" s="11">
        <f t="shared" si="10"/>
        <v>0</v>
      </c>
      <c r="I138" s="11">
        <v>6643671754</v>
      </c>
      <c r="J138" s="11">
        <v>2340498907.6599998</v>
      </c>
      <c r="K138" s="11">
        <v>4303172846.3400002</v>
      </c>
      <c r="L138" s="11">
        <v>0</v>
      </c>
      <c r="M138" s="11">
        <v>2335935860.3099999</v>
      </c>
      <c r="N138" s="11">
        <v>4563047.3499999996</v>
      </c>
      <c r="O138" s="11">
        <v>967344778.15999997</v>
      </c>
      <c r="P138" s="11">
        <v>1368591082.1500001</v>
      </c>
      <c r="Q138" s="11">
        <v>891867398</v>
      </c>
      <c r="R138" s="11">
        <v>75477380.159999996</v>
      </c>
      <c r="S138" s="11">
        <v>891867398</v>
      </c>
      <c r="T138" s="11">
        <v>0</v>
      </c>
      <c r="U138" s="11">
        <v>0</v>
      </c>
    </row>
    <row r="139" spans="1:21" s="7" customFormat="1" ht="36" x14ac:dyDescent="0.2">
      <c r="A139" s="3" t="s">
        <v>268</v>
      </c>
      <c r="B139" s="3" t="s">
        <v>269</v>
      </c>
      <c r="C139" s="4" t="s">
        <v>25</v>
      </c>
      <c r="D139" s="4" t="s">
        <v>26</v>
      </c>
      <c r="E139" s="4">
        <v>21</v>
      </c>
      <c r="F139" s="5" t="s">
        <v>28</v>
      </c>
      <c r="G139" s="6">
        <v>6643671754</v>
      </c>
      <c r="H139" s="6">
        <f t="shared" si="10"/>
        <v>0</v>
      </c>
      <c r="I139" s="6">
        <v>6643671754</v>
      </c>
      <c r="J139" s="6">
        <v>2340498907.6599998</v>
      </c>
      <c r="K139" s="6">
        <v>4303172846.3400002</v>
      </c>
      <c r="L139" s="6">
        <v>0</v>
      </c>
      <c r="M139" s="6">
        <v>2335935860.3099999</v>
      </c>
      <c r="N139" s="6">
        <v>4563047.3499999996</v>
      </c>
      <c r="O139" s="6">
        <v>967344778.15999997</v>
      </c>
      <c r="P139" s="6">
        <v>1368591082.1500001</v>
      </c>
      <c r="Q139" s="6">
        <v>891867398</v>
      </c>
      <c r="R139" s="6">
        <v>75477380.159999996</v>
      </c>
      <c r="S139" s="6">
        <v>891867398</v>
      </c>
      <c r="T139" s="6">
        <v>0</v>
      </c>
      <c r="U139" s="6">
        <v>0</v>
      </c>
    </row>
    <row r="140" spans="1:21" s="12" customFormat="1" ht="36" x14ac:dyDescent="0.2">
      <c r="A140" s="8" t="s">
        <v>270</v>
      </c>
      <c r="B140" s="8" t="s">
        <v>271</v>
      </c>
      <c r="C140" s="9" t="s">
        <v>25</v>
      </c>
      <c r="D140" s="9" t="s">
        <v>26</v>
      </c>
      <c r="E140" s="9">
        <v>21</v>
      </c>
      <c r="F140" s="10" t="s">
        <v>28</v>
      </c>
      <c r="G140" s="11">
        <v>11618200000</v>
      </c>
      <c r="H140" s="11">
        <f t="shared" si="10"/>
        <v>0</v>
      </c>
      <c r="I140" s="11">
        <v>11618200000</v>
      </c>
      <c r="J140" s="11">
        <v>9984420541.4099998</v>
      </c>
      <c r="K140" s="11">
        <v>1633779458.5899999</v>
      </c>
      <c r="L140" s="11">
        <v>0</v>
      </c>
      <c r="M140" s="11">
        <v>8052128950.4099998</v>
      </c>
      <c r="N140" s="11">
        <v>1932291591</v>
      </c>
      <c r="O140" s="11">
        <v>3049678373.8499999</v>
      </c>
      <c r="P140" s="11">
        <v>5002450576.5600004</v>
      </c>
      <c r="Q140" s="11">
        <v>2662496009.8499999</v>
      </c>
      <c r="R140" s="11">
        <v>387182364</v>
      </c>
      <c r="S140" s="11">
        <v>2662496009.8499999</v>
      </c>
      <c r="T140" s="11">
        <v>0</v>
      </c>
      <c r="U140" s="11">
        <v>0</v>
      </c>
    </row>
    <row r="141" spans="1:21" s="12" customFormat="1" ht="24" x14ac:dyDescent="0.2">
      <c r="A141" s="8" t="s">
        <v>272</v>
      </c>
      <c r="B141" s="8" t="s">
        <v>273</v>
      </c>
      <c r="C141" s="9" t="s">
        <v>25</v>
      </c>
      <c r="D141" s="9" t="s">
        <v>26</v>
      </c>
      <c r="E141" s="9">
        <v>21</v>
      </c>
      <c r="F141" s="10" t="s">
        <v>28</v>
      </c>
      <c r="G141" s="11">
        <v>4202200000</v>
      </c>
      <c r="H141" s="11">
        <f t="shared" si="10"/>
        <v>0</v>
      </c>
      <c r="I141" s="11">
        <v>4202200000</v>
      </c>
      <c r="J141" s="11">
        <v>2961602393.1900001</v>
      </c>
      <c r="K141" s="11">
        <v>1240597606.8099999</v>
      </c>
      <c r="L141" s="11">
        <v>0</v>
      </c>
      <c r="M141" s="11">
        <v>2660393123.1900001</v>
      </c>
      <c r="N141" s="11">
        <v>301209270</v>
      </c>
      <c r="O141" s="11">
        <v>1701742495.8499999</v>
      </c>
      <c r="P141" s="11">
        <v>958650627.34000003</v>
      </c>
      <c r="Q141" s="11">
        <v>1350436495.8499999</v>
      </c>
      <c r="R141" s="11">
        <v>351306000</v>
      </c>
      <c r="S141" s="11">
        <v>1350436495.8499999</v>
      </c>
      <c r="T141" s="11">
        <v>0</v>
      </c>
      <c r="U141" s="11">
        <v>0</v>
      </c>
    </row>
    <row r="142" spans="1:21" s="7" customFormat="1" ht="48" x14ac:dyDescent="0.2">
      <c r="A142" s="3" t="s">
        <v>274</v>
      </c>
      <c r="B142" s="3" t="s">
        <v>275</v>
      </c>
      <c r="C142" s="4" t="s">
        <v>25</v>
      </c>
      <c r="D142" s="4" t="s">
        <v>26</v>
      </c>
      <c r="E142" s="4">
        <v>21</v>
      </c>
      <c r="F142" s="5" t="s">
        <v>28</v>
      </c>
      <c r="G142" s="6">
        <v>4202200000</v>
      </c>
      <c r="H142" s="6">
        <f t="shared" si="10"/>
        <v>0</v>
      </c>
      <c r="I142" s="6">
        <v>4202200000</v>
      </c>
      <c r="J142" s="6">
        <v>2961602393.1900001</v>
      </c>
      <c r="K142" s="6">
        <v>1240597606.8099999</v>
      </c>
      <c r="L142" s="6">
        <v>0</v>
      </c>
      <c r="M142" s="6">
        <v>2660393123.1900001</v>
      </c>
      <c r="N142" s="6">
        <v>301209270</v>
      </c>
      <c r="O142" s="6">
        <v>1701742495.8499999</v>
      </c>
      <c r="P142" s="6">
        <v>958650627.34000003</v>
      </c>
      <c r="Q142" s="6">
        <v>1350436495.8499999</v>
      </c>
      <c r="R142" s="6">
        <v>351306000</v>
      </c>
      <c r="S142" s="6">
        <v>1350436495.8499999</v>
      </c>
      <c r="T142" s="6">
        <v>0</v>
      </c>
      <c r="U142" s="6">
        <v>0</v>
      </c>
    </row>
    <row r="143" spans="1:21" s="12" customFormat="1" ht="24" x14ac:dyDescent="0.2">
      <c r="A143" s="8" t="s">
        <v>276</v>
      </c>
      <c r="B143" s="8" t="s">
        <v>267</v>
      </c>
      <c r="C143" s="9" t="s">
        <v>25</v>
      </c>
      <c r="D143" s="9" t="s">
        <v>26</v>
      </c>
      <c r="E143" s="9">
        <v>21</v>
      </c>
      <c r="F143" s="10" t="s">
        <v>28</v>
      </c>
      <c r="G143" s="11">
        <v>7416000000</v>
      </c>
      <c r="H143" s="11">
        <f t="shared" si="10"/>
        <v>0</v>
      </c>
      <c r="I143" s="11">
        <v>7416000000</v>
      </c>
      <c r="J143" s="11">
        <v>7022818148.2200003</v>
      </c>
      <c r="K143" s="11">
        <v>393181851.77999997</v>
      </c>
      <c r="L143" s="11">
        <v>0</v>
      </c>
      <c r="M143" s="11">
        <v>5391735827.2200003</v>
      </c>
      <c r="N143" s="11">
        <v>1631082321</v>
      </c>
      <c r="O143" s="11">
        <v>1347935878</v>
      </c>
      <c r="P143" s="11">
        <v>4043799949.2199998</v>
      </c>
      <c r="Q143" s="11">
        <v>1312059514</v>
      </c>
      <c r="R143" s="11">
        <v>35876364</v>
      </c>
      <c r="S143" s="11">
        <v>1312059514</v>
      </c>
      <c r="T143" s="11">
        <v>0</v>
      </c>
      <c r="U143" s="11">
        <v>0</v>
      </c>
    </row>
    <row r="144" spans="1:21" s="7" customFormat="1" ht="36" x14ac:dyDescent="0.2">
      <c r="A144" s="3" t="s">
        <v>277</v>
      </c>
      <c r="B144" s="3" t="s">
        <v>278</v>
      </c>
      <c r="C144" s="4" t="s">
        <v>25</v>
      </c>
      <c r="D144" s="4" t="s">
        <v>26</v>
      </c>
      <c r="E144" s="4">
        <v>21</v>
      </c>
      <c r="F144" s="5" t="s">
        <v>28</v>
      </c>
      <c r="G144" s="6">
        <v>7416000000</v>
      </c>
      <c r="H144" s="6">
        <f t="shared" si="10"/>
        <v>0</v>
      </c>
      <c r="I144" s="6">
        <v>7416000000</v>
      </c>
      <c r="J144" s="6">
        <v>7022818148.2200003</v>
      </c>
      <c r="K144" s="6">
        <v>393181851.77999997</v>
      </c>
      <c r="L144" s="6">
        <v>0</v>
      </c>
      <c r="M144" s="6">
        <v>5391735827.2200003</v>
      </c>
      <c r="N144" s="6">
        <v>1631082321</v>
      </c>
      <c r="O144" s="6">
        <v>1347935878</v>
      </c>
      <c r="P144" s="6">
        <v>4043799949.2199998</v>
      </c>
      <c r="Q144" s="6">
        <v>1312059514</v>
      </c>
      <c r="R144" s="6">
        <v>35876364</v>
      </c>
      <c r="S144" s="6">
        <v>1312059514</v>
      </c>
      <c r="T144" s="6">
        <v>0</v>
      </c>
      <c r="U144" s="6">
        <v>0</v>
      </c>
    </row>
    <row r="145" spans="1:21" s="12" customFormat="1" ht="24" x14ac:dyDescent="0.2">
      <c r="A145" s="8" t="s">
        <v>279</v>
      </c>
      <c r="B145" s="8" t="s">
        <v>280</v>
      </c>
      <c r="C145" s="9" t="s">
        <v>25</v>
      </c>
      <c r="D145" s="9" t="s">
        <v>26</v>
      </c>
      <c r="E145" s="9">
        <v>21</v>
      </c>
      <c r="F145" s="10" t="s">
        <v>28</v>
      </c>
      <c r="G145" s="11">
        <v>3347500000</v>
      </c>
      <c r="H145" s="11">
        <f t="shared" si="10"/>
        <v>0</v>
      </c>
      <c r="I145" s="11">
        <v>3347500000</v>
      </c>
      <c r="J145" s="11">
        <v>2613733611.98</v>
      </c>
      <c r="K145" s="11">
        <v>733766388.01999998</v>
      </c>
      <c r="L145" s="11">
        <v>0</v>
      </c>
      <c r="M145" s="11">
        <v>2022733438.98</v>
      </c>
      <c r="N145" s="11">
        <v>591000173</v>
      </c>
      <c r="O145" s="11">
        <v>449970002.10000002</v>
      </c>
      <c r="P145" s="11">
        <v>1572763436.8800001</v>
      </c>
      <c r="Q145" s="11">
        <v>392915581.10000002</v>
      </c>
      <c r="R145" s="11">
        <v>57054421</v>
      </c>
      <c r="S145" s="11">
        <v>392915581.10000002</v>
      </c>
      <c r="T145" s="11">
        <v>0</v>
      </c>
      <c r="U145" s="11">
        <v>11545430</v>
      </c>
    </row>
    <row r="146" spans="1:21" s="12" customFormat="1" ht="24" x14ac:dyDescent="0.2">
      <c r="A146" s="8" t="s">
        <v>281</v>
      </c>
      <c r="B146" s="8" t="s">
        <v>267</v>
      </c>
      <c r="C146" s="9" t="s">
        <v>25</v>
      </c>
      <c r="D146" s="9" t="s">
        <v>26</v>
      </c>
      <c r="E146" s="9">
        <v>21</v>
      </c>
      <c r="F146" s="10" t="s">
        <v>28</v>
      </c>
      <c r="G146" s="11">
        <v>3347500000</v>
      </c>
      <c r="H146" s="11">
        <f t="shared" si="10"/>
        <v>0</v>
      </c>
      <c r="I146" s="11">
        <v>3347500000</v>
      </c>
      <c r="J146" s="11">
        <v>2613733611.98</v>
      </c>
      <c r="K146" s="11">
        <v>733766388.01999998</v>
      </c>
      <c r="L146" s="11">
        <v>0</v>
      </c>
      <c r="M146" s="11">
        <v>2022733438.98</v>
      </c>
      <c r="N146" s="11">
        <v>591000173</v>
      </c>
      <c r="O146" s="11">
        <v>449970002.10000002</v>
      </c>
      <c r="P146" s="11">
        <v>1572763436.8800001</v>
      </c>
      <c r="Q146" s="11">
        <v>392915581.10000002</v>
      </c>
      <c r="R146" s="11">
        <v>57054421</v>
      </c>
      <c r="S146" s="11">
        <v>392915581.10000002</v>
      </c>
      <c r="T146" s="11">
        <v>0</v>
      </c>
      <c r="U146" s="11">
        <v>11545430</v>
      </c>
    </row>
    <row r="147" spans="1:21" s="7" customFormat="1" ht="36" x14ac:dyDescent="0.2">
      <c r="A147" s="3" t="s">
        <v>282</v>
      </c>
      <c r="B147" s="3" t="s">
        <v>283</v>
      </c>
      <c r="C147" s="4" t="s">
        <v>25</v>
      </c>
      <c r="D147" s="4" t="s">
        <v>26</v>
      </c>
      <c r="E147" s="4">
        <v>21</v>
      </c>
      <c r="F147" s="5" t="s">
        <v>28</v>
      </c>
      <c r="G147" s="6">
        <v>3347500000</v>
      </c>
      <c r="H147" s="6">
        <f t="shared" si="10"/>
        <v>0</v>
      </c>
      <c r="I147" s="6">
        <v>3347500000</v>
      </c>
      <c r="J147" s="6">
        <v>2613733611.98</v>
      </c>
      <c r="K147" s="6">
        <v>733766388.01999998</v>
      </c>
      <c r="L147" s="6">
        <v>0</v>
      </c>
      <c r="M147" s="6">
        <v>2022733438.98</v>
      </c>
      <c r="N147" s="6">
        <v>591000173</v>
      </c>
      <c r="O147" s="6">
        <v>449970002.10000002</v>
      </c>
      <c r="P147" s="6">
        <v>1572763436.8800001</v>
      </c>
      <c r="Q147" s="6">
        <v>392915581.10000002</v>
      </c>
      <c r="R147" s="6">
        <v>57054421</v>
      </c>
      <c r="S147" s="6">
        <v>392915581.10000002</v>
      </c>
      <c r="T147" s="6">
        <v>0</v>
      </c>
      <c r="U147" s="6">
        <v>11545430</v>
      </c>
    </row>
    <row r="148" spans="1:21" s="12" customFormat="1" ht="24" x14ac:dyDescent="0.2">
      <c r="A148" s="8" t="s">
        <v>284</v>
      </c>
      <c r="B148" s="8" t="s">
        <v>285</v>
      </c>
      <c r="C148" s="9" t="s">
        <v>25</v>
      </c>
      <c r="D148" s="9" t="s">
        <v>26</v>
      </c>
      <c r="E148" s="9">
        <v>21</v>
      </c>
      <c r="F148" s="10" t="s">
        <v>28</v>
      </c>
      <c r="G148" s="11">
        <v>501870000</v>
      </c>
      <c r="H148" s="11">
        <f t="shared" si="10"/>
        <v>0</v>
      </c>
      <c r="I148" s="11">
        <v>501870000</v>
      </c>
      <c r="J148" s="11">
        <v>442044967.07999998</v>
      </c>
      <c r="K148" s="11">
        <v>59825032.920000002</v>
      </c>
      <c r="L148" s="11">
        <v>0</v>
      </c>
      <c r="M148" s="11">
        <v>421605829.07999998</v>
      </c>
      <c r="N148" s="11">
        <v>20439138</v>
      </c>
      <c r="O148" s="11">
        <v>269475247.36000001</v>
      </c>
      <c r="P148" s="11">
        <v>152130581.72</v>
      </c>
      <c r="Q148" s="11">
        <v>256472400.36000001</v>
      </c>
      <c r="R148" s="11">
        <v>13002847</v>
      </c>
      <c r="S148" s="11">
        <v>256472400.36000001</v>
      </c>
      <c r="T148" s="11">
        <v>0</v>
      </c>
      <c r="U148" s="11">
        <v>3811647</v>
      </c>
    </row>
    <row r="149" spans="1:21" s="12" customFormat="1" ht="24" x14ac:dyDescent="0.2">
      <c r="A149" s="8" t="s">
        <v>286</v>
      </c>
      <c r="B149" s="8" t="s">
        <v>273</v>
      </c>
      <c r="C149" s="9" t="s">
        <v>25</v>
      </c>
      <c r="D149" s="9" t="s">
        <v>26</v>
      </c>
      <c r="E149" s="9">
        <v>21</v>
      </c>
      <c r="F149" s="10" t="s">
        <v>28</v>
      </c>
      <c r="G149" s="11">
        <v>501870000</v>
      </c>
      <c r="H149" s="11">
        <f t="shared" si="10"/>
        <v>0</v>
      </c>
      <c r="I149" s="11">
        <v>501870000</v>
      </c>
      <c r="J149" s="11">
        <v>442044967.07999998</v>
      </c>
      <c r="K149" s="11">
        <v>59825032.920000002</v>
      </c>
      <c r="L149" s="11">
        <v>0</v>
      </c>
      <c r="M149" s="11">
        <v>421605829.07999998</v>
      </c>
      <c r="N149" s="11">
        <v>20439138</v>
      </c>
      <c r="O149" s="11">
        <v>269475247.36000001</v>
      </c>
      <c r="P149" s="11">
        <v>152130581.72</v>
      </c>
      <c r="Q149" s="11">
        <v>256472400.36000001</v>
      </c>
      <c r="R149" s="11">
        <v>13002847</v>
      </c>
      <c r="S149" s="11">
        <v>256472400.36000001</v>
      </c>
      <c r="T149" s="11">
        <v>0</v>
      </c>
      <c r="U149" s="11">
        <v>3811647</v>
      </c>
    </row>
    <row r="150" spans="1:21" s="7" customFormat="1" ht="24" x14ac:dyDescent="0.2">
      <c r="A150" s="3" t="s">
        <v>287</v>
      </c>
      <c r="B150" s="3" t="s">
        <v>288</v>
      </c>
      <c r="C150" s="4" t="s">
        <v>25</v>
      </c>
      <c r="D150" s="4" t="s">
        <v>26</v>
      </c>
      <c r="E150" s="4">
        <v>21</v>
      </c>
      <c r="F150" s="5" t="s">
        <v>28</v>
      </c>
      <c r="G150" s="6">
        <v>501870000</v>
      </c>
      <c r="H150" s="6">
        <f t="shared" si="10"/>
        <v>0</v>
      </c>
      <c r="I150" s="6">
        <v>501870000</v>
      </c>
      <c r="J150" s="6">
        <v>442044967.07999998</v>
      </c>
      <c r="K150" s="6">
        <v>59825032.920000002</v>
      </c>
      <c r="L150" s="6">
        <v>0</v>
      </c>
      <c r="M150" s="6">
        <v>421605829.07999998</v>
      </c>
      <c r="N150" s="6">
        <v>20439138</v>
      </c>
      <c r="O150" s="6">
        <v>269475247.36000001</v>
      </c>
      <c r="P150" s="6">
        <v>152130581.72</v>
      </c>
      <c r="Q150" s="6">
        <v>256472400.36000001</v>
      </c>
      <c r="R150" s="6">
        <v>13002847</v>
      </c>
      <c r="S150" s="6">
        <v>256472400.36000001</v>
      </c>
      <c r="T150" s="6">
        <v>0</v>
      </c>
      <c r="U150" s="6">
        <v>3811647</v>
      </c>
    </row>
    <row r="151" spans="1:21" s="12" customFormat="1" ht="24" x14ac:dyDescent="0.2">
      <c r="A151" s="8" t="s">
        <v>289</v>
      </c>
      <c r="B151" s="8" t="s">
        <v>290</v>
      </c>
      <c r="C151" s="9" t="s">
        <v>25</v>
      </c>
      <c r="D151" s="9" t="s">
        <v>26</v>
      </c>
      <c r="E151" s="9">
        <v>21</v>
      </c>
      <c r="F151" s="10" t="s">
        <v>28</v>
      </c>
      <c r="G151" s="11">
        <v>9365945300</v>
      </c>
      <c r="H151" s="11">
        <f t="shared" si="10"/>
        <v>0</v>
      </c>
      <c r="I151" s="11">
        <v>9365945300</v>
      </c>
      <c r="J151" s="11">
        <v>6508425912.9499998</v>
      </c>
      <c r="K151" s="11">
        <v>2857519387.0500002</v>
      </c>
      <c r="L151" s="11">
        <v>0</v>
      </c>
      <c r="M151" s="11">
        <v>5532914031.9499998</v>
      </c>
      <c r="N151" s="11">
        <v>975511881</v>
      </c>
      <c r="O151" s="11">
        <v>1379257251.76</v>
      </c>
      <c r="P151" s="11">
        <v>4153656780.1900001</v>
      </c>
      <c r="Q151" s="11">
        <v>1244940112.76</v>
      </c>
      <c r="R151" s="11">
        <v>134317139</v>
      </c>
      <c r="S151" s="11">
        <v>1244940112.76</v>
      </c>
      <c r="T151" s="11">
        <v>0</v>
      </c>
      <c r="U151" s="11">
        <v>4039465.4</v>
      </c>
    </row>
    <row r="152" spans="1:21" s="12" customFormat="1" ht="24" x14ac:dyDescent="0.2">
      <c r="A152" s="8" t="s">
        <v>291</v>
      </c>
      <c r="B152" s="8" t="s">
        <v>292</v>
      </c>
      <c r="C152" s="9" t="s">
        <v>25</v>
      </c>
      <c r="D152" s="9" t="s">
        <v>26</v>
      </c>
      <c r="E152" s="9">
        <v>21</v>
      </c>
      <c r="F152" s="10" t="s">
        <v>28</v>
      </c>
      <c r="G152" s="11">
        <v>9365945300</v>
      </c>
      <c r="H152" s="11">
        <f t="shared" si="10"/>
        <v>0</v>
      </c>
      <c r="I152" s="11">
        <v>9365945300</v>
      </c>
      <c r="J152" s="11">
        <v>6508425912.9499998</v>
      </c>
      <c r="K152" s="11">
        <v>2857519387.0500002</v>
      </c>
      <c r="L152" s="11">
        <v>0</v>
      </c>
      <c r="M152" s="11">
        <v>5532914031.9499998</v>
      </c>
      <c r="N152" s="11">
        <v>975511881</v>
      </c>
      <c r="O152" s="11">
        <v>1379257251.76</v>
      </c>
      <c r="P152" s="11">
        <v>4153656780.1900001</v>
      </c>
      <c r="Q152" s="11">
        <v>1244940112.76</v>
      </c>
      <c r="R152" s="11">
        <v>134317139</v>
      </c>
      <c r="S152" s="11">
        <v>1244940112.76</v>
      </c>
      <c r="T152" s="11">
        <v>0</v>
      </c>
      <c r="U152" s="11">
        <v>4039465.4</v>
      </c>
    </row>
    <row r="153" spans="1:21" s="7" customFormat="1" ht="48" x14ac:dyDescent="0.2">
      <c r="A153" s="3" t="s">
        <v>293</v>
      </c>
      <c r="B153" s="3" t="s">
        <v>294</v>
      </c>
      <c r="C153" s="4" t="s">
        <v>25</v>
      </c>
      <c r="D153" s="4" t="s">
        <v>26</v>
      </c>
      <c r="E153" s="4">
        <v>21</v>
      </c>
      <c r="F153" s="5" t="s">
        <v>28</v>
      </c>
      <c r="G153" s="6">
        <v>9365945300</v>
      </c>
      <c r="H153" s="6">
        <f t="shared" si="10"/>
        <v>0</v>
      </c>
      <c r="I153" s="6">
        <v>9365945300</v>
      </c>
      <c r="J153" s="6">
        <v>6508425912.9499998</v>
      </c>
      <c r="K153" s="6">
        <v>2857519387.0500002</v>
      </c>
      <c r="L153" s="6">
        <v>0</v>
      </c>
      <c r="M153" s="6">
        <v>5532914031.9499998</v>
      </c>
      <c r="N153" s="6">
        <v>975511881</v>
      </c>
      <c r="O153" s="6">
        <v>1379257251.76</v>
      </c>
      <c r="P153" s="6">
        <v>4153656780.1900001</v>
      </c>
      <c r="Q153" s="6">
        <v>1244940112.76</v>
      </c>
      <c r="R153" s="6">
        <v>134317139</v>
      </c>
      <c r="S153" s="6">
        <v>1244940112.76</v>
      </c>
      <c r="T153" s="6">
        <v>0</v>
      </c>
      <c r="U153" s="6">
        <v>4039465.4</v>
      </c>
    </row>
    <row r="154" spans="1:21" s="12" customFormat="1" ht="36" x14ac:dyDescent="0.2">
      <c r="A154" s="8" t="s">
        <v>295</v>
      </c>
      <c r="B154" s="8" t="s">
        <v>296</v>
      </c>
      <c r="C154" s="9" t="s">
        <v>25</v>
      </c>
      <c r="D154" s="9" t="s">
        <v>26</v>
      </c>
      <c r="E154" s="9">
        <v>21</v>
      </c>
      <c r="F154" s="10" t="s">
        <v>28</v>
      </c>
      <c r="G154" s="11">
        <v>14197912946</v>
      </c>
      <c r="H154" s="11">
        <f t="shared" si="10"/>
        <v>0</v>
      </c>
      <c r="I154" s="11">
        <v>14197912946</v>
      </c>
      <c r="J154" s="11">
        <v>13238308801.969999</v>
      </c>
      <c r="K154" s="11">
        <v>959604144.02999997</v>
      </c>
      <c r="L154" s="11">
        <v>0</v>
      </c>
      <c r="M154" s="11">
        <v>12220194437.969999</v>
      </c>
      <c r="N154" s="11">
        <v>1018114364</v>
      </c>
      <c r="O154" s="11">
        <v>9201834852.9300003</v>
      </c>
      <c r="P154" s="11">
        <v>3018359585.04</v>
      </c>
      <c r="Q154" s="11">
        <v>9058623198.9300003</v>
      </c>
      <c r="R154" s="11">
        <v>143211654</v>
      </c>
      <c r="S154" s="11">
        <v>9058623198.9300003</v>
      </c>
      <c r="T154" s="11">
        <v>0</v>
      </c>
      <c r="U154" s="11">
        <v>22900511</v>
      </c>
    </row>
    <row r="155" spans="1:21" s="12" customFormat="1" ht="24" x14ac:dyDescent="0.2">
      <c r="A155" s="8" t="s">
        <v>297</v>
      </c>
      <c r="B155" s="8" t="s">
        <v>298</v>
      </c>
      <c r="C155" s="9" t="s">
        <v>25</v>
      </c>
      <c r="D155" s="9" t="s">
        <v>26</v>
      </c>
      <c r="E155" s="9">
        <v>21</v>
      </c>
      <c r="F155" s="10" t="s">
        <v>28</v>
      </c>
      <c r="G155" s="11">
        <v>13197912946</v>
      </c>
      <c r="H155" s="11">
        <f t="shared" si="10"/>
        <v>0</v>
      </c>
      <c r="I155" s="11">
        <v>13197912946</v>
      </c>
      <c r="J155" s="11">
        <v>12238308801.969999</v>
      </c>
      <c r="K155" s="11">
        <v>959604144.02999997</v>
      </c>
      <c r="L155" s="11">
        <v>0</v>
      </c>
      <c r="M155" s="11">
        <v>11220194437.969999</v>
      </c>
      <c r="N155" s="11">
        <v>1018114364</v>
      </c>
      <c r="O155" s="11">
        <v>8201834852.9300003</v>
      </c>
      <c r="P155" s="11">
        <v>3018359585.04</v>
      </c>
      <c r="Q155" s="11">
        <v>8058623198.9300003</v>
      </c>
      <c r="R155" s="11">
        <v>143211654</v>
      </c>
      <c r="S155" s="11">
        <v>8058623198.9300003</v>
      </c>
      <c r="T155" s="11">
        <v>0</v>
      </c>
      <c r="U155" s="11">
        <v>22900511</v>
      </c>
    </row>
    <row r="156" spans="1:21" s="7" customFormat="1" ht="60" x14ac:dyDescent="0.2">
      <c r="A156" s="3" t="s">
        <v>299</v>
      </c>
      <c r="B156" s="3" t="s">
        <v>300</v>
      </c>
      <c r="C156" s="4" t="s">
        <v>25</v>
      </c>
      <c r="D156" s="4" t="s">
        <v>26</v>
      </c>
      <c r="E156" s="4">
        <v>21</v>
      </c>
      <c r="F156" s="5" t="s">
        <v>28</v>
      </c>
      <c r="G156" s="6">
        <v>13197912946</v>
      </c>
      <c r="H156" s="6">
        <f t="shared" si="10"/>
        <v>0</v>
      </c>
      <c r="I156" s="6">
        <v>13197912946</v>
      </c>
      <c r="J156" s="6">
        <v>12238308801.969999</v>
      </c>
      <c r="K156" s="6">
        <v>959604144.02999997</v>
      </c>
      <c r="L156" s="6">
        <v>0</v>
      </c>
      <c r="M156" s="6">
        <v>11220194437.969999</v>
      </c>
      <c r="N156" s="6">
        <v>1018114364</v>
      </c>
      <c r="O156" s="6">
        <v>8201834852.9300003</v>
      </c>
      <c r="P156" s="6">
        <v>3018359585.04</v>
      </c>
      <c r="Q156" s="6">
        <v>8058623198.9300003</v>
      </c>
      <c r="R156" s="6">
        <v>143211654</v>
      </c>
      <c r="S156" s="6">
        <v>8058623198.9300003</v>
      </c>
      <c r="T156" s="6">
        <v>0</v>
      </c>
      <c r="U156" s="6">
        <v>22900511</v>
      </c>
    </row>
    <row r="157" spans="1:21" s="12" customFormat="1" ht="24" x14ac:dyDescent="0.2">
      <c r="A157" s="8" t="s">
        <v>301</v>
      </c>
      <c r="B157" s="8" t="s">
        <v>267</v>
      </c>
      <c r="C157" s="9" t="s">
        <v>25</v>
      </c>
      <c r="D157" s="9" t="s">
        <v>26</v>
      </c>
      <c r="E157" s="9">
        <v>21</v>
      </c>
      <c r="F157" s="10" t="s">
        <v>28</v>
      </c>
      <c r="G157" s="11">
        <v>1000000000</v>
      </c>
      <c r="H157" s="11">
        <f t="shared" si="10"/>
        <v>0</v>
      </c>
      <c r="I157" s="11">
        <v>1000000000</v>
      </c>
      <c r="J157" s="11">
        <v>1000000000</v>
      </c>
      <c r="K157" s="11">
        <v>0</v>
      </c>
      <c r="L157" s="11">
        <v>0</v>
      </c>
      <c r="M157" s="11">
        <v>1000000000</v>
      </c>
      <c r="N157" s="11">
        <v>0</v>
      </c>
      <c r="O157" s="11">
        <v>1000000000</v>
      </c>
      <c r="P157" s="11">
        <v>0</v>
      </c>
      <c r="Q157" s="11">
        <v>1000000000</v>
      </c>
      <c r="R157" s="11">
        <v>0</v>
      </c>
      <c r="S157" s="11">
        <v>1000000000</v>
      </c>
      <c r="T157" s="11">
        <v>0</v>
      </c>
      <c r="U157" s="11">
        <v>0</v>
      </c>
    </row>
    <row r="158" spans="1:21" s="7" customFormat="1" ht="36" x14ac:dyDescent="0.2">
      <c r="A158" s="3" t="s">
        <v>302</v>
      </c>
      <c r="B158" s="3" t="s">
        <v>303</v>
      </c>
      <c r="C158" s="4" t="s">
        <v>25</v>
      </c>
      <c r="D158" s="4" t="s">
        <v>26</v>
      </c>
      <c r="E158" s="4">
        <v>21</v>
      </c>
      <c r="F158" s="5" t="s">
        <v>28</v>
      </c>
      <c r="G158" s="6">
        <v>1000000000</v>
      </c>
      <c r="H158" s="6">
        <f t="shared" si="10"/>
        <v>0</v>
      </c>
      <c r="I158" s="6">
        <v>1000000000</v>
      </c>
      <c r="J158" s="6">
        <v>1000000000</v>
      </c>
      <c r="K158" s="6">
        <v>0</v>
      </c>
      <c r="L158" s="6">
        <v>0</v>
      </c>
      <c r="M158" s="6">
        <v>1000000000</v>
      </c>
      <c r="N158" s="6">
        <v>0</v>
      </c>
      <c r="O158" s="6">
        <v>1000000000</v>
      </c>
      <c r="P158" s="6">
        <v>0</v>
      </c>
      <c r="Q158" s="6">
        <v>1000000000</v>
      </c>
      <c r="R158" s="6">
        <v>0</v>
      </c>
      <c r="S158" s="6">
        <v>1000000000</v>
      </c>
      <c r="T158" s="6">
        <v>0</v>
      </c>
      <c r="U158" s="6">
        <v>0</v>
      </c>
    </row>
    <row r="159" spans="1:21" ht="12" x14ac:dyDescent="0.2">
      <c r="A159" s="13"/>
      <c r="B159" s="13"/>
      <c r="C159" s="21"/>
      <c r="D159" s="13"/>
      <c r="E159" s="14"/>
      <c r="F159" s="15"/>
      <c r="G159" s="14"/>
      <c r="H159" s="14"/>
      <c r="I159" s="14"/>
      <c r="J159" s="14"/>
      <c r="K159" s="14"/>
      <c r="L159" s="14"/>
      <c r="M159" s="14"/>
      <c r="N159" s="14"/>
      <c r="O159" s="14"/>
      <c r="P159" s="14"/>
      <c r="Q159" s="14"/>
      <c r="R159" s="14"/>
      <c r="S159" s="14"/>
      <c r="T159" s="14"/>
      <c r="U159" s="14"/>
    </row>
    <row r="160" spans="1:21" x14ac:dyDescent="0.2">
      <c r="F160" s="15"/>
    </row>
  </sheetData>
  <mergeCells count="3">
    <mergeCell ref="A1:T1"/>
    <mergeCell ref="A2:T2"/>
    <mergeCell ref="A3:T3"/>
  </mergeCells>
  <pageMargins left="0.39370078740157483" right="0" top="0.39370078740157483" bottom="0.51181102362204722" header="0.39370078740157483" footer="0.39370078740157483"/>
  <pageSetup paperSize="14" scale="60" orientation="landscape" horizontalDpi="300" verticalDpi="300" r:id="rId1"/>
  <headerFooter alignWithMargins="0">
    <oddFooter>&amp;R&amp;"Arial,Regular"&amp;8 Página &amp;"-,Regular"&amp;P &amp;"-,Regular"de &amp;"-,Regular"&amp;N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12</vt:i4>
      </vt:variant>
    </vt:vector>
  </HeadingPairs>
  <TitlesOfParts>
    <vt:vector size="26" baseType="lpstr">
      <vt:lpstr>Enero 2015</vt:lpstr>
      <vt:lpstr>Febrero 2015</vt:lpstr>
      <vt:lpstr>Marzo 2015</vt:lpstr>
      <vt:lpstr>Abril 2015</vt:lpstr>
      <vt:lpstr>Mayo 2015 </vt:lpstr>
      <vt:lpstr>Junio 2015</vt:lpstr>
      <vt:lpstr>Julio 2015</vt:lpstr>
      <vt:lpstr>Agosto 2015</vt:lpstr>
      <vt:lpstr>Septiembre 2015</vt:lpstr>
      <vt:lpstr>Octubre 2015</vt:lpstr>
      <vt:lpstr>Noviembre 2015</vt:lpstr>
      <vt:lpstr>Diciembre 2015</vt:lpstr>
      <vt:lpstr>Ejec Reserva Presupuestal</vt:lpstr>
      <vt:lpstr>Ejec cuentas por Pagar</vt:lpstr>
      <vt:lpstr>'Abril 2015'!Títulos_a_imprimir</vt:lpstr>
      <vt:lpstr>'Agosto 2015'!Títulos_a_imprimir</vt:lpstr>
      <vt:lpstr>'Diciembre 2015'!Títulos_a_imprimir</vt:lpstr>
      <vt:lpstr>'Enero 2015'!Títulos_a_imprimir</vt:lpstr>
      <vt:lpstr>'Febrero 2015'!Títulos_a_imprimir</vt:lpstr>
      <vt:lpstr>'Julio 2015'!Títulos_a_imprimir</vt:lpstr>
      <vt:lpstr>'Junio 2015'!Títulos_a_imprimir</vt:lpstr>
      <vt:lpstr>'Marzo 2015'!Títulos_a_imprimir</vt:lpstr>
      <vt:lpstr>'Mayo 2015 '!Títulos_a_imprimir</vt:lpstr>
      <vt:lpstr>'Noviembre 2015'!Títulos_a_imprimir</vt:lpstr>
      <vt:lpstr>'Octubre 2015'!Títulos_a_imprimir</vt:lpstr>
      <vt:lpstr>'Septiembre 2015'!Títulos_a_imprimir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mespitiam</dc:creator>
  <cp:lastModifiedBy>Maria Elvira Espitia Martinez</cp:lastModifiedBy>
  <cp:lastPrinted>2015-06-11T20:56:43Z</cp:lastPrinted>
  <dcterms:created xsi:type="dcterms:W3CDTF">2015-02-12T13:31:50Z</dcterms:created>
  <dcterms:modified xsi:type="dcterms:W3CDTF">2016-03-07T16:30:54Z</dcterms:modified>
</cp:coreProperties>
</file>