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asquezf\OneDrive - Instituto Nacional de Vigilancia de Medicamentos y Alimentos\Informes presupuesto y financiera\INFORME DE GESTIÓN 2023\informe de ejecución  2023\"/>
    </mc:Choice>
  </mc:AlternateContent>
  <xr:revisionPtr revIDLastSave="0" documentId="13_ncr:1_{A1C6D85A-F77B-4DCF-831B-AFF268BEFF5A}" xr6:coauthVersionLast="47" xr6:coauthVersionMax="47" xr10:uidLastSave="{00000000-0000-0000-0000-000000000000}"/>
  <bookViews>
    <workbookView xWindow="0" yWindow="0" windowWidth="21600" windowHeight="12900" firstSheet="2" activeTab="2" xr2:uid="{00000000-000D-0000-FFFF-FFFF00000000}"/>
  </bookViews>
  <sheets>
    <sheet name="FEBRERO " sheetId="4" state="hidden" r:id="rId1"/>
    <sheet name="ENERO " sheetId="3" state="hidden" r:id="rId2"/>
    <sheet name="Hoja1" sheetId="1" r:id="rId3"/>
  </sheets>
  <definedNames>
    <definedName name="_xlnm._FilterDatabase" localSheetId="2" hidden="1">Hoja1!$A$9:$V$46</definedName>
    <definedName name="_xlnm.Print_Area" localSheetId="2">Hoja1!$A$1:$V$46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1" l="1"/>
  <c r="V15" i="1" l="1"/>
  <c r="V21" i="1" l="1"/>
  <c r="V35" i="1"/>
  <c r="V10" i="1"/>
  <c r="V11" i="1"/>
  <c r="V13" i="1"/>
  <c r="V17" i="1"/>
  <c r="V36" i="1"/>
  <c r="V19" i="1"/>
  <c r="V18" i="1"/>
  <c r="V24" i="1"/>
  <c r="V22" i="1"/>
  <c r="V12" i="1"/>
  <c r="V20" i="1"/>
  <c r="A36" i="4"/>
  <c r="A35" i="4"/>
  <c r="A34" i="4"/>
  <c r="A33" i="4"/>
  <c r="A31" i="4"/>
  <c r="A32" i="4"/>
  <c r="A30" i="4" l="1"/>
  <c r="A29" i="4"/>
  <c r="A27" i="4"/>
  <c r="A26" i="4"/>
  <c r="A25" i="4"/>
  <c r="A24" i="4"/>
  <c r="A23" i="4"/>
  <c r="A22" i="4"/>
  <c r="A21" i="4"/>
  <c r="A20" i="4"/>
  <c r="A19" i="4"/>
  <c r="A18" i="4"/>
  <c r="A15" i="4"/>
  <c r="A16" i="4"/>
  <c r="A14" i="4"/>
  <c r="A13" i="4"/>
  <c r="A12" i="4"/>
  <c r="A9" i="4"/>
  <c r="A10" i="4"/>
  <c r="A11" i="4"/>
  <c r="A8" i="4"/>
  <c r="A6" i="4"/>
  <c r="A5" i="4"/>
  <c r="A4" i="4"/>
  <c r="A3" i="4"/>
  <c r="A7" i="4"/>
  <c r="A17" i="4"/>
  <c r="A28" i="4"/>
</calcChain>
</file>

<file path=xl/sharedStrings.xml><?xml version="1.0" encoding="utf-8"?>
<sst xmlns="http://schemas.openxmlformats.org/spreadsheetml/2006/main" count="570" uniqueCount="134">
  <si>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</si>
  <si>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</si>
  <si>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</si>
  <si>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</si>
  <si>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</si>
  <si>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</si>
  <si>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</si>
  <si>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</si>
  <si>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</si>
  <si>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</si>
  <si>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</si>
  <si>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</si>
  <si>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</si>
  <si>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</si>
  <si>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</si>
  <si>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</si>
  <si>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</si>
  <si>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</si>
  <si>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</si>
  <si>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3</t>
  </si>
  <si>
    <t>RECURSOS PROPIOS DE ESTABLECIMIENTOS PÚBLICOS</t>
  </si>
  <si>
    <t>1</t>
  </si>
  <si>
    <t>01</t>
  </si>
  <si>
    <t>INGRESOS CORRIENTES</t>
  </si>
  <si>
    <t>02</t>
  </si>
  <si>
    <t>INGRESOS NO TRIBUTARIOS</t>
  </si>
  <si>
    <t>2</t>
  </si>
  <si>
    <t>TASAS Y DERECHOS ADMINISTRATIVOS</t>
  </si>
  <si>
    <t>25</t>
  </si>
  <si>
    <t>EXPEDICIÓN DE INFORMACIÓN NO SUJETA A RESERVA LEGAL</t>
  </si>
  <si>
    <t>29</t>
  </si>
  <si>
    <t>EXPEDICIÓN DE REGISTROS SANITARIOS</t>
  </si>
  <si>
    <t>30</t>
  </si>
  <si>
    <t>RENOVACIÓN DE LA CAPACIDAD DE LABORATORIOS</t>
  </si>
  <si>
    <t>31</t>
  </si>
  <si>
    <t>REALIZACIÓN DE EXÁMENES DE LABORATORIO</t>
  </si>
  <si>
    <t>32</t>
  </si>
  <si>
    <t>EXPEDICIÓN DE CERTIFICADOS DE REGISTRO SANITARIO</t>
  </si>
  <si>
    <t>MULTAS, SANCIONES E INTERESES DE MORA</t>
  </si>
  <si>
    <t>MULTAS Y SANCIONES</t>
  </si>
  <si>
    <t>05</t>
  </si>
  <si>
    <t>SANCIONES ADMINISTRATIVAS</t>
  </si>
  <si>
    <t>INTERESES DE MORA</t>
  </si>
  <si>
    <t>5</t>
  </si>
  <si>
    <t>VENTA DE BIENES Y SERVICIOS</t>
  </si>
  <si>
    <t>VENTAS INCIDENTALES DE ESTABLECIMIENTO NO DE MERCADO</t>
  </si>
  <si>
    <t>04</t>
  </si>
  <si>
    <t>PRODUCTOS METÁLICOS, MAQUINARIA Y EQUIPO</t>
  </si>
  <si>
    <t>7</t>
  </si>
  <si>
    <t>EQUIPO Y APARATOS DE RADIO, TELEVISIÓN Y COMUNICACIONES</t>
  </si>
  <si>
    <t>9</t>
  </si>
  <si>
    <t>TARJETAS CON BANDAS MAGNÉTICAS O PLAQUETAS (CHIP)</t>
  </si>
  <si>
    <t>08</t>
  </si>
  <si>
    <t>SERVICIOS PRESTADOS A LAS EMPRESAS Y SERVICIOS DE PRODUCCIÓN</t>
  </si>
  <si>
    <t>OTROS SERVICIOS DE FABRICACIÓN; SERVICIOS DE EDICIÓN, IMPRESIÓN Y REPRODUCCIÓN; SERVICIOS DE RECUPERACIÓN DE MATERIALES</t>
  </si>
  <si>
    <t>SERVICIOS DE EDICIÓN, IMPRESIÓN Y REPRODUCCIÓN</t>
  </si>
  <si>
    <t>RECURSOS DE CAPITAL</t>
  </si>
  <si>
    <t>EXCEDENTES FINANCIEROS</t>
  </si>
  <si>
    <t>RENDIMIENTOS FINANCIEROS</t>
  </si>
  <si>
    <t>RECURSOS DE LA ENTIDAD</t>
  </si>
  <si>
    <t>DEPÓSITOS</t>
  </si>
  <si>
    <t>INTERESES SOBRE DEPÓSITOS EN INSTITUCIONES FINANCIERAS</t>
  </si>
  <si>
    <t>13</t>
  </si>
  <si>
    <t>REINTEGROS Y OTROS RECURSOS NO APROPIADOS</t>
  </si>
  <si>
    <t>REINTEGROS</t>
  </si>
  <si>
    <t>03</t>
  </si>
  <si>
    <t>REINTEGROS GASTOS DE FUNCIONAMIENTO</t>
  </si>
  <si>
    <t>RECURSOS NO APROPIADOS</t>
  </si>
  <si>
    <t>RECUPERACIONES</t>
  </si>
  <si>
    <t>APROVECHAMIENTOS</t>
  </si>
  <si>
    <t>3-1</t>
  </si>
  <si>
    <t>3-1-01</t>
  </si>
  <si>
    <t>3-1-01-1</t>
  </si>
  <si>
    <t>3-1-01-1-02</t>
  </si>
  <si>
    <t>3-1-01-1-02-2</t>
  </si>
  <si>
    <t>3-1-01-1-02-2-29</t>
  </si>
  <si>
    <t>3-1-01-1-02-2-30</t>
  </si>
  <si>
    <t>3-1-01-1-02-2-31</t>
  </si>
  <si>
    <t>3-1-01-1-02-2-32</t>
  </si>
  <si>
    <t>3-1-01-1-02-3</t>
  </si>
  <si>
    <t>3-1-01-1-02-3-01</t>
  </si>
  <si>
    <t>3-1-01-1-02-3-01-05</t>
  </si>
  <si>
    <t>3-1-01-1-02-3-02</t>
  </si>
  <si>
    <t>3-1-01-1-02-5</t>
  </si>
  <si>
    <t>3-1-01-1-02-5-02</t>
  </si>
  <si>
    <t>3-1-01-2</t>
  </si>
  <si>
    <t>3-1-01-2-02</t>
  </si>
  <si>
    <t>3-1-01-2-05</t>
  </si>
  <si>
    <t>3-1-01-2-05-1</t>
  </si>
  <si>
    <t>3-1-01-2-05-1-02</t>
  </si>
  <si>
    <t>3-1-01-2-05-1-02-01</t>
  </si>
  <si>
    <t>Ejecución Presupuestal de Ingresos</t>
  </si>
  <si>
    <t>INSTITUTO NACIONAL DE VIGILANCIA DE MEDICAMENTOS Y ALIMENTOS - INVIMA</t>
  </si>
  <si>
    <t>Vigencia: 01-01-2021 al 31-12-2021</t>
  </si>
  <si>
    <t>Rubro</t>
  </si>
  <si>
    <t xml:space="preserve">PROGRAMACION </t>
  </si>
  <si>
    <t>EJECUCIÓN</t>
  </si>
  <si>
    <t>Ejecución Presupuestal de Ingresos 2023</t>
  </si>
  <si>
    <t>Vigencia: 01-01-2022 al 31-12-2022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</si>
  <si>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</si>
  <si>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</si>
  <si>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</si>
  <si>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</si>
  <si>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</si>
  <si>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</si>
  <si>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</si>
  <si>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</si>
  <si>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</si>
  <si>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</si>
  <si>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</si>
  <si>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</si>
  <si>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 xml:space="preserve">RECAUDO EN EFECTIVO ACUMULADO </t>
  </si>
  <si>
    <t xml:space="preserve">% EJECUCIÓN </t>
  </si>
  <si>
    <t>3-1-01-1-02-2-25</t>
  </si>
  <si>
    <t>3-1-01-1-02-5-02-04</t>
  </si>
  <si>
    <t>3-1-01-1-02-5-02-04-7-9</t>
  </si>
  <si>
    <t>3-1-01-1-02-5-02-08</t>
  </si>
  <si>
    <t>3-1-01-1-02-5-02-08-9</t>
  </si>
  <si>
    <t>3-1-01-1-02-5-02-08-9-1</t>
  </si>
  <si>
    <t>3-1-01-2-02-1</t>
  </si>
  <si>
    <t>ESTABLECIMIENTOS PÚBLICOS</t>
  </si>
  <si>
    <t>3-1-01-2-13</t>
  </si>
  <si>
    <t>3-1-01-2-13-1</t>
  </si>
  <si>
    <t>3-1-01-2-13-1-01</t>
  </si>
  <si>
    <t>REINTEGROS INCAPACIDADES</t>
  </si>
  <si>
    <t>3-1-01-2-13-2</t>
  </si>
  <si>
    <t>3-1-01-2-13-2-03</t>
  </si>
  <si>
    <t xml:space="preserve">RECAUDO ACUMULADO EN EFECTIVO NETO </t>
  </si>
  <si>
    <t>3-1-01-1-02-6</t>
  </si>
  <si>
    <t>TRANSFERENCIAS CORRIENTES</t>
  </si>
  <si>
    <t>3-1-01-1-02-6-02</t>
  </si>
  <si>
    <t>3-1-01-1-02-6-05</t>
  </si>
  <si>
    <t>SENTENCIAS Y CONCILIACIONES</t>
  </si>
  <si>
    <t>TRANSFERENCIAS DE OTRAS ENTIDADES DEL GOBIERNO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</si>
</sst>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??_);_(@_)"/>
    <numFmt numFmtId="165" formatCode="&quot;$&quot;\ #,##0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7"/>
      <color rgb="FFFFFFFF"/>
      <name val="Arial Narrow"/>
      <family val="2"/>
    </font>
    <font>
      <b/>
      <sz val="7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D77C2"/>
        <bgColor rgb="FF2D77C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2D77C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9" fontId="3" fillId="0" borderId="0" xfId="2" applyFont="1" applyFill="1" applyBorder="1" applyAlignment="1">
      <alignment horizontal="center"/>
    </xf>
    <xf numFmtId="0" fontId="3" fillId="0" borderId="10" xfId="3" applyFont="1" applyBorder="1" applyAlignment="1">
      <alignment vertical="top" wrapText="1"/>
    </xf>
    <xf numFmtId="0" fontId="3" fillId="0" borderId="0" xfId="3" applyFont="1"/>
    <xf numFmtId="0" fontId="7" fillId="0" borderId="0" xfId="3" applyFont="1" applyAlignment="1">
      <alignment vertical="top" wrapText="1" readingOrder="1"/>
    </xf>
    <xf numFmtId="0" fontId="6" fillId="7" borderId="9" xfId="3" applyFont="1" applyFill="1" applyBorder="1" applyAlignment="1">
      <alignment horizontal="center" wrapText="1" readingOrder="1"/>
    </xf>
    <xf numFmtId="0" fontId="7" fillId="8" borderId="0" xfId="3" applyFont="1" applyFill="1" applyAlignment="1">
      <alignment vertical="top" wrapText="1" readingOrder="1"/>
    </xf>
    <xf numFmtId="0" fontId="7" fillId="8" borderId="0" xfId="3" applyFont="1" applyFill="1" applyAlignment="1">
      <alignment horizontal="right" vertical="top" wrapText="1" readingOrder="1"/>
    </xf>
    <xf numFmtId="0" fontId="3" fillId="8" borderId="0" xfId="3" applyFont="1" applyFill="1"/>
    <xf numFmtId="0" fontId="7" fillId="0" borderId="0" xfId="3" applyFont="1" applyAlignment="1">
      <alignment horizontal="right" vertical="top" wrapText="1" readingOrder="1"/>
    </xf>
    <xf numFmtId="0" fontId="3" fillId="0" borderId="0" xfId="0" applyFont="1"/>
    <xf numFmtId="4" fontId="7" fillId="8" borderId="0" xfId="3" applyNumberFormat="1" applyFont="1" applyFill="1" applyAlignment="1">
      <alignment horizontal="right" vertical="top" wrapText="1" readingOrder="1"/>
    </xf>
    <xf numFmtId="4" fontId="7" fillId="0" borderId="0" xfId="3" applyNumberFormat="1" applyFont="1" applyAlignment="1">
      <alignment horizontal="right" vertical="top" wrapText="1" readingOrder="1"/>
    </xf>
    <xf numFmtId="0" fontId="3" fillId="0" borderId="0" xfId="0" applyFont="1" applyAlignment="1">
      <alignment horizontal="left"/>
    </xf>
    <xf numFmtId="166" fontId="3" fillId="0" borderId="0" xfId="1" applyNumberFormat="1" applyFont="1" applyFill="1" applyBorder="1" applyAlignment="1">
      <alignment horizontal="left"/>
    </xf>
    <xf numFmtId="166" fontId="3" fillId="0" borderId="0" xfId="1" applyNumberFormat="1" applyFont="1" applyFill="1" applyBorder="1" applyAlignment="1">
      <alignment horizont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right" vertical="top" wrapText="1" readingOrder="1"/>
    </xf>
    <xf numFmtId="4" fontId="7" fillId="0" borderId="0" xfId="0" applyNumberFormat="1" applyFont="1" applyAlignment="1">
      <alignment horizontal="right" vertical="top" wrapText="1" readingOrder="1"/>
    </xf>
    <xf numFmtId="44" fontId="3" fillId="0" borderId="0" xfId="4" applyFont="1" applyAlignment="1">
      <alignment horizontal="center"/>
    </xf>
    <xf numFmtId="0" fontId="6" fillId="7" borderId="9" xfId="0" applyFont="1" applyFill="1" applyBorder="1" applyAlignment="1">
      <alignment horizontal="center" wrapText="1" readingOrder="1"/>
    </xf>
    <xf numFmtId="164" fontId="2" fillId="4" borderId="13" xfId="1" applyNumberFormat="1" applyFont="1" applyFill="1" applyBorder="1" applyAlignment="1">
      <alignment horizontal="center" vertical="center" wrapText="1" readingOrder="1"/>
    </xf>
    <xf numFmtId="0" fontId="2" fillId="4" borderId="13" xfId="0" applyFont="1" applyFill="1" applyBorder="1" applyAlignment="1">
      <alignment horizontal="center" vertical="center" wrapText="1" readingOrder="1"/>
    </xf>
    <xf numFmtId="44" fontId="2" fillId="4" borderId="13" xfId="4" applyFont="1" applyFill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left" wrapText="1" readingOrder="1"/>
    </xf>
    <xf numFmtId="165" fontId="9" fillId="5" borderId="13" xfId="1" applyNumberFormat="1" applyFont="1" applyFill="1" applyBorder="1" applyAlignment="1">
      <alignment horizontal="right"/>
    </xf>
    <xf numFmtId="4" fontId="9" fillId="5" borderId="13" xfId="1" applyNumberFormat="1" applyFont="1" applyFill="1" applyBorder="1" applyAlignment="1">
      <alignment horizontal="right"/>
    </xf>
    <xf numFmtId="49" fontId="4" fillId="0" borderId="13" xfId="0" applyNumberFormat="1" applyFont="1" applyBorder="1" applyAlignment="1">
      <alignment horizontal="left" wrapText="1" readingOrder="1"/>
    </xf>
    <xf numFmtId="49" fontId="5" fillId="0" borderId="13" xfId="0" applyNumberFormat="1" applyFont="1" applyBorder="1" applyAlignment="1">
      <alignment horizontal="left" wrapText="1" readingOrder="1"/>
    </xf>
    <xf numFmtId="0" fontId="5" fillId="0" borderId="13" xfId="0" applyFont="1" applyBorder="1" applyAlignment="1">
      <alignment horizontal="left" wrapText="1" readingOrder="1"/>
    </xf>
    <xf numFmtId="0" fontId="4" fillId="5" borderId="13" xfId="0" applyFont="1" applyFill="1" applyBorder="1" applyAlignment="1">
      <alignment horizontal="left" wrapText="1" readingOrder="1"/>
    </xf>
    <xf numFmtId="0" fontId="5" fillId="5" borderId="13" xfId="0" applyFont="1" applyFill="1" applyBorder="1" applyAlignment="1">
      <alignment horizontal="left" wrapText="1" readingOrder="1"/>
    </xf>
    <xf numFmtId="0" fontId="3" fillId="5" borderId="13" xfId="0" applyFont="1" applyFill="1" applyBorder="1" applyAlignment="1">
      <alignment horizontal="left"/>
    </xf>
    <xf numFmtId="0" fontId="9" fillId="5" borderId="13" xfId="1" applyNumberFormat="1" applyFont="1" applyFill="1" applyBorder="1" applyAlignment="1">
      <alignment horizontal="right"/>
    </xf>
    <xf numFmtId="49" fontId="2" fillId="0" borderId="14" xfId="0" applyNumberFormat="1" applyFont="1" applyBorder="1"/>
    <xf numFmtId="49" fontId="2" fillId="2" borderId="11" xfId="0" applyNumberFormat="1" applyFont="1" applyFill="1" applyBorder="1"/>
    <xf numFmtId="165" fontId="9" fillId="5" borderId="7" xfId="1" applyNumberFormat="1" applyFont="1" applyFill="1" applyBorder="1" applyAlignment="1">
      <alignment horizontal="right"/>
    </xf>
    <xf numFmtId="0" fontId="9" fillId="5" borderId="7" xfId="1" applyNumberFormat="1" applyFont="1" applyFill="1" applyBorder="1" applyAlignment="1">
      <alignment horizontal="right"/>
    </xf>
    <xf numFmtId="9" fontId="9" fillId="5" borderId="8" xfId="2" applyFont="1" applyFill="1" applyBorder="1" applyAlignment="1">
      <alignment horizontal="right"/>
    </xf>
    <xf numFmtId="0" fontId="2" fillId="4" borderId="17" xfId="0" applyFont="1" applyFill="1" applyBorder="1" applyAlignment="1">
      <alignment horizontal="center" vertical="center" wrapText="1" readingOrder="1"/>
    </xf>
    <xf numFmtId="44" fontId="2" fillId="4" borderId="17" xfId="4" applyFont="1" applyFill="1" applyBorder="1" applyAlignment="1">
      <alignment horizontal="center" vertical="center" wrapText="1" readingOrder="1"/>
    </xf>
    <xf numFmtId="9" fontId="2" fillId="4" borderId="17" xfId="2" applyFont="1" applyFill="1" applyBorder="1" applyAlignment="1">
      <alignment horizontal="center" vertical="center" wrapText="1" readingOrder="1"/>
    </xf>
    <xf numFmtId="9" fontId="9" fillId="5" borderId="5" xfId="2" applyFont="1" applyFill="1" applyBorder="1" applyAlignment="1">
      <alignment horizontal="right"/>
    </xf>
    <xf numFmtId="43" fontId="2" fillId="4" borderId="17" xfId="1" applyFont="1" applyFill="1" applyBorder="1" applyAlignment="1">
      <alignment horizontal="center" vertical="center" wrapText="1" readingOrder="1"/>
    </xf>
    <xf numFmtId="43" fontId="3" fillId="0" borderId="0" xfId="1" applyFont="1" applyAlignment="1">
      <alignment horizontal="center"/>
    </xf>
    <xf numFmtId="0" fontId="3" fillId="5" borderId="0" xfId="0" applyFont="1" applyFill="1" applyAlignment="1">
      <alignment horizontal="center"/>
    </xf>
    <xf numFmtId="166" fontId="9" fillId="5" borderId="13" xfId="1" applyNumberFormat="1" applyFont="1" applyFill="1" applyBorder="1" applyAlignment="1">
      <alignment horizontal="right"/>
    </xf>
    <xf numFmtId="166" fontId="9" fillId="5" borderId="16" xfId="1" applyNumberFormat="1" applyFont="1" applyFill="1" applyBorder="1" applyAlignment="1">
      <alignment horizontal="right"/>
    </xf>
    <xf numFmtId="166" fontId="9" fillId="5" borderId="5" xfId="1" applyNumberFormat="1" applyFont="1" applyFill="1" applyBorder="1" applyAlignment="1">
      <alignment horizontal="right"/>
    </xf>
    <xf numFmtId="166" fontId="9" fillId="9" borderId="13" xfId="1" applyNumberFormat="1" applyFont="1" applyFill="1" applyBorder="1" applyAlignment="1">
      <alignment horizontal="right"/>
    </xf>
    <xf numFmtId="166" fontId="9" fillId="9" borderId="5" xfId="1" applyNumberFormat="1" applyFont="1" applyFill="1" applyBorder="1" applyAlignment="1">
      <alignment horizontal="right"/>
    </xf>
    <xf numFmtId="166" fontId="9" fillId="5" borderId="7" xfId="1" applyNumberFormat="1" applyFont="1" applyFill="1" applyBorder="1" applyAlignment="1">
      <alignment horizontal="right"/>
    </xf>
    <xf numFmtId="0" fontId="9" fillId="5" borderId="5" xfId="1" applyNumberFormat="1" applyFont="1" applyFill="1" applyBorder="1" applyAlignment="1">
      <alignment horizontal="right"/>
    </xf>
    <xf numFmtId="0" fontId="9" fillId="9" borderId="13" xfId="1" applyNumberFormat="1" applyFont="1" applyFill="1" applyBorder="1" applyAlignment="1">
      <alignment horizontal="right"/>
    </xf>
    <xf numFmtId="4" fontId="9" fillId="9" borderId="13" xfId="1" applyNumberFormat="1" applyFont="1" applyFill="1" applyBorder="1" applyAlignment="1">
      <alignment horizontal="right"/>
    </xf>
    <xf numFmtId="44" fontId="9" fillId="5" borderId="13" xfId="4" applyFont="1" applyFill="1" applyBorder="1" applyAlignment="1">
      <alignment horizontal="right"/>
    </xf>
    <xf numFmtId="44" fontId="9" fillId="5" borderId="5" xfId="4" applyFont="1" applyFill="1" applyBorder="1" applyAlignment="1">
      <alignment horizontal="right"/>
    </xf>
    <xf numFmtId="44" fontId="9" fillId="5" borderId="7" xfId="4" applyFont="1" applyFill="1" applyBorder="1" applyAlignment="1">
      <alignment horizontal="right"/>
    </xf>
    <xf numFmtId="44" fontId="9" fillId="5" borderId="18" xfId="4" applyFont="1" applyFill="1" applyBorder="1" applyAlignment="1">
      <alignment horizontal="right"/>
    </xf>
    <xf numFmtId="44" fontId="9" fillId="5" borderId="22" xfId="4" applyFont="1" applyFill="1" applyBorder="1" applyAlignment="1">
      <alignment horizontal="right"/>
    </xf>
    <xf numFmtId="0" fontId="2" fillId="9" borderId="13" xfId="0" applyFont="1" applyFill="1" applyBorder="1" applyAlignment="1">
      <alignment horizontal="left"/>
    </xf>
    <xf numFmtId="0" fontId="4" fillId="9" borderId="13" xfId="0" applyFont="1" applyFill="1" applyBorder="1" applyAlignment="1">
      <alignment horizontal="left" wrapText="1" readingOrder="1"/>
    </xf>
    <xf numFmtId="165" fontId="9" fillId="9" borderId="13" xfId="1" applyNumberFormat="1" applyFont="1" applyFill="1" applyBorder="1" applyAlignment="1">
      <alignment horizontal="right"/>
    </xf>
    <xf numFmtId="44" fontId="9" fillId="9" borderId="13" xfId="4" applyFont="1" applyFill="1" applyBorder="1" applyAlignment="1">
      <alignment horizontal="right"/>
    </xf>
    <xf numFmtId="44" fontId="9" fillId="9" borderId="5" xfId="4" applyFont="1" applyFill="1" applyBorder="1" applyAlignment="1">
      <alignment horizontal="right"/>
    </xf>
    <xf numFmtId="9" fontId="9" fillId="9" borderId="5" xfId="2" applyFont="1" applyFill="1" applyBorder="1" applyAlignment="1">
      <alignment horizontal="right"/>
    </xf>
    <xf numFmtId="0" fontId="3" fillId="5" borderId="15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 wrapText="1" readingOrder="1"/>
    </xf>
    <xf numFmtId="0" fontId="9" fillId="9" borderId="5" xfId="2" applyNumberFormat="1" applyFont="1" applyFill="1" applyBorder="1" applyAlignment="1">
      <alignment horizontal="right"/>
    </xf>
    <xf numFmtId="0" fontId="2" fillId="5" borderId="0" xfId="0" applyFont="1" applyFill="1" applyAlignment="1">
      <alignment horizontal="center"/>
    </xf>
    <xf numFmtId="44" fontId="9" fillId="5" borderId="16" xfId="4" applyFont="1" applyFill="1" applyBorder="1" applyAlignment="1">
      <alignment horizontal="right"/>
    </xf>
    <xf numFmtId="44" fontId="9" fillId="9" borderId="16" xfId="4" applyFont="1" applyFill="1" applyBorder="1" applyAlignment="1">
      <alignment horizontal="right"/>
    </xf>
    <xf numFmtId="44" fontId="3" fillId="5" borderId="0" xfId="0" applyNumberFormat="1" applyFont="1" applyFill="1" applyAlignment="1">
      <alignment horizont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6" borderId="13" xfId="0" applyNumberFormat="1" applyFont="1" applyFill="1" applyBorder="1" applyAlignment="1">
      <alignment horizontal="center" vertical="center" wrapText="1"/>
    </xf>
    <xf numFmtId="164" fontId="2" fillId="3" borderId="13" xfId="1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19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64" fontId="2" fillId="3" borderId="11" xfId="1" applyNumberFormat="1" applyFon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49" fontId="2" fillId="3" borderId="21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center"/>
    </xf>
    <xf numFmtId="49" fontId="2" fillId="0" borderId="13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/>
    </xf>
  </cellXfs>
  <cellStyles count="5">
    <cellStyle name="Millares" xfId="1" builtinId="3"/>
    <cellStyle name="Moneda" xfId="4" builtinId="4"/>
    <cellStyle name="Normal" xfId="0" builtinId="0"/>
    <cellStyle name="Normal 2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opLeftCell="L1" workbookViewId="0">
      <selection activeCell="R9" sqref="R9"/>
    </sheetView>
  </sheetViews>
  <sheetFormatPr baseColWidth="10" defaultColWidth="11.42578125" defaultRowHeight="15" x14ac:dyDescent="0.25"/>
  <cols>
    <col min="1" max="1" width="21.7109375" style="6" bestFit="1" customWidth="1"/>
    <col min="2" max="2" width="4.28515625" bestFit="1" customWidth="1"/>
    <col min="3" max="6" width="4.5703125" bestFit="1" customWidth="1"/>
    <col min="7" max="7" width="4.28515625" bestFit="1" customWidth="1"/>
    <col min="8" max="8" width="4.7109375" bestFit="1" customWidth="1"/>
    <col min="9" max="11" width="5" bestFit="1" customWidth="1"/>
    <col min="12" max="12" width="36.85546875" bestFit="1" customWidth="1"/>
    <col min="13" max="13" width="17.140625" customWidth="1"/>
    <col min="15" max="15" width="18.5703125" customWidth="1"/>
    <col min="16" max="16" width="14.5703125" customWidth="1"/>
    <col min="17" max="17" width="13.28515625" bestFit="1" customWidth="1"/>
    <col min="18" max="18" width="14.85546875" customWidth="1"/>
    <col min="19" max="19" width="13.5703125" bestFit="1" customWidth="1"/>
    <col min="20" max="20" width="14.7109375" bestFit="1" customWidth="1"/>
  </cols>
  <sheetData>
    <row r="1" spans="1:20" ht="37.5" x14ac:dyDescent="0.25"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9</v>
      </c>
      <c r="L1" s="23" t="s">
        <v>10</v>
      </c>
      <c r="M1" s="23" t="s">
        <v>11</v>
      </c>
      <c r="N1" s="23" t="s">
        <v>12</v>
      </c>
      <c r="O1" s="23" t="s">
        <v>13</v>
      </c>
      <c r="P1" s="23" t="s">
        <v>14</v>
      </c>
      <c r="Q1" s="23" t="s">
        <v>15</v>
      </c>
      <c r="R1" s="23" t="s">
        <v>16</v>
      </c>
      <c r="S1" s="23" t="s">
        <v>17</v>
      </c>
      <c r="T1" s="23" t="s">
        <v>18</v>
      </c>
    </row>
    <row r="2" spans="1:20" ht="18" x14ac:dyDescent="0.25">
      <c r="A2" s="18">
        <v>3</v>
      </c>
      <c r="B2" s="19" t="s">
        <v>19</v>
      </c>
      <c r="C2" s="19"/>
      <c r="D2" s="19"/>
      <c r="E2" s="19"/>
      <c r="F2" s="19"/>
      <c r="G2" s="19"/>
      <c r="H2" s="19"/>
      <c r="I2" s="19"/>
      <c r="J2" s="19"/>
      <c r="K2" s="19"/>
      <c r="L2" s="19" t="s">
        <v>20</v>
      </c>
      <c r="M2" s="21">
        <v>230762784988</v>
      </c>
      <c r="N2" s="20">
        <v>0</v>
      </c>
      <c r="O2" s="21">
        <v>230762784988</v>
      </c>
      <c r="P2" s="21">
        <v>2832691712.48</v>
      </c>
      <c r="Q2" s="21">
        <v>12401177324.120001</v>
      </c>
      <c r="R2" s="21">
        <v>119197723</v>
      </c>
      <c r="S2" s="21">
        <v>12281979601.120001</v>
      </c>
      <c r="T2" s="21">
        <v>218480805386.88</v>
      </c>
    </row>
    <row r="3" spans="1:20" ht="18" x14ac:dyDescent="0.25">
      <c r="A3" s="17" t="str">
        <f>CONCATENATE(B3&amp; "-",C3,)</f>
        <v>3-1</v>
      </c>
      <c r="B3" s="19" t="s">
        <v>19</v>
      </c>
      <c r="C3" s="19" t="s">
        <v>21</v>
      </c>
      <c r="D3" s="19"/>
      <c r="E3" s="19"/>
      <c r="F3" s="19"/>
      <c r="G3" s="19"/>
      <c r="H3" s="19"/>
      <c r="I3" s="19"/>
      <c r="J3" s="19"/>
      <c r="K3" s="19"/>
      <c r="L3" s="19" t="s">
        <v>20</v>
      </c>
      <c r="M3" s="21">
        <v>230762784988</v>
      </c>
      <c r="N3" s="20">
        <v>0</v>
      </c>
      <c r="O3" s="21">
        <v>230762784988</v>
      </c>
      <c r="P3" s="21">
        <v>2832691712.48</v>
      </c>
      <c r="Q3" s="21">
        <v>12401177324.120001</v>
      </c>
      <c r="R3" s="21">
        <v>119197723</v>
      </c>
      <c r="S3" s="21">
        <v>12281979601.120001</v>
      </c>
      <c r="T3" s="21">
        <v>218480805386.88</v>
      </c>
    </row>
    <row r="4" spans="1:20" ht="18" x14ac:dyDescent="0.25">
      <c r="A4" s="17" t="str">
        <f>CONCATENATE(B4&amp; "-",C4&amp; "-",D4,E4)</f>
        <v>3-1-01</v>
      </c>
      <c r="B4" s="19" t="s">
        <v>19</v>
      </c>
      <c r="C4" s="19" t="s">
        <v>21</v>
      </c>
      <c r="D4" s="19" t="s">
        <v>22</v>
      </c>
      <c r="E4" s="19"/>
      <c r="F4" s="19"/>
      <c r="G4" s="19"/>
      <c r="H4" s="19"/>
      <c r="I4" s="19"/>
      <c r="J4" s="19"/>
      <c r="K4" s="19"/>
      <c r="L4" s="19" t="s">
        <v>20</v>
      </c>
      <c r="M4" s="21">
        <v>230762784988</v>
      </c>
      <c r="N4" s="20">
        <v>0</v>
      </c>
      <c r="O4" s="21">
        <v>230762784988</v>
      </c>
      <c r="P4" s="21">
        <v>2832691712.48</v>
      </c>
      <c r="Q4" s="21">
        <v>12401177324.120001</v>
      </c>
      <c r="R4" s="21">
        <v>119197723</v>
      </c>
      <c r="S4" s="21">
        <v>12281979601.120001</v>
      </c>
      <c r="T4" s="21">
        <v>218480805386.88</v>
      </c>
    </row>
    <row r="5" spans="1:20" x14ac:dyDescent="0.25">
      <c r="A5" s="17" t="str">
        <f>CONCATENATE(B5&amp; "-",C5&amp; "-",D5&amp; "-",E5,F5,G5,H5,I5,J5,K5)</f>
        <v>3-1-01-1</v>
      </c>
      <c r="B5" s="19" t="s">
        <v>19</v>
      </c>
      <c r="C5" s="19" t="s">
        <v>21</v>
      </c>
      <c r="D5" s="19" t="s">
        <v>22</v>
      </c>
      <c r="E5" s="19" t="s">
        <v>21</v>
      </c>
      <c r="F5" s="19"/>
      <c r="G5" s="19"/>
      <c r="H5" s="19"/>
      <c r="I5" s="19"/>
      <c r="J5" s="19"/>
      <c r="K5" s="19"/>
      <c r="L5" s="19" t="s">
        <v>23</v>
      </c>
      <c r="M5" s="21">
        <v>141762784988</v>
      </c>
      <c r="N5" s="20">
        <v>0</v>
      </c>
      <c r="O5" s="21">
        <v>141762784988</v>
      </c>
      <c r="P5" s="21">
        <v>2832528364.8299999</v>
      </c>
      <c r="Q5" s="21">
        <v>12401013035.83</v>
      </c>
      <c r="R5" s="21">
        <v>119197723</v>
      </c>
      <c r="S5" s="21">
        <v>12281815312.83</v>
      </c>
      <c r="T5" s="21">
        <v>129480969675.17</v>
      </c>
    </row>
    <row r="6" spans="1:20" x14ac:dyDescent="0.25">
      <c r="A6" s="17" t="str">
        <f>CONCATENATE(B6&amp; "-",C6&amp; "-",D6&amp; "-",E6&amp; "-",F6,G6,H6,I6,J6,K6)</f>
        <v>3-1-01-1-02</v>
      </c>
      <c r="B6" s="19" t="s">
        <v>19</v>
      </c>
      <c r="C6" s="19" t="s">
        <v>21</v>
      </c>
      <c r="D6" s="19" t="s">
        <v>22</v>
      </c>
      <c r="E6" s="19" t="s">
        <v>21</v>
      </c>
      <c r="F6" s="19" t="s">
        <v>24</v>
      </c>
      <c r="G6" s="19"/>
      <c r="H6" s="19"/>
      <c r="I6" s="19"/>
      <c r="J6" s="19"/>
      <c r="K6" s="19"/>
      <c r="L6" s="19" t="s">
        <v>25</v>
      </c>
      <c r="M6" s="21">
        <v>141762784988</v>
      </c>
      <c r="N6" s="20">
        <v>0</v>
      </c>
      <c r="O6" s="21">
        <v>141762784988</v>
      </c>
      <c r="P6" s="21">
        <v>2832528364.8299999</v>
      </c>
      <c r="Q6" s="21">
        <v>12401013035.83</v>
      </c>
      <c r="R6" s="21">
        <v>119197723</v>
      </c>
      <c r="S6" s="21">
        <v>12281815312.83</v>
      </c>
      <c r="T6" s="21">
        <v>129480969675.17</v>
      </c>
    </row>
    <row r="7" spans="1:20" x14ac:dyDescent="0.25">
      <c r="A7" s="17" t="str">
        <f t="shared" ref="A7:A28" si="0">CONCATENATE(B7&amp; "-",C7&amp; "-",D7&amp; "-",E7&amp; "-",F7&amp; "-",G7,H7,I7,J7,K7)</f>
        <v>3-1-01-1-02-2</v>
      </c>
      <c r="B7" s="19" t="s">
        <v>19</v>
      </c>
      <c r="C7" s="19" t="s">
        <v>21</v>
      </c>
      <c r="D7" s="19" t="s">
        <v>22</v>
      </c>
      <c r="E7" s="19" t="s">
        <v>21</v>
      </c>
      <c r="F7" s="19" t="s">
        <v>24</v>
      </c>
      <c r="G7" s="19" t="s">
        <v>26</v>
      </c>
      <c r="H7" s="19"/>
      <c r="I7" s="19"/>
      <c r="J7" s="19"/>
      <c r="K7" s="19"/>
      <c r="L7" s="19" t="s">
        <v>27</v>
      </c>
      <c r="M7" s="21">
        <v>128944352988</v>
      </c>
      <c r="N7" s="20">
        <v>0</v>
      </c>
      <c r="O7" s="21">
        <v>128944352988</v>
      </c>
      <c r="P7" s="21">
        <v>2832506514.8299999</v>
      </c>
      <c r="Q7" s="21">
        <v>11965130825.83</v>
      </c>
      <c r="R7" s="21">
        <v>116522283</v>
      </c>
      <c r="S7" s="21">
        <v>11848608542.83</v>
      </c>
      <c r="T7" s="21">
        <v>117095744445.17</v>
      </c>
    </row>
    <row r="8" spans="1:20" ht="18" x14ac:dyDescent="0.25">
      <c r="A8" s="17" t="str">
        <f>CONCATENATE(B8&amp; "-",C8&amp; "-",D8&amp; "-",E8&amp; "-",F8&amp; "-",G8&amp; "-",H8,I8,J8,K8)</f>
        <v>3-1-01-1-02-2-25</v>
      </c>
      <c r="B8" s="19" t="s">
        <v>19</v>
      </c>
      <c r="C8" s="19" t="s">
        <v>21</v>
      </c>
      <c r="D8" s="19" t="s">
        <v>22</v>
      </c>
      <c r="E8" s="19" t="s">
        <v>21</v>
      </c>
      <c r="F8" s="19" t="s">
        <v>24</v>
      </c>
      <c r="G8" s="19" t="s">
        <v>26</v>
      </c>
      <c r="H8" s="19" t="s">
        <v>28</v>
      </c>
      <c r="I8" s="19"/>
      <c r="J8" s="19"/>
      <c r="K8" s="19"/>
      <c r="L8" s="19" t="s">
        <v>29</v>
      </c>
      <c r="M8" s="20">
        <v>0</v>
      </c>
      <c r="N8" s="20">
        <v>0</v>
      </c>
      <c r="O8" s="20">
        <v>0</v>
      </c>
      <c r="P8" s="21">
        <v>674320</v>
      </c>
      <c r="Q8" s="21">
        <v>674320</v>
      </c>
      <c r="R8" s="20">
        <v>0</v>
      </c>
      <c r="S8" s="21">
        <v>674320</v>
      </c>
      <c r="T8" s="21">
        <v>-674320</v>
      </c>
    </row>
    <row r="9" spans="1:20" x14ac:dyDescent="0.25">
      <c r="A9" s="17" t="str">
        <f t="shared" ref="A9:A18" si="1">CONCATENATE(B9&amp; "-",C9&amp; "-",D9&amp; "-",E9&amp; "-",F9&amp; "-",G9&amp; "-",H9,I9,J9,K9)</f>
        <v>3-1-01-1-02-2-29</v>
      </c>
      <c r="B9" s="19" t="s">
        <v>19</v>
      </c>
      <c r="C9" s="19" t="s">
        <v>21</v>
      </c>
      <c r="D9" s="19" t="s">
        <v>22</v>
      </c>
      <c r="E9" s="19" t="s">
        <v>21</v>
      </c>
      <c r="F9" s="19" t="s">
        <v>24</v>
      </c>
      <c r="G9" s="19" t="s">
        <v>26</v>
      </c>
      <c r="H9" s="19" t="s">
        <v>30</v>
      </c>
      <c r="I9" s="19"/>
      <c r="J9" s="19"/>
      <c r="K9" s="19"/>
      <c r="L9" s="19" t="s">
        <v>31</v>
      </c>
      <c r="M9" s="21">
        <v>68993099087</v>
      </c>
      <c r="N9" s="20">
        <v>0</v>
      </c>
      <c r="O9" s="21">
        <v>68993099087</v>
      </c>
      <c r="P9" s="21">
        <v>1673103221</v>
      </c>
      <c r="Q9" s="21">
        <v>7714110249</v>
      </c>
      <c r="R9" s="21">
        <v>101260389</v>
      </c>
      <c r="S9" s="21">
        <v>7612849860</v>
      </c>
      <c r="T9" s="21">
        <v>61380249227</v>
      </c>
    </row>
    <row r="10" spans="1:20" ht="18" x14ac:dyDescent="0.25">
      <c r="A10" s="17" t="str">
        <f t="shared" si="1"/>
        <v>3-1-01-1-02-2-30</v>
      </c>
      <c r="B10" s="19" t="s">
        <v>19</v>
      </c>
      <c r="C10" s="19" t="s">
        <v>21</v>
      </c>
      <c r="D10" s="19" t="s">
        <v>22</v>
      </c>
      <c r="E10" s="19" t="s">
        <v>21</v>
      </c>
      <c r="F10" s="19" t="s">
        <v>24</v>
      </c>
      <c r="G10" s="19" t="s">
        <v>26</v>
      </c>
      <c r="H10" s="19" t="s">
        <v>32</v>
      </c>
      <c r="I10" s="19"/>
      <c r="J10" s="19"/>
      <c r="K10" s="19"/>
      <c r="L10" s="19" t="s">
        <v>33</v>
      </c>
      <c r="M10" s="21">
        <v>18132104032</v>
      </c>
      <c r="N10" s="20">
        <v>0</v>
      </c>
      <c r="O10" s="21">
        <v>18132104032</v>
      </c>
      <c r="P10" s="21">
        <v>363746955</v>
      </c>
      <c r="Q10" s="21">
        <v>1040631912</v>
      </c>
      <c r="R10" s="21">
        <v>10580143</v>
      </c>
      <c r="S10" s="21">
        <v>1030051769</v>
      </c>
      <c r="T10" s="21">
        <v>17102052263</v>
      </c>
    </row>
    <row r="11" spans="1:20" ht="18" x14ac:dyDescent="0.25">
      <c r="A11" s="17" t="str">
        <f t="shared" si="1"/>
        <v>3-1-01-1-02-2-31</v>
      </c>
      <c r="B11" s="19" t="s">
        <v>19</v>
      </c>
      <c r="C11" s="19" t="s">
        <v>21</v>
      </c>
      <c r="D11" s="19" t="s">
        <v>22</v>
      </c>
      <c r="E11" s="19" t="s">
        <v>21</v>
      </c>
      <c r="F11" s="19" t="s">
        <v>24</v>
      </c>
      <c r="G11" s="19" t="s">
        <v>26</v>
      </c>
      <c r="H11" s="19" t="s">
        <v>34</v>
      </c>
      <c r="I11" s="19"/>
      <c r="J11" s="19"/>
      <c r="K11" s="19"/>
      <c r="L11" s="19" t="s">
        <v>35</v>
      </c>
      <c r="M11" s="21">
        <v>9660953239</v>
      </c>
      <c r="N11" s="20">
        <v>0</v>
      </c>
      <c r="O11" s="21">
        <v>9660953239</v>
      </c>
      <c r="P11" s="21">
        <v>172921677.83000001</v>
      </c>
      <c r="Q11" s="21">
        <v>776402313.83000004</v>
      </c>
      <c r="R11" s="21">
        <v>2594318</v>
      </c>
      <c r="S11" s="21">
        <v>773807995.83000004</v>
      </c>
      <c r="T11" s="21">
        <v>8887145243.1700001</v>
      </c>
    </row>
    <row r="12" spans="1:20" ht="18" x14ac:dyDescent="0.25">
      <c r="A12" s="17" t="str">
        <f t="shared" si="1"/>
        <v>3-1-01-1-02-2-32</v>
      </c>
      <c r="B12" s="19" t="s">
        <v>19</v>
      </c>
      <c r="C12" s="19" t="s">
        <v>21</v>
      </c>
      <c r="D12" s="19" t="s">
        <v>22</v>
      </c>
      <c r="E12" s="19" t="s">
        <v>21</v>
      </c>
      <c r="F12" s="19" t="s">
        <v>24</v>
      </c>
      <c r="G12" s="19" t="s">
        <v>26</v>
      </c>
      <c r="H12" s="19" t="s">
        <v>36</v>
      </c>
      <c r="I12" s="19"/>
      <c r="J12" s="19"/>
      <c r="K12" s="19"/>
      <c r="L12" s="19" t="s">
        <v>37</v>
      </c>
      <c r="M12" s="21">
        <v>32158196630</v>
      </c>
      <c r="N12" s="20">
        <v>0</v>
      </c>
      <c r="O12" s="21">
        <v>32158196630</v>
      </c>
      <c r="P12" s="21">
        <v>622060341</v>
      </c>
      <c r="Q12" s="21">
        <v>2433312031</v>
      </c>
      <c r="R12" s="21">
        <v>2087433</v>
      </c>
      <c r="S12" s="21">
        <v>2431224598</v>
      </c>
      <c r="T12" s="21">
        <v>29726972032</v>
      </c>
    </row>
    <row r="13" spans="1:20" x14ac:dyDescent="0.25">
      <c r="A13" s="17" t="str">
        <f>CONCATENATE(B13&amp; "-",C13&amp; "-",D13&amp; "-",E13&amp; "-",F13&amp; "-",G13,H13,I13,J13,K13)</f>
        <v>3-1-01-1-02-3</v>
      </c>
      <c r="B13" s="19" t="s">
        <v>19</v>
      </c>
      <c r="C13" s="19" t="s">
        <v>21</v>
      </c>
      <c r="D13" s="19" t="s">
        <v>22</v>
      </c>
      <c r="E13" s="19" t="s">
        <v>21</v>
      </c>
      <c r="F13" s="19" t="s">
        <v>24</v>
      </c>
      <c r="G13" s="19" t="s">
        <v>19</v>
      </c>
      <c r="H13" s="19"/>
      <c r="I13" s="19"/>
      <c r="J13" s="19"/>
      <c r="K13" s="19"/>
      <c r="L13" s="19" t="s">
        <v>38</v>
      </c>
      <c r="M13" s="21">
        <v>12816000000</v>
      </c>
      <c r="N13" s="20">
        <v>0</v>
      </c>
      <c r="O13" s="21">
        <v>12816000000</v>
      </c>
      <c r="P13" s="20">
        <v>0</v>
      </c>
      <c r="Q13" s="21">
        <v>435860360</v>
      </c>
      <c r="R13" s="21">
        <v>2675440</v>
      </c>
      <c r="S13" s="21">
        <v>433184920</v>
      </c>
      <c r="T13" s="21">
        <v>12382815080</v>
      </c>
    </row>
    <row r="14" spans="1:20" x14ac:dyDescent="0.25">
      <c r="A14" s="17" t="str">
        <f t="shared" si="1"/>
        <v>3-1-01-1-02-3-01</v>
      </c>
      <c r="B14" s="19" t="s">
        <v>19</v>
      </c>
      <c r="C14" s="19" t="s">
        <v>21</v>
      </c>
      <c r="D14" s="19" t="s">
        <v>22</v>
      </c>
      <c r="E14" s="19" t="s">
        <v>21</v>
      </c>
      <c r="F14" s="19" t="s">
        <v>24</v>
      </c>
      <c r="G14" s="19" t="s">
        <v>19</v>
      </c>
      <c r="H14" s="19" t="s">
        <v>22</v>
      </c>
      <c r="I14" s="19"/>
      <c r="J14" s="19"/>
      <c r="K14" s="19"/>
      <c r="L14" s="19" t="s">
        <v>39</v>
      </c>
      <c r="M14" s="21">
        <v>12016000000</v>
      </c>
      <c r="N14" s="20">
        <v>0</v>
      </c>
      <c r="O14" s="21">
        <v>12016000000</v>
      </c>
      <c r="P14" s="20">
        <v>0</v>
      </c>
      <c r="Q14" s="21">
        <v>435860360</v>
      </c>
      <c r="R14" s="21">
        <v>2675440</v>
      </c>
      <c r="S14" s="21">
        <v>433184920</v>
      </c>
      <c r="T14" s="21">
        <v>11582815080</v>
      </c>
    </row>
    <row r="15" spans="1:20" x14ac:dyDescent="0.25">
      <c r="A15" s="17" t="str">
        <f>CONCATENATE(B15&amp; "-",C15&amp; "-",D15&amp; "-",E15&amp; "-",F15&amp; "-",G15&amp; "-",H15&amp; "-",I15,J15,K15)</f>
        <v>3-1-01-1-02-3-01-05</v>
      </c>
      <c r="B15" s="19" t="s">
        <v>19</v>
      </c>
      <c r="C15" s="19" t="s">
        <v>21</v>
      </c>
      <c r="D15" s="19" t="s">
        <v>22</v>
      </c>
      <c r="E15" s="19" t="s">
        <v>21</v>
      </c>
      <c r="F15" s="19" t="s">
        <v>24</v>
      </c>
      <c r="G15" s="19" t="s">
        <v>19</v>
      </c>
      <c r="H15" s="19" t="s">
        <v>22</v>
      </c>
      <c r="I15" s="19" t="s">
        <v>40</v>
      </c>
      <c r="J15" s="19"/>
      <c r="K15" s="19"/>
      <c r="L15" s="19" t="s">
        <v>41</v>
      </c>
      <c r="M15" s="20">
        <v>0</v>
      </c>
      <c r="N15" s="20">
        <v>0</v>
      </c>
      <c r="O15" s="20">
        <v>0</v>
      </c>
      <c r="P15" s="20">
        <v>0</v>
      </c>
      <c r="Q15" s="21">
        <v>435860360</v>
      </c>
      <c r="R15" s="21">
        <v>2675440</v>
      </c>
      <c r="S15" s="21">
        <v>433184920</v>
      </c>
      <c r="T15" s="21">
        <v>-433184920</v>
      </c>
    </row>
    <row r="16" spans="1:20" x14ac:dyDescent="0.25">
      <c r="A16" s="17" t="str">
        <f t="shared" si="1"/>
        <v>3-1-01-1-02-3-02</v>
      </c>
      <c r="B16" s="19" t="s">
        <v>19</v>
      </c>
      <c r="C16" s="19" t="s">
        <v>21</v>
      </c>
      <c r="D16" s="19" t="s">
        <v>22</v>
      </c>
      <c r="E16" s="19" t="s">
        <v>21</v>
      </c>
      <c r="F16" s="19" t="s">
        <v>24</v>
      </c>
      <c r="G16" s="19" t="s">
        <v>19</v>
      </c>
      <c r="H16" s="19" t="s">
        <v>24</v>
      </c>
      <c r="I16" s="19"/>
      <c r="J16" s="19"/>
      <c r="K16" s="19"/>
      <c r="L16" s="19" t="s">
        <v>42</v>
      </c>
      <c r="M16" s="21">
        <v>800000000</v>
      </c>
      <c r="N16" s="20">
        <v>0</v>
      </c>
      <c r="O16" s="21">
        <v>800000000</v>
      </c>
      <c r="P16" s="20">
        <v>0</v>
      </c>
      <c r="Q16" s="20">
        <v>0</v>
      </c>
      <c r="R16" s="20">
        <v>0</v>
      </c>
      <c r="S16" s="20">
        <v>0</v>
      </c>
      <c r="T16" s="21">
        <v>800000000</v>
      </c>
    </row>
    <row r="17" spans="1:20" x14ac:dyDescent="0.25">
      <c r="A17" s="17" t="str">
        <f t="shared" si="0"/>
        <v>3-1-01-1-02-5</v>
      </c>
      <c r="B17" s="19" t="s">
        <v>19</v>
      </c>
      <c r="C17" s="19" t="s">
        <v>21</v>
      </c>
      <c r="D17" s="19" t="s">
        <v>22</v>
      </c>
      <c r="E17" s="19" t="s">
        <v>21</v>
      </c>
      <c r="F17" s="19" t="s">
        <v>24</v>
      </c>
      <c r="G17" s="19" t="s">
        <v>43</v>
      </c>
      <c r="H17" s="19"/>
      <c r="I17" s="19"/>
      <c r="J17" s="19"/>
      <c r="K17" s="19"/>
      <c r="L17" s="19" t="s">
        <v>44</v>
      </c>
      <c r="M17" s="21">
        <v>2432000</v>
      </c>
      <c r="N17" s="20">
        <v>0</v>
      </c>
      <c r="O17" s="21">
        <v>2432000</v>
      </c>
      <c r="P17" s="21">
        <v>21850</v>
      </c>
      <c r="Q17" s="21">
        <v>21850</v>
      </c>
      <c r="R17" s="20">
        <v>0</v>
      </c>
      <c r="S17" s="21">
        <v>21850</v>
      </c>
      <c r="T17" s="21">
        <v>2410150</v>
      </c>
    </row>
    <row r="18" spans="1:20" ht="18" x14ac:dyDescent="0.25">
      <c r="A18" s="17" t="str">
        <f t="shared" si="1"/>
        <v>3-1-01-1-02-5-02</v>
      </c>
      <c r="B18" s="19" t="s">
        <v>19</v>
      </c>
      <c r="C18" s="19" t="s">
        <v>21</v>
      </c>
      <c r="D18" s="19" t="s">
        <v>22</v>
      </c>
      <c r="E18" s="19" t="s">
        <v>21</v>
      </c>
      <c r="F18" s="19" t="s">
        <v>24</v>
      </c>
      <c r="G18" s="19" t="s">
        <v>43</v>
      </c>
      <c r="H18" s="19" t="s">
        <v>24</v>
      </c>
      <c r="I18" s="19"/>
      <c r="J18" s="19"/>
      <c r="K18" s="19"/>
      <c r="L18" s="19" t="s">
        <v>45</v>
      </c>
      <c r="M18" s="21">
        <v>2432000</v>
      </c>
      <c r="N18" s="20">
        <v>0</v>
      </c>
      <c r="O18" s="21">
        <v>2432000</v>
      </c>
      <c r="P18" s="21">
        <v>21850</v>
      </c>
      <c r="Q18" s="21">
        <v>21850</v>
      </c>
      <c r="R18" s="20">
        <v>0</v>
      </c>
      <c r="S18" s="21">
        <v>21850</v>
      </c>
      <c r="T18" s="21">
        <v>2410150</v>
      </c>
    </row>
    <row r="19" spans="1:20" ht="18" x14ac:dyDescent="0.25">
      <c r="A19" s="17" t="str">
        <f>CONCATENATE(B19&amp; "-",C19&amp; "-",D19&amp; "-",E19&amp; "-",F19&amp; "-",G19&amp; "-",H19&amp; "-",I19,J19,K19)</f>
        <v>3-1-01-1-02-5-02-04</v>
      </c>
      <c r="B19" s="19" t="s">
        <v>19</v>
      </c>
      <c r="C19" s="19" t="s">
        <v>21</v>
      </c>
      <c r="D19" s="19" t="s">
        <v>22</v>
      </c>
      <c r="E19" s="19" t="s">
        <v>21</v>
      </c>
      <c r="F19" s="19" t="s">
        <v>24</v>
      </c>
      <c r="G19" s="19" t="s">
        <v>43</v>
      </c>
      <c r="H19" s="19" t="s">
        <v>24</v>
      </c>
      <c r="I19" s="19" t="s">
        <v>46</v>
      </c>
      <c r="J19" s="19"/>
      <c r="K19" s="19"/>
      <c r="L19" s="19" t="s">
        <v>47</v>
      </c>
      <c r="M19" s="20">
        <v>0</v>
      </c>
      <c r="N19" s="20">
        <v>0</v>
      </c>
      <c r="O19" s="20">
        <v>0</v>
      </c>
      <c r="P19" s="21">
        <v>8404</v>
      </c>
      <c r="Q19" s="21">
        <v>8404</v>
      </c>
      <c r="R19" s="20">
        <v>0</v>
      </c>
      <c r="S19" s="21">
        <v>8404</v>
      </c>
      <c r="T19" s="21">
        <v>-8404</v>
      </c>
    </row>
    <row r="20" spans="1:20" ht="18" x14ac:dyDescent="0.25">
      <c r="A20" s="17" t="str">
        <f>CONCATENATE(B20&amp; "-",C20&amp; "-",D20&amp; "-",E20&amp; "-",F20&amp; "-",G20&amp; "-",H20&amp; "-",I20&amp; "-",J20,K20)</f>
        <v>3-1-01-1-02-5-02-04-7</v>
      </c>
      <c r="B20" s="19" t="s">
        <v>19</v>
      </c>
      <c r="C20" s="19" t="s">
        <v>21</v>
      </c>
      <c r="D20" s="19" t="s">
        <v>22</v>
      </c>
      <c r="E20" s="19" t="s">
        <v>21</v>
      </c>
      <c r="F20" s="19" t="s">
        <v>24</v>
      </c>
      <c r="G20" s="19" t="s">
        <v>43</v>
      </c>
      <c r="H20" s="19" t="s">
        <v>24</v>
      </c>
      <c r="I20" s="19" t="s">
        <v>46</v>
      </c>
      <c r="J20" s="19" t="s">
        <v>48</v>
      </c>
      <c r="K20" s="19"/>
      <c r="L20" s="19" t="s">
        <v>49</v>
      </c>
      <c r="M20" s="20">
        <v>0</v>
      </c>
      <c r="N20" s="20">
        <v>0</v>
      </c>
      <c r="O20" s="20">
        <v>0</v>
      </c>
      <c r="P20" s="21">
        <v>8404</v>
      </c>
      <c r="Q20" s="21">
        <v>8404</v>
      </c>
      <c r="R20" s="20">
        <v>0</v>
      </c>
      <c r="S20" s="21">
        <v>8404</v>
      </c>
      <c r="T20" s="21">
        <v>-8404</v>
      </c>
    </row>
    <row r="21" spans="1:20" ht="18" x14ac:dyDescent="0.25">
      <c r="A21" s="17" t="str">
        <f>CONCATENATE(B21&amp; "-",C21&amp; "-",D21&amp; "-",E21&amp; "-",F21&amp; "-",G21&amp; "-",H21&amp; "-",I21&amp; "-",J21&amp; "-",K21)</f>
        <v>3-1-01-1-02-5-02-04-7-9</v>
      </c>
      <c r="B21" s="19" t="s">
        <v>19</v>
      </c>
      <c r="C21" s="19" t="s">
        <v>21</v>
      </c>
      <c r="D21" s="19" t="s">
        <v>22</v>
      </c>
      <c r="E21" s="19" t="s">
        <v>21</v>
      </c>
      <c r="F21" s="19" t="s">
        <v>24</v>
      </c>
      <c r="G21" s="19" t="s">
        <v>43</v>
      </c>
      <c r="H21" s="19" t="s">
        <v>24</v>
      </c>
      <c r="I21" s="19" t="s">
        <v>46</v>
      </c>
      <c r="J21" s="19" t="s">
        <v>48</v>
      </c>
      <c r="K21" s="19" t="s">
        <v>50</v>
      </c>
      <c r="L21" s="19" t="s">
        <v>51</v>
      </c>
      <c r="M21" s="20">
        <v>0</v>
      </c>
      <c r="N21" s="20">
        <v>0</v>
      </c>
      <c r="O21" s="20">
        <v>0</v>
      </c>
      <c r="P21" s="21">
        <v>8404</v>
      </c>
      <c r="Q21" s="21">
        <v>8404</v>
      </c>
      <c r="R21" s="20">
        <v>0</v>
      </c>
      <c r="S21" s="21">
        <v>8404</v>
      </c>
      <c r="T21" s="21">
        <v>-8404</v>
      </c>
    </row>
    <row r="22" spans="1:20" ht="18" x14ac:dyDescent="0.25">
      <c r="A22" s="17" t="str">
        <f>CONCATENATE(B22&amp; "-",C22&amp; "-",D22&amp; "-",E22&amp; "-",F22&amp; "-",G22&amp; "-",H22&amp; "-",I22,J22,K22)</f>
        <v>3-1-01-1-02-5-02-08</v>
      </c>
      <c r="B22" s="19" t="s">
        <v>19</v>
      </c>
      <c r="C22" s="19" t="s">
        <v>21</v>
      </c>
      <c r="D22" s="19" t="s">
        <v>22</v>
      </c>
      <c r="E22" s="19" t="s">
        <v>21</v>
      </c>
      <c r="F22" s="19" t="s">
        <v>24</v>
      </c>
      <c r="G22" s="19" t="s">
        <v>43</v>
      </c>
      <c r="H22" s="19" t="s">
        <v>24</v>
      </c>
      <c r="I22" s="19" t="s">
        <v>52</v>
      </c>
      <c r="J22" s="19"/>
      <c r="K22" s="19"/>
      <c r="L22" s="19" t="s">
        <v>53</v>
      </c>
      <c r="M22" s="20">
        <v>0</v>
      </c>
      <c r="N22" s="20">
        <v>0</v>
      </c>
      <c r="O22" s="20">
        <v>0</v>
      </c>
      <c r="P22" s="21">
        <v>13446</v>
      </c>
      <c r="Q22" s="21">
        <v>13446</v>
      </c>
      <c r="R22" s="20">
        <v>0</v>
      </c>
      <c r="S22" s="21">
        <v>13446</v>
      </c>
      <c r="T22" s="21">
        <v>-13446</v>
      </c>
    </row>
    <row r="23" spans="1:20" ht="36" x14ac:dyDescent="0.25">
      <c r="A23" s="17" t="str">
        <f>CONCATENATE(B23&amp; "-",C23&amp; "-",D23&amp; "-",E23&amp; "-",F23&amp; "-",G23&amp; "-",H23&amp; "-",I23&amp; "-",J23,K23)</f>
        <v>3-1-01-1-02-5-02-08-9</v>
      </c>
      <c r="B23" s="19" t="s">
        <v>19</v>
      </c>
      <c r="C23" s="19" t="s">
        <v>21</v>
      </c>
      <c r="D23" s="19" t="s">
        <v>22</v>
      </c>
      <c r="E23" s="19" t="s">
        <v>21</v>
      </c>
      <c r="F23" s="19" t="s">
        <v>24</v>
      </c>
      <c r="G23" s="19" t="s">
        <v>43</v>
      </c>
      <c r="H23" s="19" t="s">
        <v>24</v>
      </c>
      <c r="I23" s="19" t="s">
        <v>52</v>
      </c>
      <c r="J23" s="19" t="s">
        <v>50</v>
      </c>
      <c r="K23" s="19"/>
      <c r="L23" s="19" t="s">
        <v>54</v>
      </c>
      <c r="M23" s="20">
        <v>0</v>
      </c>
      <c r="N23" s="20">
        <v>0</v>
      </c>
      <c r="O23" s="20">
        <v>0</v>
      </c>
      <c r="P23" s="21">
        <v>13446</v>
      </c>
      <c r="Q23" s="21">
        <v>13446</v>
      </c>
      <c r="R23" s="20">
        <v>0</v>
      </c>
      <c r="S23" s="21">
        <v>13446</v>
      </c>
      <c r="T23" s="21">
        <v>-13446</v>
      </c>
    </row>
    <row r="24" spans="1:20" ht="18" x14ac:dyDescent="0.25">
      <c r="A24" s="17" t="str">
        <f>CONCATENATE(B24&amp; "-",C24&amp; "-",D24&amp; "-",E24&amp; "-",F24&amp; "-",G24&amp; "-",H24&amp; "-",I24&amp; "-",J24&amp; "-",K24)</f>
        <v>3-1-01-1-02-5-02-08-9-1</v>
      </c>
      <c r="B24" s="19" t="s">
        <v>19</v>
      </c>
      <c r="C24" s="19" t="s">
        <v>21</v>
      </c>
      <c r="D24" s="19" t="s">
        <v>22</v>
      </c>
      <c r="E24" s="19" t="s">
        <v>21</v>
      </c>
      <c r="F24" s="19" t="s">
        <v>24</v>
      </c>
      <c r="G24" s="19" t="s">
        <v>43</v>
      </c>
      <c r="H24" s="19" t="s">
        <v>24</v>
      </c>
      <c r="I24" s="19" t="s">
        <v>52</v>
      </c>
      <c r="J24" s="19" t="s">
        <v>50</v>
      </c>
      <c r="K24" s="19" t="s">
        <v>21</v>
      </c>
      <c r="L24" s="19" t="s">
        <v>55</v>
      </c>
      <c r="M24" s="20">
        <v>0</v>
      </c>
      <c r="N24" s="20">
        <v>0</v>
      </c>
      <c r="O24" s="20">
        <v>0</v>
      </c>
      <c r="P24" s="21">
        <v>13446</v>
      </c>
      <c r="Q24" s="21">
        <v>13446</v>
      </c>
      <c r="R24" s="20">
        <v>0</v>
      </c>
      <c r="S24" s="21">
        <v>13446</v>
      </c>
      <c r="T24" s="21">
        <v>-13446</v>
      </c>
    </row>
    <row r="25" spans="1:20" x14ac:dyDescent="0.25">
      <c r="A25" s="17" t="str">
        <f>CONCATENATE(B25&amp; "-",C25&amp; "-",D25&amp; "-",E25,F25,G25,H25,I25,J25,K25)</f>
        <v>3-1-01-2</v>
      </c>
      <c r="B25" s="19" t="s">
        <v>19</v>
      </c>
      <c r="C25" s="19" t="s">
        <v>21</v>
      </c>
      <c r="D25" s="19" t="s">
        <v>22</v>
      </c>
      <c r="E25" s="19" t="s">
        <v>26</v>
      </c>
      <c r="F25" s="19"/>
      <c r="G25" s="19"/>
      <c r="H25" s="19"/>
      <c r="I25" s="19"/>
      <c r="J25" s="19"/>
      <c r="K25" s="19"/>
      <c r="L25" s="19" t="s">
        <v>56</v>
      </c>
      <c r="M25" s="21">
        <v>89000000000</v>
      </c>
      <c r="N25" s="20">
        <v>0</v>
      </c>
      <c r="O25" s="21">
        <v>89000000000</v>
      </c>
      <c r="P25" s="21">
        <v>163347.65</v>
      </c>
      <c r="Q25" s="21">
        <v>164288.29</v>
      </c>
      <c r="R25" s="20">
        <v>0</v>
      </c>
      <c r="S25" s="21">
        <v>164288.29</v>
      </c>
      <c r="T25" s="21">
        <v>88999835711.710007</v>
      </c>
    </row>
    <row r="26" spans="1:20" x14ac:dyDescent="0.25">
      <c r="A26" s="17" t="str">
        <f>CONCATENATE(B26&amp; "-",C26&amp; "-",D26&amp; "-",E26&amp; "-",F26,G26,H26,I26,J26,K26)</f>
        <v>3-1-01-2-02</v>
      </c>
      <c r="B26" s="19" t="s">
        <v>19</v>
      </c>
      <c r="C26" s="19" t="s">
        <v>21</v>
      </c>
      <c r="D26" s="19" t="s">
        <v>22</v>
      </c>
      <c r="E26" s="19" t="s">
        <v>26</v>
      </c>
      <c r="F26" s="19" t="s">
        <v>24</v>
      </c>
      <c r="G26" s="19"/>
      <c r="H26" s="19"/>
      <c r="I26" s="19"/>
      <c r="J26" s="19"/>
      <c r="K26" s="19"/>
      <c r="L26" s="19" t="s">
        <v>57</v>
      </c>
      <c r="M26" s="21">
        <v>89000000000</v>
      </c>
      <c r="N26" s="20">
        <v>0</v>
      </c>
      <c r="O26" s="21">
        <v>89000000000</v>
      </c>
      <c r="P26" s="20">
        <v>0</v>
      </c>
      <c r="Q26" s="20">
        <v>0</v>
      </c>
      <c r="R26" s="20">
        <v>0</v>
      </c>
      <c r="S26" s="20">
        <v>0</v>
      </c>
      <c r="T26" s="21">
        <v>89000000000</v>
      </c>
    </row>
    <row r="27" spans="1:20" x14ac:dyDescent="0.25">
      <c r="A27" s="17" t="str">
        <f>CONCATENATE(B27&amp; "-",C27&amp; "-",D27&amp; "-",E27&amp; "-",F27,G27,H27,I27,J27,K27)</f>
        <v>3-1-01-2-05</v>
      </c>
      <c r="B27" s="19" t="s">
        <v>19</v>
      </c>
      <c r="C27" s="19" t="s">
        <v>21</v>
      </c>
      <c r="D27" s="19" t="s">
        <v>22</v>
      </c>
      <c r="E27" s="19" t="s">
        <v>26</v>
      </c>
      <c r="F27" s="19" t="s">
        <v>40</v>
      </c>
      <c r="G27" s="19"/>
      <c r="H27" s="19"/>
      <c r="I27" s="19"/>
      <c r="J27" s="19"/>
      <c r="K27" s="19"/>
      <c r="L27" s="19" t="s">
        <v>58</v>
      </c>
      <c r="M27" s="20">
        <v>0</v>
      </c>
      <c r="N27" s="20">
        <v>0</v>
      </c>
      <c r="O27" s="20">
        <v>0</v>
      </c>
      <c r="P27" s="20">
        <v>880.65</v>
      </c>
      <c r="Q27" s="21">
        <v>1821.29</v>
      </c>
      <c r="R27" s="20">
        <v>0</v>
      </c>
      <c r="S27" s="21">
        <v>1821.29</v>
      </c>
      <c r="T27" s="21">
        <v>-1821.29</v>
      </c>
    </row>
    <row r="28" spans="1:20" x14ac:dyDescent="0.25">
      <c r="A28" s="17" t="str">
        <f t="shared" si="0"/>
        <v>3-1-01-2-05-1</v>
      </c>
      <c r="B28" s="19" t="s">
        <v>19</v>
      </c>
      <c r="C28" s="19" t="s">
        <v>21</v>
      </c>
      <c r="D28" s="19" t="s">
        <v>22</v>
      </c>
      <c r="E28" s="19" t="s">
        <v>26</v>
      </c>
      <c r="F28" s="19" t="s">
        <v>40</v>
      </c>
      <c r="G28" s="19" t="s">
        <v>21</v>
      </c>
      <c r="H28" s="19"/>
      <c r="I28" s="19"/>
      <c r="J28" s="19"/>
      <c r="K28" s="19"/>
      <c r="L28" s="19" t="s">
        <v>59</v>
      </c>
      <c r="M28" s="20">
        <v>0</v>
      </c>
      <c r="N28" s="20">
        <v>0</v>
      </c>
      <c r="O28" s="20">
        <v>0</v>
      </c>
      <c r="P28" s="20">
        <v>880.65</v>
      </c>
      <c r="Q28" s="21">
        <v>1821.29</v>
      </c>
      <c r="R28" s="20">
        <v>0</v>
      </c>
      <c r="S28" s="21">
        <v>1821.29</v>
      </c>
      <c r="T28" s="21">
        <v>-1821.29</v>
      </c>
    </row>
    <row r="29" spans="1:20" x14ac:dyDescent="0.25">
      <c r="A29" s="17" t="str">
        <f t="shared" ref="A29" si="2">CONCATENATE(B29&amp; "-",C29&amp; "-",D29&amp; "-",E29&amp; "-",F29&amp; "-",G29&amp; "-",H29,I29,J29,K29)</f>
        <v>3-1-01-2-05-1-02</v>
      </c>
      <c r="B29" s="19" t="s">
        <v>19</v>
      </c>
      <c r="C29" s="19" t="s">
        <v>21</v>
      </c>
      <c r="D29" s="19" t="s">
        <v>22</v>
      </c>
      <c r="E29" s="19" t="s">
        <v>26</v>
      </c>
      <c r="F29" s="19" t="s">
        <v>40</v>
      </c>
      <c r="G29" s="19" t="s">
        <v>21</v>
      </c>
      <c r="H29" s="19" t="s">
        <v>24</v>
      </c>
      <c r="I29" s="19"/>
      <c r="J29" s="19"/>
      <c r="K29" s="19"/>
      <c r="L29" s="19" t="s">
        <v>60</v>
      </c>
      <c r="M29" s="20">
        <v>0</v>
      </c>
      <c r="N29" s="20">
        <v>0</v>
      </c>
      <c r="O29" s="20">
        <v>0</v>
      </c>
      <c r="P29" s="20">
        <v>880.65</v>
      </c>
      <c r="Q29" s="21">
        <v>1821.29</v>
      </c>
      <c r="R29" s="20">
        <v>0</v>
      </c>
      <c r="S29" s="21">
        <v>1821.29</v>
      </c>
      <c r="T29" s="21">
        <v>-1821.29</v>
      </c>
    </row>
    <row r="30" spans="1:20" ht="18" x14ac:dyDescent="0.25">
      <c r="A30" s="17" t="str">
        <f>CONCATENATE(B30&amp; "-",C30&amp; "-",D30&amp; "-",E30&amp; "-",F30&amp; "-",G30&amp; "-",H30&amp; "-",I30,J30,K30)</f>
        <v>3-1-01-2-05-1-02-01</v>
      </c>
      <c r="B30" s="19" t="s">
        <v>19</v>
      </c>
      <c r="C30" s="19" t="s">
        <v>21</v>
      </c>
      <c r="D30" s="19" t="s">
        <v>22</v>
      </c>
      <c r="E30" s="19" t="s">
        <v>26</v>
      </c>
      <c r="F30" s="19" t="s">
        <v>40</v>
      </c>
      <c r="G30" s="19" t="s">
        <v>21</v>
      </c>
      <c r="H30" s="19" t="s">
        <v>24</v>
      </c>
      <c r="I30" s="19" t="s">
        <v>22</v>
      </c>
      <c r="J30" s="19"/>
      <c r="K30" s="19"/>
      <c r="L30" s="19" t="s">
        <v>61</v>
      </c>
      <c r="M30" s="20">
        <v>0</v>
      </c>
      <c r="N30" s="20">
        <v>0</v>
      </c>
      <c r="O30" s="20">
        <v>0</v>
      </c>
      <c r="P30" s="20">
        <v>880.65</v>
      </c>
      <c r="Q30" s="21">
        <v>1821.29</v>
      </c>
      <c r="R30" s="20">
        <v>0</v>
      </c>
      <c r="S30" s="21">
        <v>1821.29</v>
      </c>
      <c r="T30" s="21">
        <v>-1821.29</v>
      </c>
    </row>
    <row r="31" spans="1:20" ht="18" x14ac:dyDescent="0.25">
      <c r="A31" s="17" t="str">
        <f>CONCATENATE(B31&amp; "-",C31&amp; "-",D31&amp; "-",E31&amp; "-",F31,G31,H31,I31,J31,K31)</f>
        <v>3-1-01-2-13</v>
      </c>
      <c r="B31" s="19" t="s">
        <v>19</v>
      </c>
      <c r="C31" s="19" t="s">
        <v>21</v>
      </c>
      <c r="D31" s="19" t="s">
        <v>22</v>
      </c>
      <c r="E31" s="19" t="s">
        <v>26</v>
      </c>
      <c r="F31" s="19" t="s">
        <v>62</v>
      </c>
      <c r="G31" s="19"/>
      <c r="H31" s="19"/>
      <c r="I31" s="19"/>
      <c r="J31" s="19"/>
      <c r="K31" s="19"/>
      <c r="L31" s="19" t="s">
        <v>63</v>
      </c>
      <c r="M31" s="20">
        <v>0</v>
      </c>
      <c r="N31" s="20">
        <v>0</v>
      </c>
      <c r="O31" s="20">
        <v>0</v>
      </c>
      <c r="P31" s="21">
        <v>162467</v>
      </c>
      <c r="Q31" s="21">
        <v>162467</v>
      </c>
      <c r="R31" s="20">
        <v>0</v>
      </c>
      <c r="S31" s="21">
        <v>162467</v>
      </c>
      <c r="T31" s="21">
        <v>-162467</v>
      </c>
    </row>
    <row r="32" spans="1:20" x14ac:dyDescent="0.25">
      <c r="A32" s="17" t="str">
        <f>CONCATENATE(B32&amp; "-",C32&amp; "-",D32&amp; "-",E32&amp; "-",F32&amp; "-",G32,H32,I32,J32,K32)</f>
        <v>3-1-01-2-13-1</v>
      </c>
      <c r="B32" s="19" t="s">
        <v>19</v>
      </c>
      <c r="C32" s="19" t="s">
        <v>21</v>
      </c>
      <c r="D32" s="19" t="s">
        <v>22</v>
      </c>
      <c r="E32" s="19" t="s">
        <v>26</v>
      </c>
      <c r="F32" s="19" t="s">
        <v>62</v>
      </c>
      <c r="G32" s="19" t="s">
        <v>21</v>
      </c>
      <c r="H32" s="19"/>
      <c r="I32" s="19"/>
      <c r="J32" s="19"/>
      <c r="K32" s="19"/>
      <c r="L32" s="19" t="s">
        <v>64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</row>
    <row r="33" spans="1:20" x14ac:dyDescent="0.25">
      <c r="A33" s="17" t="str">
        <f>CONCATENATE(B33&amp; "-",C33&amp; "-",D33&amp; "-",E33&amp; "-",F33&amp; "-",G33&amp; "-",H33,I33,J33,K33)</f>
        <v>3-1-01-2-13-1-03</v>
      </c>
      <c r="B33" s="19" t="s">
        <v>19</v>
      </c>
      <c r="C33" s="19" t="s">
        <v>21</v>
      </c>
      <c r="D33" s="19" t="s">
        <v>22</v>
      </c>
      <c r="E33" s="19" t="s">
        <v>26</v>
      </c>
      <c r="F33" s="19" t="s">
        <v>62</v>
      </c>
      <c r="G33" s="19" t="s">
        <v>21</v>
      </c>
      <c r="H33" s="19" t="s">
        <v>65</v>
      </c>
      <c r="I33" s="19"/>
      <c r="J33" s="19"/>
      <c r="K33" s="19"/>
      <c r="L33" s="19" t="s">
        <v>66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</row>
    <row r="34" spans="1:20" x14ac:dyDescent="0.25">
      <c r="A34" s="17" t="str">
        <f>CONCATENATE(B34&amp; "-",C34&amp; "-",D34&amp; "-",E34&amp; "-",F34&amp; "-",G34,H34,I34,J34,K34)</f>
        <v>3-1-01-2-13-2</v>
      </c>
      <c r="B34" s="19" t="s">
        <v>19</v>
      </c>
      <c r="C34" s="19" t="s">
        <v>21</v>
      </c>
      <c r="D34" s="19" t="s">
        <v>22</v>
      </c>
      <c r="E34" s="19" t="s">
        <v>26</v>
      </c>
      <c r="F34" s="19" t="s">
        <v>62</v>
      </c>
      <c r="G34" s="19" t="s">
        <v>26</v>
      </c>
      <c r="H34" s="19"/>
      <c r="I34" s="19"/>
      <c r="J34" s="19"/>
      <c r="K34" s="19"/>
      <c r="L34" s="19" t="s">
        <v>67</v>
      </c>
      <c r="M34" s="20">
        <v>0</v>
      </c>
      <c r="N34" s="20">
        <v>0</v>
      </c>
      <c r="O34" s="20">
        <v>0</v>
      </c>
      <c r="P34" s="21">
        <v>162467</v>
      </c>
      <c r="Q34" s="21">
        <v>162467</v>
      </c>
      <c r="R34" s="20">
        <v>0</v>
      </c>
      <c r="S34" s="21">
        <v>162467</v>
      </c>
      <c r="T34" s="21">
        <v>-162467</v>
      </c>
    </row>
    <row r="35" spans="1:20" x14ac:dyDescent="0.25">
      <c r="A35" s="17" t="str">
        <f>CONCATENATE(B35&amp; "-",C35&amp; "-",D35&amp; "-",E35&amp; "-",F35&amp; "-",G35&amp; "-",H35,I35,J35,K35)</f>
        <v>3-1-01-2-13-2-02</v>
      </c>
      <c r="B35" s="19" t="s">
        <v>19</v>
      </c>
      <c r="C35" s="19" t="s">
        <v>21</v>
      </c>
      <c r="D35" s="19" t="s">
        <v>22</v>
      </c>
      <c r="E35" s="19" t="s">
        <v>26</v>
      </c>
      <c r="F35" s="19" t="s">
        <v>62</v>
      </c>
      <c r="G35" s="19" t="s">
        <v>26</v>
      </c>
      <c r="H35" s="19" t="s">
        <v>24</v>
      </c>
      <c r="I35" s="19"/>
      <c r="J35" s="19"/>
      <c r="K35" s="19"/>
      <c r="L35" s="19" t="s">
        <v>68</v>
      </c>
      <c r="M35" s="20">
        <v>0</v>
      </c>
      <c r="N35" s="20">
        <v>0</v>
      </c>
      <c r="O35" s="20">
        <v>0</v>
      </c>
      <c r="P35" s="21">
        <v>162453</v>
      </c>
      <c r="Q35" s="21">
        <v>162453</v>
      </c>
      <c r="R35" s="20">
        <v>0</v>
      </c>
      <c r="S35" s="21">
        <v>162453</v>
      </c>
      <c r="T35" s="21">
        <v>-162453</v>
      </c>
    </row>
    <row r="36" spans="1:20" x14ac:dyDescent="0.25">
      <c r="A36" s="17" t="str">
        <f>CONCATENATE(B36&amp; "-",C36&amp; "-",D36&amp; "-",E36&amp; "-",F36&amp; "-",G36&amp; "-",H36,I36,J36,K36)</f>
        <v>3-1-01-2-13-2-03</v>
      </c>
      <c r="B36" s="19" t="s">
        <v>19</v>
      </c>
      <c r="C36" s="19" t="s">
        <v>21</v>
      </c>
      <c r="D36" s="19" t="s">
        <v>22</v>
      </c>
      <c r="E36" s="19" t="s">
        <v>26</v>
      </c>
      <c r="F36" s="19" t="s">
        <v>62</v>
      </c>
      <c r="G36" s="19" t="s">
        <v>26</v>
      </c>
      <c r="H36" s="19" t="s">
        <v>65</v>
      </c>
      <c r="I36" s="19"/>
      <c r="J36" s="19"/>
      <c r="K36" s="19"/>
      <c r="L36" s="19" t="s">
        <v>69</v>
      </c>
      <c r="M36" s="20">
        <v>0</v>
      </c>
      <c r="N36" s="20">
        <v>0</v>
      </c>
      <c r="O36" s="20">
        <v>0</v>
      </c>
      <c r="P36" s="20">
        <v>14</v>
      </c>
      <c r="Q36" s="20">
        <v>14</v>
      </c>
      <c r="R36" s="20">
        <v>0</v>
      </c>
      <c r="S36" s="20">
        <v>14</v>
      </c>
      <c r="T36" s="20">
        <v>-14</v>
      </c>
    </row>
    <row r="37" spans="1:20" x14ac:dyDescent="0.25">
      <c r="A37" s="13"/>
    </row>
    <row r="38" spans="1:20" x14ac:dyDescent="0.25">
      <c r="A38" s="13"/>
    </row>
    <row r="39" spans="1:20" x14ac:dyDescent="0.25">
      <c r="A39" s="13"/>
    </row>
  </sheetData>
  <pageMargins left="0.7" right="0.7" top="0.75" bottom="0.75" header="0.3" footer="0.3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showGridLines="0" topLeftCell="A4" workbookViewId="0">
      <selection activeCell="D17" sqref="D17"/>
    </sheetView>
  </sheetViews>
  <sheetFormatPr baseColWidth="10" defaultColWidth="11.42578125" defaultRowHeight="15" x14ac:dyDescent="0.25"/>
  <cols>
    <col min="1" max="1" width="22.42578125" style="6" customWidth="1"/>
    <col min="2" max="2" width="3.7109375" style="6" bestFit="1" customWidth="1"/>
    <col min="3" max="4" width="3" style="6" bestFit="1" customWidth="1"/>
    <col min="5" max="5" width="3.7109375" style="6" bestFit="1" customWidth="1"/>
    <col min="6" max="6" width="3.28515625" style="6" bestFit="1" customWidth="1"/>
    <col min="7" max="7" width="3.42578125" style="6" bestFit="1" customWidth="1"/>
    <col min="8" max="9" width="4.140625" style="6" bestFit="1" customWidth="1"/>
    <col min="10" max="10" width="30" style="6" customWidth="1"/>
    <col min="11" max="11" width="15" style="6" bestFit="1" customWidth="1"/>
    <col min="12" max="12" width="11.85546875" style="6" bestFit="1" customWidth="1"/>
    <col min="13" max="13" width="15" style="6" bestFit="1" customWidth="1"/>
    <col min="14" max="15" width="13" style="6" bestFit="1" customWidth="1"/>
    <col min="16" max="16" width="11.42578125" style="6" bestFit="1" customWidth="1"/>
    <col min="17" max="17" width="13.28515625" style="6" bestFit="1" customWidth="1"/>
    <col min="18" max="18" width="14.42578125" style="6" bestFit="1" customWidth="1"/>
    <col min="19" max="19" width="0" style="6" hidden="1" customWidth="1"/>
    <col min="20" max="20" width="0.42578125" style="6" customWidth="1"/>
    <col min="21" max="16384" width="11.42578125" style="6"/>
  </cols>
  <sheetData>
    <row r="1" spans="1:18" ht="15" customHeight="1" x14ac:dyDescent="0.2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8" ht="14.1" customHeight="1" x14ac:dyDescent="0.25"/>
    <row r="4" spans="1:18" ht="172.5" customHeight="1" x14ac:dyDescent="0.25"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</row>
    <row r="5" spans="1:18" s="11" customFormat="1" ht="18" customHeight="1" x14ac:dyDescent="0.25">
      <c r="A5" s="16">
        <v>3</v>
      </c>
      <c r="B5" s="9" t="s">
        <v>19</v>
      </c>
      <c r="C5" s="9"/>
      <c r="D5" s="9"/>
      <c r="E5" s="9"/>
      <c r="F5" s="9"/>
      <c r="G5" s="9"/>
      <c r="H5" s="9"/>
      <c r="I5" s="9"/>
      <c r="J5" s="9" t="s">
        <v>20</v>
      </c>
      <c r="K5" s="14">
        <v>230762784988</v>
      </c>
      <c r="L5" s="10">
        <v>0</v>
      </c>
      <c r="M5" s="14">
        <v>230762784988</v>
      </c>
      <c r="N5" s="14">
        <v>9568485611.6399994</v>
      </c>
      <c r="O5" s="14">
        <v>9568485611.6399994</v>
      </c>
      <c r="P5" s="14">
        <v>116522283</v>
      </c>
      <c r="Q5" s="14">
        <v>9451963328.6399994</v>
      </c>
      <c r="R5" s="14">
        <v>221310821659.35999</v>
      </c>
    </row>
    <row r="6" spans="1:18" ht="18" customHeight="1" x14ac:dyDescent="0.25">
      <c r="A6" s="13" t="s">
        <v>70</v>
      </c>
      <c r="B6" s="7" t="s">
        <v>19</v>
      </c>
      <c r="C6" s="7" t="s">
        <v>21</v>
      </c>
      <c r="D6" s="7"/>
      <c r="E6" s="7"/>
      <c r="F6" s="7"/>
      <c r="G6" s="7"/>
      <c r="H6" s="7"/>
      <c r="I6" s="7"/>
      <c r="J6" s="7" t="s">
        <v>20</v>
      </c>
      <c r="K6" s="15">
        <v>230762784988</v>
      </c>
      <c r="L6" s="12">
        <v>0</v>
      </c>
      <c r="M6" s="15">
        <v>230762784988</v>
      </c>
      <c r="N6" s="15">
        <v>9568485611.6399994</v>
      </c>
      <c r="O6" s="15">
        <v>9568485611.6399994</v>
      </c>
      <c r="P6" s="15">
        <v>116522283</v>
      </c>
      <c r="Q6" s="15">
        <v>9451963328.6399994</v>
      </c>
      <c r="R6" s="15">
        <v>221310821659.35999</v>
      </c>
    </row>
    <row r="7" spans="1:18" ht="18" customHeight="1" x14ac:dyDescent="0.25">
      <c r="A7" s="13" t="s">
        <v>71</v>
      </c>
      <c r="B7" s="7" t="s">
        <v>19</v>
      </c>
      <c r="C7" s="7" t="s">
        <v>21</v>
      </c>
      <c r="D7" s="7" t="s">
        <v>22</v>
      </c>
      <c r="E7" s="7"/>
      <c r="F7" s="7"/>
      <c r="G7" s="7"/>
      <c r="H7" s="7"/>
      <c r="I7" s="7"/>
      <c r="J7" s="7" t="s">
        <v>20</v>
      </c>
      <c r="K7" s="15">
        <v>230762784988</v>
      </c>
      <c r="L7" s="12">
        <v>0</v>
      </c>
      <c r="M7" s="15">
        <v>230762784988</v>
      </c>
      <c r="N7" s="15">
        <v>9568485611.6399994</v>
      </c>
      <c r="O7" s="15">
        <v>9568485611.6399994</v>
      </c>
      <c r="P7" s="15">
        <v>116522283</v>
      </c>
      <c r="Q7" s="15">
        <v>9451963328.6399994</v>
      </c>
      <c r="R7" s="15">
        <v>221310821659.35999</v>
      </c>
    </row>
    <row r="8" spans="1:18" ht="18" customHeight="1" x14ac:dyDescent="0.25">
      <c r="A8" s="13" t="s">
        <v>72</v>
      </c>
      <c r="B8" s="7" t="s">
        <v>19</v>
      </c>
      <c r="C8" s="7" t="s">
        <v>21</v>
      </c>
      <c r="D8" s="7" t="s">
        <v>22</v>
      </c>
      <c r="E8" s="7" t="s">
        <v>21</v>
      </c>
      <c r="F8" s="7"/>
      <c r="G8" s="7"/>
      <c r="H8" s="7"/>
      <c r="I8" s="7"/>
      <c r="J8" s="7" t="s">
        <v>23</v>
      </c>
      <c r="K8" s="15">
        <v>141762784988</v>
      </c>
      <c r="L8" s="12">
        <v>0</v>
      </c>
      <c r="M8" s="15">
        <v>141762784988</v>
      </c>
      <c r="N8" s="15">
        <v>9568484671</v>
      </c>
      <c r="O8" s="15">
        <v>9568484671</v>
      </c>
      <c r="P8" s="15">
        <v>116522283</v>
      </c>
      <c r="Q8" s="15">
        <v>9451962388</v>
      </c>
      <c r="R8" s="15">
        <v>132310822600</v>
      </c>
    </row>
    <row r="9" spans="1:18" s="11" customFormat="1" ht="18" customHeight="1" x14ac:dyDescent="0.25">
      <c r="A9" s="13" t="s">
        <v>73</v>
      </c>
      <c r="B9" s="9" t="s">
        <v>19</v>
      </c>
      <c r="C9" s="9" t="s">
        <v>21</v>
      </c>
      <c r="D9" s="9" t="s">
        <v>22</v>
      </c>
      <c r="E9" s="9" t="s">
        <v>21</v>
      </c>
      <c r="F9" s="9" t="s">
        <v>24</v>
      </c>
      <c r="G9" s="9"/>
      <c r="H9" s="9"/>
      <c r="I9" s="9"/>
      <c r="J9" s="9" t="s">
        <v>25</v>
      </c>
      <c r="K9" s="14">
        <v>141762784988</v>
      </c>
      <c r="L9" s="10">
        <v>0</v>
      </c>
      <c r="M9" s="14">
        <v>141762784988</v>
      </c>
      <c r="N9" s="14">
        <v>9568484671</v>
      </c>
      <c r="O9" s="14">
        <v>9568484671</v>
      </c>
      <c r="P9" s="14">
        <v>116522283</v>
      </c>
      <c r="Q9" s="14">
        <v>9451962388</v>
      </c>
      <c r="R9" s="14">
        <v>132310822600</v>
      </c>
    </row>
    <row r="10" spans="1:18" s="11" customFormat="1" ht="17.25" customHeight="1" x14ac:dyDescent="0.25">
      <c r="A10" s="13" t="s">
        <v>74</v>
      </c>
      <c r="B10" s="9" t="s">
        <v>19</v>
      </c>
      <c r="C10" s="9" t="s">
        <v>21</v>
      </c>
      <c r="D10" s="9" t="s">
        <v>22</v>
      </c>
      <c r="E10" s="9" t="s">
        <v>21</v>
      </c>
      <c r="F10" s="9" t="s">
        <v>24</v>
      </c>
      <c r="G10" s="9" t="s">
        <v>26</v>
      </c>
      <c r="H10" s="9"/>
      <c r="I10" s="9"/>
      <c r="J10" s="9" t="s">
        <v>27</v>
      </c>
      <c r="K10" s="14">
        <v>128944352988</v>
      </c>
      <c r="L10" s="10">
        <v>0</v>
      </c>
      <c r="M10" s="14">
        <v>128944352988</v>
      </c>
      <c r="N10" s="14">
        <v>9132624311</v>
      </c>
      <c r="O10" s="14">
        <v>9132624311</v>
      </c>
      <c r="P10" s="14">
        <v>116522283</v>
      </c>
      <c r="Q10" s="14">
        <v>9016102028</v>
      </c>
      <c r="R10" s="14">
        <v>119928250960</v>
      </c>
    </row>
    <row r="11" spans="1:18" ht="18" customHeight="1" x14ac:dyDescent="0.25">
      <c r="A11" s="13" t="s">
        <v>75</v>
      </c>
      <c r="B11" s="7" t="s">
        <v>19</v>
      </c>
      <c r="C11" s="7" t="s">
        <v>21</v>
      </c>
      <c r="D11" s="7" t="s">
        <v>22</v>
      </c>
      <c r="E11" s="7" t="s">
        <v>21</v>
      </c>
      <c r="F11" s="7" t="s">
        <v>24</v>
      </c>
      <c r="G11" s="7" t="s">
        <v>26</v>
      </c>
      <c r="H11" s="7" t="s">
        <v>30</v>
      </c>
      <c r="I11" s="7"/>
      <c r="J11" s="7" t="s">
        <v>31</v>
      </c>
      <c r="K11" s="15">
        <v>68993099087</v>
      </c>
      <c r="L11" s="12">
        <v>0</v>
      </c>
      <c r="M11" s="15">
        <v>68993099087</v>
      </c>
      <c r="N11" s="15">
        <v>6041007028</v>
      </c>
      <c r="O11" s="15">
        <v>6041007028</v>
      </c>
      <c r="P11" s="15">
        <v>101260389</v>
      </c>
      <c r="Q11" s="15">
        <v>5939746639</v>
      </c>
      <c r="R11" s="15">
        <v>63053352448</v>
      </c>
    </row>
    <row r="12" spans="1:18" ht="18" customHeight="1" x14ac:dyDescent="0.25">
      <c r="A12" s="13" t="s">
        <v>76</v>
      </c>
      <c r="B12" s="7" t="s">
        <v>19</v>
      </c>
      <c r="C12" s="7" t="s">
        <v>21</v>
      </c>
      <c r="D12" s="7" t="s">
        <v>22</v>
      </c>
      <c r="E12" s="7" t="s">
        <v>21</v>
      </c>
      <c r="F12" s="7" t="s">
        <v>24</v>
      </c>
      <c r="G12" s="7" t="s">
        <v>26</v>
      </c>
      <c r="H12" s="7" t="s">
        <v>32</v>
      </c>
      <c r="I12" s="7"/>
      <c r="J12" s="7" t="s">
        <v>33</v>
      </c>
      <c r="K12" s="15">
        <v>18132104032</v>
      </c>
      <c r="L12" s="12">
        <v>0</v>
      </c>
      <c r="M12" s="15">
        <v>18132104032</v>
      </c>
      <c r="N12" s="15">
        <v>676884957</v>
      </c>
      <c r="O12" s="15">
        <v>676884957</v>
      </c>
      <c r="P12" s="15">
        <v>10580143</v>
      </c>
      <c r="Q12" s="15">
        <v>666304814</v>
      </c>
      <c r="R12" s="15">
        <v>17465799218</v>
      </c>
    </row>
    <row r="13" spans="1:18" ht="18" customHeight="1" x14ac:dyDescent="0.25">
      <c r="A13" s="13" t="s">
        <v>77</v>
      </c>
      <c r="B13" s="7" t="s">
        <v>19</v>
      </c>
      <c r="C13" s="7" t="s">
        <v>21</v>
      </c>
      <c r="D13" s="7" t="s">
        <v>22</v>
      </c>
      <c r="E13" s="7" t="s">
        <v>21</v>
      </c>
      <c r="F13" s="7" t="s">
        <v>24</v>
      </c>
      <c r="G13" s="7" t="s">
        <v>26</v>
      </c>
      <c r="H13" s="7" t="s">
        <v>34</v>
      </c>
      <c r="I13" s="7"/>
      <c r="J13" s="7" t="s">
        <v>35</v>
      </c>
      <c r="K13" s="15">
        <v>9660953239</v>
      </c>
      <c r="L13" s="12">
        <v>0</v>
      </c>
      <c r="M13" s="15">
        <v>9660953239</v>
      </c>
      <c r="N13" s="15">
        <v>603480636</v>
      </c>
      <c r="O13" s="15">
        <v>603480636</v>
      </c>
      <c r="P13" s="15">
        <v>2594318</v>
      </c>
      <c r="Q13" s="15">
        <v>600886318</v>
      </c>
      <c r="R13" s="15">
        <v>9060066921</v>
      </c>
    </row>
    <row r="14" spans="1:18" ht="18" customHeight="1" x14ac:dyDescent="0.25">
      <c r="A14" s="13" t="s">
        <v>78</v>
      </c>
      <c r="B14" s="7" t="s">
        <v>19</v>
      </c>
      <c r="C14" s="7" t="s">
        <v>21</v>
      </c>
      <c r="D14" s="7" t="s">
        <v>22</v>
      </c>
      <c r="E14" s="7" t="s">
        <v>21</v>
      </c>
      <c r="F14" s="7" t="s">
        <v>24</v>
      </c>
      <c r="G14" s="7" t="s">
        <v>26</v>
      </c>
      <c r="H14" s="7" t="s">
        <v>36</v>
      </c>
      <c r="I14" s="7"/>
      <c r="J14" s="7" t="s">
        <v>37</v>
      </c>
      <c r="K14" s="15">
        <v>32158196630</v>
      </c>
      <c r="L14" s="12">
        <v>0</v>
      </c>
      <c r="M14" s="15">
        <v>32158196630</v>
      </c>
      <c r="N14" s="15">
        <v>1811251690</v>
      </c>
      <c r="O14" s="15">
        <v>1811251690</v>
      </c>
      <c r="P14" s="15">
        <v>2087433</v>
      </c>
      <c r="Q14" s="15">
        <v>1809164257</v>
      </c>
      <c r="R14" s="15">
        <v>30349032373</v>
      </c>
    </row>
    <row r="15" spans="1:18" ht="18" customHeight="1" x14ac:dyDescent="0.25">
      <c r="A15" s="13" t="s">
        <v>79</v>
      </c>
      <c r="B15" s="7" t="s">
        <v>19</v>
      </c>
      <c r="C15" s="7" t="s">
        <v>21</v>
      </c>
      <c r="D15" s="7" t="s">
        <v>22</v>
      </c>
      <c r="E15" s="7" t="s">
        <v>21</v>
      </c>
      <c r="F15" s="7" t="s">
        <v>24</v>
      </c>
      <c r="G15" s="7" t="s">
        <v>19</v>
      </c>
      <c r="H15" s="7"/>
      <c r="I15" s="7"/>
      <c r="J15" s="7" t="s">
        <v>38</v>
      </c>
      <c r="K15" s="15">
        <v>12816000000</v>
      </c>
      <c r="L15" s="12">
        <v>0</v>
      </c>
      <c r="M15" s="15">
        <v>12816000000</v>
      </c>
      <c r="N15" s="15">
        <v>435860360</v>
      </c>
      <c r="O15" s="15">
        <v>435860360</v>
      </c>
      <c r="P15" s="12">
        <v>0</v>
      </c>
      <c r="Q15" s="15">
        <v>435860360</v>
      </c>
      <c r="R15" s="15">
        <v>12380139640</v>
      </c>
    </row>
    <row r="16" spans="1:18" ht="18" customHeight="1" x14ac:dyDescent="0.25">
      <c r="A16" s="13" t="s">
        <v>80</v>
      </c>
      <c r="B16" s="7" t="s">
        <v>19</v>
      </c>
      <c r="C16" s="7" t="s">
        <v>21</v>
      </c>
      <c r="D16" s="7" t="s">
        <v>22</v>
      </c>
      <c r="E16" s="7" t="s">
        <v>21</v>
      </c>
      <c r="F16" s="7" t="s">
        <v>24</v>
      </c>
      <c r="G16" s="7" t="s">
        <v>19</v>
      </c>
      <c r="H16" s="7" t="s">
        <v>22</v>
      </c>
      <c r="I16" s="7"/>
      <c r="J16" s="7" t="s">
        <v>39</v>
      </c>
      <c r="K16" s="15">
        <v>12016000000</v>
      </c>
      <c r="L16" s="12">
        <v>0</v>
      </c>
      <c r="M16" s="15">
        <v>12016000000</v>
      </c>
      <c r="N16" s="15">
        <v>435860360</v>
      </c>
      <c r="O16" s="15">
        <v>435860360</v>
      </c>
      <c r="P16" s="12">
        <v>0</v>
      </c>
      <c r="Q16" s="15">
        <v>435860360</v>
      </c>
      <c r="R16" s="15">
        <v>11580139640</v>
      </c>
    </row>
    <row r="17" spans="1:18" ht="18" customHeight="1" x14ac:dyDescent="0.25">
      <c r="A17" s="13" t="s">
        <v>81</v>
      </c>
      <c r="B17" s="7" t="s">
        <v>19</v>
      </c>
      <c r="C17" s="7" t="s">
        <v>21</v>
      </c>
      <c r="D17" s="7" t="s">
        <v>22</v>
      </c>
      <c r="E17" s="7" t="s">
        <v>21</v>
      </c>
      <c r="F17" s="7" t="s">
        <v>24</v>
      </c>
      <c r="G17" s="7" t="s">
        <v>19</v>
      </c>
      <c r="H17" s="7" t="s">
        <v>22</v>
      </c>
      <c r="I17" s="7" t="s">
        <v>40</v>
      </c>
      <c r="J17" s="7" t="s">
        <v>41</v>
      </c>
      <c r="K17" s="12">
        <v>0</v>
      </c>
      <c r="L17" s="12">
        <v>0</v>
      </c>
      <c r="M17" s="12">
        <v>0</v>
      </c>
      <c r="N17" s="15">
        <v>435860360</v>
      </c>
      <c r="O17" s="15">
        <v>435860360</v>
      </c>
      <c r="P17" s="12">
        <v>0</v>
      </c>
      <c r="Q17" s="15">
        <v>435860360</v>
      </c>
      <c r="R17" s="15">
        <v>-435860360</v>
      </c>
    </row>
    <row r="18" spans="1:18" x14ac:dyDescent="0.25">
      <c r="A18" s="13" t="s">
        <v>82</v>
      </c>
      <c r="B18" s="7" t="s">
        <v>19</v>
      </c>
      <c r="C18" s="7" t="s">
        <v>21</v>
      </c>
      <c r="D18" s="7" t="s">
        <v>22</v>
      </c>
      <c r="E18" s="7" t="s">
        <v>21</v>
      </c>
      <c r="F18" s="7" t="s">
        <v>24</v>
      </c>
      <c r="G18" s="7" t="s">
        <v>19</v>
      </c>
      <c r="H18" s="7" t="s">
        <v>24</v>
      </c>
      <c r="I18" s="7"/>
      <c r="J18" s="7" t="s">
        <v>42</v>
      </c>
      <c r="K18" s="15">
        <v>800000000</v>
      </c>
      <c r="L18" s="12">
        <v>0</v>
      </c>
      <c r="M18" s="15">
        <v>800000000</v>
      </c>
      <c r="N18" s="12">
        <v>0</v>
      </c>
      <c r="O18" s="12">
        <v>0</v>
      </c>
      <c r="P18" s="12">
        <v>0</v>
      </c>
      <c r="Q18" s="12">
        <v>0</v>
      </c>
      <c r="R18" s="15">
        <v>800000000</v>
      </c>
    </row>
    <row r="19" spans="1:18" ht="15" customHeight="1" x14ac:dyDescent="0.25">
      <c r="A19" s="13" t="s">
        <v>83</v>
      </c>
      <c r="B19" s="7" t="s">
        <v>19</v>
      </c>
      <c r="C19" s="7" t="s">
        <v>21</v>
      </c>
      <c r="D19" s="7" t="s">
        <v>22</v>
      </c>
      <c r="E19" s="7" t="s">
        <v>21</v>
      </c>
      <c r="F19" s="7" t="s">
        <v>24</v>
      </c>
      <c r="G19" s="7" t="s">
        <v>43</v>
      </c>
      <c r="H19" s="7"/>
      <c r="I19" s="7"/>
      <c r="J19" s="7" t="s">
        <v>44</v>
      </c>
      <c r="K19" s="15">
        <v>2432000</v>
      </c>
      <c r="L19" s="12">
        <v>0</v>
      </c>
      <c r="M19" s="15">
        <v>2432000</v>
      </c>
      <c r="N19" s="12">
        <v>0</v>
      </c>
      <c r="O19" s="12">
        <v>0</v>
      </c>
      <c r="P19" s="12">
        <v>0</v>
      </c>
      <c r="Q19" s="12">
        <v>0</v>
      </c>
      <c r="R19" s="15">
        <v>2432000</v>
      </c>
    </row>
    <row r="20" spans="1:18" ht="22.5" customHeight="1" x14ac:dyDescent="0.25">
      <c r="A20" s="13" t="s">
        <v>84</v>
      </c>
      <c r="B20" s="7" t="s">
        <v>19</v>
      </c>
      <c r="C20" s="7" t="s">
        <v>21</v>
      </c>
      <c r="D20" s="7" t="s">
        <v>22</v>
      </c>
      <c r="E20" s="7" t="s">
        <v>21</v>
      </c>
      <c r="F20" s="7" t="s">
        <v>24</v>
      </c>
      <c r="G20" s="7" t="s">
        <v>43</v>
      </c>
      <c r="H20" s="7" t="s">
        <v>24</v>
      </c>
      <c r="I20" s="7"/>
      <c r="J20" s="7" t="s">
        <v>45</v>
      </c>
      <c r="K20" s="15">
        <v>2432000</v>
      </c>
      <c r="L20" s="12">
        <v>0</v>
      </c>
      <c r="M20" s="15">
        <v>2432000</v>
      </c>
      <c r="N20" s="12">
        <v>0</v>
      </c>
      <c r="O20" s="12">
        <v>0</v>
      </c>
      <c r="P20" s="12">
        <v>0</v>
      </c>
      <c r="Q20" s="12">
        <v>0</v>
      </c>
      <c r="R20" s="15">
        <v>2432000</v>
      </c>
    </row>
    <row r="21" spans="1:18" ht="18" customHeight="1" x14ac:dyDescent="0.25">
      <c r="A21" s="13" t="s">
        <v>85</v>
      </c>
      <c r="B21" s="7" t="s">
        <v>19</v>
      </c>
      <c r="C21" s="7" t="s">
        <v>21</v>
      </c>
      <c r="D21" s="7" t="s">
        <v>22</v>
      </c>
      <c r="E21" s="7" t="s">
        <v>26</v>
      </c>
      <c r="F21" s="7"/>
      <c r="G21" s="7"/>
      <c r="H21" s="7"/>
      <c r="I21" s="7"/>
      <c r="J21" s="7" t="s">
        <v>56</v>
      </c>
      <c r="K21" s="15">
        <v>89000000000</v>
      </c>
      <c r="L21" s="12">
        <v>0</v>
      </c>
      <c r="M21" s="15">
        <v>89000000000</v>
      </c>
      <c r="N21" s="12">
        <v>940.64</v>
      </c>
      <c r="O21" s="12">
        <v>940.64</v>
      </c>
      <c r="P21" s="12">
        <v>0</v>
      </c>
      <c r="Q21" s="12">
        <v>940.64</v>
      </c>
      <c r="R21" s="15">
        <v>88999999059.360001</v>
      </c>
    </row>
    <row r="22" spans="1:18" ht="15" customHeight="1" x14ac:dyDescent="0.25">
      <c r="A22" s="13" t="s">
        <v>86</v>
      </c>
      <c r="B22" s="7" t="s">
        <v>19</v>
      </c>
      <c r="C22" s="7" t="s">
        <v>21</v>
      </c>
      <c r="D22" s="7" t="s">
        <v>22</v>
      </c>
      <c r="E22" s="7" t="s">
        <v>26</v>
      </c>
      <c r="F22" s="7" t="s">
        <v>24</v>
      </c>
      <c r="G22" s="7"/>
      <c r="H22" s="7"/>
      <c r="I22" s="7"/>
      <c r="J22" s="7" t="s">
        <v>57</v>
      </c>
      <c r="K22" s="15">
        <v>89000000000</v>
      </c>
      <c r="L22" s="12">
        <v>0</v>
      </c>
      <c r="M22" s="15">
        <v>89000000000</v>
      </c>
      <c r="N22" s="12">
        <v>0</v>
      </c>
      <c r="O22" s="12">
        <v>0</v>
      </c>
      <c r="P22" s="12">
        <v>0</v>
      </c>
      <c r="Q22" s="12">
        <v>0</v>
      </c>
      <c r="R22" s="15">
        <v>89000000000</v>
      </c>
    </row>
    <row r="23" spans="1:18" ht="15" customHeight="1" x14ac:dyDescent="0.25">
      <c r="A23" s="13" t="s">
        <v>87</v>
      </c>
      <c r="B23" s="7" t="s">
        <v>19</v>
      </c>
      <c r="C23" s="7" t="s">
        <v>21</v>
      </c>
      <c r="D23" s="7" t="s">
        <v>22</v>
      </c>
      <c r="E23" s="7" t="s">
        <v>26</v>
      </c>
      <c r="F23" s="7" t="s">
        <v>40</v>
      </c>
      <c r="G23" s="7"/>
      <c r="H23" s="7"/>
      <c r="I23" s="7"/>
      <c r="J23" s="7" t="s">
        <v>58</v>
      </c>
      <c r="K23" s="15">
        <v>0</v>
      </c>
      <c r="L23" s="12">
        <v>0</v>
      </c>
      <c r="M23" s="12">
        <v>0</v>
      </c>
      <c r="N23" s="12">
        <v>940.64</v>
      </c>
      <c r="O23" s="12">
        <v>940.64</v>
      </c>
      <c r="P23" s="12">
        <v>0</v>
      </c>
      <c r="Q23" s="12">
        <v>940.64</v>
      </c>
      <c r="R23" s="12">
        <v>-940.64</v>
      </c>
    </row>
    <row r="24" spans="1:18" ht="15" customHeight="1" x14ac:dyDescent="0.25">
      <c r="A24" s="13" t="s">
        <v>88</v>
      </c>
      <c r="B24" s="7" t="s">
        <v>19</v>
      </c>
      <c r="C24" s="7" t="s">
        <v>21</v>
      </c>
      <c r="D24" s="7" t="s">
        <v>22</v>
      </c>
      <c r="E24" s="7" t="s">
        <v>26</v>
      </c>
      <c r="F24" s="7" t="s">
        <v>40</v>
      </c>
      <c r="G24" s="7" t="s">
        <v>21</v>
      </c>
      <c r="H24" s="7"/>
      <c r="I24" s="7"/>
      <c r="J24" s="7" t="s">
        <v>59</v>
      </c>
      <c r="K24" s="15">
        <v>0</v>
      </c>
      <c r="L24" s="12">
        <v>0</v>
      </c>
      <c r="M24" s="12">
        <v>0</v>
      </c>
      <c r="N24" s="12">
        <v>940.64</v>
      </c>
      <c r="O24" s="12">
        <v>940.64</v>
      </c>
      <c r="P24" s="12">
        <v>0</v>
      </c>
      <c r="Q24" s="12">
        <v>940.64</v>
      </c>
      <c r="R24" s="12">
        <v>-940.64</v>
      </c>
    </row>
    <row r="25" spans="1:18" ht="15" customHeight="1" x14ac:dyDescent="0.25">
      <c r="A25" s="13" t="s">
        <v>89</v>
      </c>
      <c r="B25" s="7" t="s">
        <v>19</v>
      </c>
      <c r="C25" s="7" t="s">
        <v>21</v>
      </c>
      <c r="D25" s="7" t="s">
        <v>22</v>
      </c>
      <c r="E25" s="7" t="s">
        <v>26</v>
      </c>
      <c r="F25" s="7" t="s">
        <v>40</v>
      </c>
      <c r="G25" s="7" t="s">
        <v>21</v>
      </c>
      <c r="H25" s="7" t="s">
        <v>24</v>
      </c>
      <c r="I25" s="7"/>
      <c r="J25" s="7" t="s">
        <v>60</v>
      </c>
      <c r="K25" s="15">
        <v>0</v>
      </c>
      <c r="L25" s="12">
        <v>0</v>
      </c>
      <c r="M25" s="12">
        <v>0</v>
      </c>
      <c r="N25" s="12">
        <v>940.64</v>
      </c>
      <c r="O25" s="12">
        <v>940.64</v>
      </c>
      <c r="P25" s="12">
        <v>0</v>
      </c>
      <c r="Q25" s="12">
        <v>940.64</v>
      </c>
      <c r="R25" s="12">
        <v>-940.64</v>
      </c>
    </row>
    <row r="26" spans="1:18" ht="15" customHeight="1" x14ac:dyDescent="0.25">
      <c r="A26" s="13" t="s">
        <v>90</v>
      </c>
      <c r="B26" s="7" t="s">
        <v>19</v>
      </c>
      <c r="C26" s="7" t="s">
        <v>21</v>
      </c>
      <c r="D26" s="7" t="s">
        <v>22</v>
      </c>
      <c r="E26" s="7" t="s">
        <v>26</v>
      </c>
      <c r="F26" s="7" t="s">
        <v>40</v>
      </c>
      <c r="G26" s="7" t="s">
        <v>21</v>
      </c>
      <c r="H26" s="7" t="s">
        <v>24</v>
      </c>
      <c r="I26" s="7" t="s">
        <v>22</v>
      </c>
      <c r="J26" s="7" t="s">
        <v>61</v>
      </c>
      <c r="K26" s="15">
        <v>0</v>
      </c>
      <c r="L26" s="12">
        <v>0</v>
      </c>
      <c r="M26" s="12">
        <v>0</v>
      </c>
      <c r="N26" s="12">
        <v>940.64</v>
      </c>
      <c r="O26" s="12">
        <v>940.64</v>
      </c>
      <c r="P26" s="12">
        <v>0</v>
      </c>
      <c r="Q26" s="12">
        <v>940.64</v>
      </c>
      <c r="R26" s="12">
        <v>-940.64</v>
      </c>
    </row>
  </sheetData>
  <pageMargins left="0.86614173228346503" right="3.9370078740157501E-2" top="0.78740157480314998" bottom="0.74678346456692901" header="0.78740157480314998" footer="0.39370078740157499"/>
  <pageSetup orientation="landscape" horizontalDpi="300" verticalDpi="300" r:id="rId1"/>
  <headerFooter alignWithMargins="0">
    <oddFooter>&amp;R&amp;"Arial,Regular"&amp;8&amp;P 
&amp;"-,Regular"de 
&amp;"-,Regular"&amp;N 
&amp;"-,Regular"Página</oddFooter>
  </headerFooter>
  <ignoredErrors>
    <ignoredError sqref="A7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9"/>
  <sheetViews>
    <sheetView showGridLines="0" tabSelected="1" topLeftCell="A5" zoomScale="85" zoomScaleNormal="85" zoomScaleSheetLayoutView="100" workbookViewId="0">
      <selection activeCell="B20" sqref="B20"/>
    </sheetView>
  </sheetViews>
  <sheetFormatPr baseColWidth="10" defaultColWidth="11.42578125" defaultRowHeight="15" x14ac:dyDescent="0.25"/>
  <cols>
    <col min="1" max="1" width="23.85546875" style="1" customWidth="1"/>
    <col min="2" max="2" width="40" style="1" customWidth="1"/>
    <col min="3" max="3" width="16.42578125" style="3" customWidth="1"/>
    <col min="4" max="4" width="17.28515625" style="3" customWidth="1"/>
    <col min="5" max="5" width="16.42578125" style="3" customWidth="1"/>
    <col min="6" max="6" width="14.28515625" style="1" customWidth="1"/>
    <col min="7" max="7" width="16.42578125" style="1" customWidth="1"/>
    <col min="8" max="8" width="16.42578125" style="22" customWidth="1"/>
    <col min="9" max="9" width="16.42578125" style="1" customWidth="1"/>
    <col min="10" max="11" width="15.140625" style="1" customWidth="1"/>
    <col min="12" max="12" width="16.85546875" style="1" customWidth="1"/>
    <col min="13" max="13" width="20.28515625" style="22" customWidth="1"/>
    <col min="14" max="14" width="23.42578125" style="1" customWidth="1"/>
    <col min="15" max="15" width="20.42578125" style="1" customWidth="1"/>
    <col min="16" max="16" width="11.85546875" style="1" customWidth="1"/>
    <col min="17" max="17" width="11.140625" style="47" customWidth="1"/>
    <col min="18" max="18" width="20.28515625" style="22" bestFit="1" customWidth="1"/>
    <col min="19" max="19" width="21" style="22" customWidth="1"/>
    <col min="20" max="20" width="22" style="22" customWidth="1"/>
    <col min="21" max="21" width="20.42578125" style="22" customWidth="1"/>
    <col min="22" max="22" width="11" style="4" customWidth="1"/>
    <col min="23" max="23" width="19.28515625" style="48" bestFit="1" customWidth="1"/>
    <col min="24" max="16384" width="11.42578125" style="48"/>
  </cols>
  <sheetData>
    <row r="1" spans="1:23" ht="18.75" hidden="1" customHeight="1" x14ac:dyDescent="0.25">
      <c r="A1" s="80" t="s">
        <v>91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2"/>
      <c r="V1" s="83"/>
    </row>
    <row r="2" spans="1:23" ht="15" hidden="1" customHeight="1" x14ac:dyDescent="0.25">
      <c r="A2" s="84" t="s">
        <v>92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6"/>
      <c r="V2" s="87"/>
    </row>
    <row r="3" spans="1:23" ht="15" hidden="1" customHeight="1" x14ac:dyDescent="0.25">
      <c r="A3" s="84" t="s">
        <v>93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6"/>
      <c r="V3" s="87"/>
    </row>
    <row r="4" spans="1:23" hidden="1" x14ac:dyDescent="0.25">
      <c r="A4" s="37" t="s">
        <v>94</v>
      </c>
      <c r="B4" s="38" t="s">
        <v>10</v>
      </c>
      <c r="C4" s="88" t="s">
        <v>95</v>
      </c>
      <c r="D4" s="88"/>
      <c r="E4" s="88"/>
      <c r="F4" s="89" t="s">
        <v>96</v>
      </c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90"/>
      <c r="V4" s="91"/>
    </row>
    <row r="5" spans="1:23" ht="18.75" customHeight="1" x14ac:dyDescent="0.25">
      <c r="A5" s="92" t="s">
        <v>97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</row>
    <row r="6" spans="1:23" ht="18.75" customHeight="1" x14ac:dyDescent="0.25">
      <c r="A6" s="93" t="s">
        <v>92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</row>
    <row r="7" spans="1:23" hidden="1" x14ac:dyDescent="0.25">
      <c r="A7" s="93" t="s">
        <v>98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</row>
    <row r="8" spans="1:23" x14ac:dyDescent="0.25">
      <c r="A8" s="77" t="s">
        <v>94</v>
      </c>
      <c r="B8" s="76" t="s">
        <v>10</v>
      </c>
      <c r="C8" s="78" t="s">
        <v>95</v>
      </c>
      <c r="D8" s="78"/>
      <c r="E8" s="78"/>
      <c r="F8" s="79" t="s">
        <v>96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</row>
    <row r="9" spans="1:23" ht="53.25" customHeight="1" x14ac:dyDescent="0.25">
      <c r="A9" s="77"/>
      <c r="B9" s="76"/>
      <c r="C9" s="24" t="s">
        <v>11</v>
      </c>
      <c r="D9" s="24" t="s">
        <v>12</v>
      </c>
      <c r="E9" s="24" t="s">
        <v>13</v>
      </c>
      <c r="F9" s="25" t="s">
        <v>99</v>
      </c>
      <c r="G9" s="25" t="s">
        <v>100</v>
      </c>
      <c r="H9" s="26" t="s">
        <v>101</v>
      </c>
      <c r="I9" s="25" t="s">
        <v>102</v>
      </c>
      <c r="J9" s="25" t="s">
        <v>103</v>
      </c>
      <c r="K9" s="25" t="s">
        <v>104</v>
      </c>
      <c r="L9" s="25" t="s">
        <v>105</v>
      </c>
      <c r="M9" s="26" t="s">
        <v>106</v>
      </c>
      <c r="N9" s="25" t="s">
        <v>107</v>
      </c>
      <c r="O9" s="42" t="s">
        <v>108</v>
      </c>
      <c r="P9" s="42" t="s">
        <v>109</v>
      </c>
      <c r="Q9" s="46" t="s">
        <v>110</v>
      </c>
      <c r="R9" s="43" t="s">
        <v>111</v>
      </c>
      <c r="S9" s="43" t="s">
        <v>127</v>
      </c>
      <c r="T9" s="43" t="s">
        <v>18</v>
      </c>
      <c r="U9" s="43" t="s">
        <v>16</v>
      </c>
      <c r="V9" s="44" t="s">
        <v>112</v>
      </c>
    </row>
    <row r="10" spans="1:23" ht="30" x14ac:dyDescent="0.25">
      <c r="A10" s="27">
        <v>3</v>
      </c>
      <c r="B10" s="27" t="s">
        <v>20</v>
      </c>
      <c r="C10" s="28">
        <v>248743340013</v>
      </c>
      <c r="D10" s="28">
        <v>0</v>
      </c>
      <c r="E10" s="28">
        <v>248743340013</v>
      </c>
      <c r="F10" s="28">
        <v>5138014279.3400002</v>
      </c>
      <c r="G10" s="29">
        <v>14509092831.299999</v>
      </c>
      <c r="H10" s="29">
        <v>17354654750.810001</v>
      </c>
      <c r="I10" s="29">
        <v>13259027312.309999</v>
      </c>
      <c r="J10" s="49">
        <v>17306630983</v>
      </c>
      <c r="K10" s="49">
        <v>14089853915.26</v>
      </c>
      <c r="L10" s="49">
        <v>14937375059.559999</v>
      </c>
      <c r="M10" s="58">
        <v>105053928187.75</v>
      </c>
      <c r="N10" s="73">
        <v>64028304748.519997</v>
      </c>
      <c r="O10" s="51">
        <v>14503308102.65</v>
      </c>
      <c r="P10" s="51"/>
      <c r="Q10" s="51"/>
      <c r="R10" s="59">
        <v>280180190170.5</v>
      </c>
      <c r="S10" s="59">
        <v>275658600849.02002</v>
      </c>
      <c r="T10" s="59">
        <v>-26915260836.02</v>
      </c>
      <c r="U10" s="59">
        <v>4521589321.4799995</v>
      </c>
      <c r="V10" s="45">
        <f>+R10/E10</f>
        <v>1.126382680862358</v>
      </c>
      <c r="W10" s="75"/>
    </row>
    <row r="11" spans="1:23" ht="30" x14ac:dyDescent="0.25">
      <c r="A11" s="30" t="s">
        <v>70</v>
      </c>
      <c r="B11" s="27" t="s">
        <v>20</v>
      </c>
      <c r="C11" s="28">
        <v>248743340013</v>
      </c>
      <c r="D11" s="28">
        <v>0</v>
      </c>
      <c r="E11" s="28">
        <v>248743340013</v>
      </c>
      <c r="F11" s="28">
        <v>5138014279.3400002</v>
      </c>
      <c r="G11" s="29">
        <v>14509092831.299999</v>
      </c>
      <c r="H11" s="29">
        <v>17354654750.810001</v>
      </c>
      <c r="I11" s="29">
        <v>13259027312.309999</v>
      </c>
      <c r="J11" s="49">
        <v>17306630983</v>
      </c>
      <c r="K11" s="49">
        <v>14089853915.26</v>
      </c>
      <c r="L11" s="49">
        <v>14937375059.559999</v>
      </c>
      <c r="M11" s="58">
        <v>105053928187.75</v>
      </c>
      <c r="N11" s="73">
        <v>64028304748.519997</v>
      </c>
      <c r="O11" s="51">
        <v>14503308102.65</v>
      </c>
      <c r="P11" s="51"/>
      <c r="Q11" s="51"/>
      <c r="R11" s="59">
        <v>280180190170.5</v>
      </c>
      <c r="S11" s="59">
        <v>275658600849.02002</v>
      </c>
      <c r="T11" s="59">
        <v>-26915260836.02</v>
      </c>
      <c r="U11" s="59">
        <v>4521589321.4799995</v>
      </c>
      <c r="V11" s="45">
        <f t="shared" ref="V11:V36" si="0">+R11/E11</f>
        <v>1.126382680862358</v>
      </c>
    </row>
    <row r="12" spans="1:23" ht="30" x14ac:dyDescent="0.25">
      <c r="A12" s="31" t="s">
        <v>71</v>
      </c>
      <c r="B12" s="32" t="s">
        <v>20</v>
      </c>
      <c r="C12" s="28">
        <v>248743340013</v>
      </c>
      <c r="D12" s="28">
        <v>0</v>
      </c>
      <c r="E12" s="28">
        <v>248743340013</v>
      </c>
      <c r="F12" s="28">
        <v>5138014279.3400002</v>
      </c>
      <c r="G12" s="29">
        <v>14509092831.299999</v>
      </c>
      <c r="H12" s="29">
        <v>17354654750.810001</v>
      </c>
      <c r="I12" s="29">
        <v>13259027312.309999</v>
      </c>
      <c r="J12" s="49">
        <v>17306630983</v>
      </c>
      <c r="K12" s="49">
        <v>14089853915.26</v>
      </c>
      <c r="L12" s="49">
        <v>14937375059.559999</v>
      </c>
      <c r="M12" s="58">
        <v>105053928187.75</v>
      </c>
      <c r="N12" s="73">
        <v>64028304748.519997</v>
      </c>
      <c r="O12" s="51">
        <v>14503308102.65</v>
      </c>
      <c r="P12" s="51"/>
      <c r="Q12" s="51"/>
      <c r="R12" s="59">
        <v>280180190170.5</v>
      </c>
      <c r="S12" s="59">
        <v>275658600849.02002</v>
      </c>
      <c r="T12" s="59">
        <v>-26915260836.02</v>
      </c>
      <c r="U12" s="59">
        <v>4521589321.4799995</v>
      </c>
      <c r="V12" s="45">
        <f t="shared" si="0"/>
        <v>1.126382680862358</v>
      </c>
    </row>
    <row r="13" spans="1:23" x14ac:dyDescent="0.25">
      <c r="A13" s="34" t="s">
        <v>72</v>
      </c>
      <c r="B13" s="34" t="s">
        <v>23</v>
      </c>
      <c r="C13" s="28">
        <v>199743340013</v>
      </c>
      <c r="D13" s="28">
        <v>0</v>
      </c>
      <c r="E13" s="28">
        <v>199743340013</v>
      </c>
      <c r="F13" s="28">
        <v>5138014032</v>
      </c>
      <c r="G13" s="29">
        <v>14508202886</v>
      </c>
      <c r="H13" s="29">
        <v>17354654405.380001</v>
      </c>
      <c r="I13" s="29">
        <v>13259026840.190001</v>
      </c>
      <c r="J13" s="49">
        <v>17306626511.549999</v>
      </c>
      <c r="K13" s="49">
        <v>14089853844.379999</v>
      </c>
      <c r="L13" s="49">
        <v>14937374949.5</v>
      </c>
      <c r="M13" s="58">
        <v>16053927671.9</v>
      </c>
      <c r="N13" s="73">
        <v>15028304697.75</v>
      </c>
      <c r="O13" s="51">
        <v>14503303598.26</v>
      </c>
      <c r="P13" s="51"/>
      <c r="Q13" s="51"/>
      <c r="R13" s="59">
        <v>142179289436.91</v>
      </c>
      <c r="S13" s="59">
        <v>137657723925.91</v>
      </c>
      <c r="T13" s="59">
        <v>62085616087.089996</v>
      </c>
      <c r="U13" s="59">
        <v>4521565511</v>
      </c>
      <c r="V13" s="45">
        <f>+R13/E13</f>
        <v>0.71180991279937778</v>
      </c>
    </row>
    <row r="14" spans="1:23" x14ac:dyDescent="0.25">
      <c r="A14" s="33" t="s">
        <v>73</v>
      </c>
      <c r="B14" s="27" t="s">
        <v>25</v>
      </c>
      <c r="C14" s="28">
        <v>199743340013</v>
      </c>
      <c r="D14" s="28">
        <v>0</v>
      </c>
      <c r="E14" s="28">
        <v>199743340013</v>
      </c>
      <c r="F14" s="28">
        <v>5138014032</v>
      </c>
      <c r="G14" s="29">
        <v>14508202886</v>
      </c>
      <c r="H14" s="29">
        <v>17354654405.380001</v>
      </c>
      <c r="I14" s="29">
        <v>13259026840.190001</v>
      </c>
      <c r="J14" s="49">
        <v>17306626511.549999</v>
      </c>
      <c r="K14" s="49">
        <v>14089853844.379999</v>
      </c>
      <c r="L14" s="49">
        <v>14937374949.5</v>
      </c>
      <c r="M14" s="58">
        <v>16053927671.9</v>
      </c>
      <c r="N14" s="73">
        <v>15028304697.75</v>
      </c>
      <c r="O14" s="51">
        <v>14503303598.26</v>
      </c>
      <c r="P14" s="51"/>
      <c r="Q14" s="51"/>
      <c r="R14" s="59">
        <v>142179289436.91</v>
      </c>
      <c r="S14" s="59">
        <v>137657723925.91</v>
      </c>
      <c r="T14" s="59">
        <v>62085616087.089996</v>
      </c>
      <c r="U14" s="59">
        <v>4521565511</v>
      </c>
      <c r="V14" s="45">
        <f t="shared" si="0"/>
        <v>0.71180991279937778</v>
      </c>
      <c r="W14" s="75"/>
    </row>
    <row r="15" spans="1:23" s="72" customFormat="1" x14ac:dyDescent="0.25">
      <c r="A15" s="64" t="s">
        <v>74</v>
      </c>
      <c r="B15" s="64" t="s">
        <v>27</v>
      </c>
      <c r="C15" s="65">
        <v>132658511013</v>
      </c>
      <c r="D15" s="65">
        <v>0</v>
      </c>
      <c r="E15" s="65">
        <v>132658511013</v>
      </c>
      <c r="F15" s="65">
        <v>4428356142</v>
      </c>
      <c r="G15" s="57">
        <v>14396901778</v>
      </c>
      <c r="H15" s="57">
        <v>16762278396</v>
      </c>
      <c r="I15" s="57">
        <v>12791599821</v>
      </c>
      <c r="J15" s="52">
        <v>16691934672.700001</v>
      </c>
      <c r="K15" s="52">
        <v>13488687073</v>
      </c>
      <c r="L15" s="52">
        <v>14338089582</v>
      </c>
      <c r="M15" s="66">
        <v>15535317877</v>
      </c>
      <c r="N15" s="74">
        <v>14595609736</v>
      </c>
      <c r="O15" s="53">
        <v>14010751275</v>
      </c>
      <c r="P15" s="53"/>
      <c r="Q15" s="53"/>
      <c r="R15" s="67">
        <v>137039526352.7</v>
      </c>
      <c r="S15" s="67">
        <v>132584107290.7</v>
      </c>
      <c r="T15" s="67">
        <v>74403722.299999997</v>
      </c>
      <c r="U15" s="67">
        <v>4455419062</v>
      </c>
      <c r="V15" s="68">
        <f>+R15/E15</f>
        <v>1.0330247588808732</v>
      </c>
    </row>
    <row r="16" spans="1:23" ht="30" x14ac:dyDescent="0.25">
      <c r="A16" s="34" t="s">
        <v>113</v>
      </c>
      <c r="B16" s="34" t="s">
        <v>29</v>
      </c>
      <c r="C16" s="28">
        <v>0</v>
      </c>
      <c r="D16" s="28"/>
      <c r="E16" s="28">
        <v>0</v>
      </c>
      <c r="F16" s="28">
        <v>0</v>
      </c>
      <c r="G16" s="29">
        <v>0</v>
      </c>
      <c r="H16" s="29">
        <v>686035</v>
      </c>
      <c r="I16" s="29">
        <v>440472</v>
      </c>
      <c r="J16" s="49">
        <v>403698</v>
      </c>
      <c r="K16" s="49">
        <v>90780</v>
      </c>
      <c r="L16" s="49">
        <v>260830</v>
      </c>
      <c r="M16" s="58">
        <v>183670</v>
      </c>
      <c r="N16" s="73">
        <v>169445</v>
      </c>
      <c r="O16" s="51">
        <v>0</v>
      </c>
      <c r="P16" s="51"/>
      <c r="Q16" s="51"/>
      <c r="R16" s="59">
        <v>2234930</v>
      </c>
      <c r="S16" s="59">
        <v>2234930</v>
      </c>
      <c r="T16" s="59">
        <v>-2234930</v>
      </c>
      <c r="U16" s="59">
        <v>0</v>
      </c>
      <c r="V16" s="45">
        <v>0</v>
      </c>
    </row>
    <row r="17" spans="1:22" x14ac:dyDescent="0.25">
      <c r="A17" s="34" t="s">
        <v>75</v>
      </c>
      <c r="B17" s="34" t="s">
        <v>31</v>
      </c>
      <c r="C17" s="28">
        <v>68409178728</v>
      </c>
      <c r="D17" s="28">
        <v>0</v>
      </c>
      <c r="E17" s="28">
        <v>68409178728</v>
      </c>
      <c r="F17" s="28">
        <v>1257197807</v>
      </c>
      <c r="G17" s="29">
        <v>7993817750</v>
      </c>
      <c r="H17" s="29">
        <v>11349294998</v>
      </c>
      <c r="I17" s="29">
        <v>8865396494</v>
      </c>
      <c r="J17" s="49">
        <v>12276565269</v>
      </c>
      <c r="K17" s="49">
        <v>8701855963</v>
      </c>
      <c r="L17" s="49">
        <v>9735770834</v>
      </c>
      <c r="M17" s="58">
        <v>10703869938</v>
      </c>
      <c r="N17" s="73">
        <v>9877731312</v>
      </c>
      <c r="O17" s="51">
        <v>9841565338</v>
      </c>
      <c r="P17" s="51"/>
      <c r="Q17" s="51"/>
      <c r="R17" s="59">
        <v>90603065703</v>
      </c>
      <c r="S17" s="59">
        <v>87105024129</v>
      </c>
      <c r="T17" s="59">
        <v>-18695845401</v>
      </c>
      <c r="U17" s="59">
        <v>3498041574</v>
      </c>
      <c r="V17" s="45">
        <f>+R17/E17</f>
        <v>1.3244284961122623</v>
      </c>
    </row>
    <row r="18" spans="1:22" ht="30" x14ac:dyDescent="0.25">
      <c r="A18" s="34" t="s">
        <v>76</v>
      </c>
      <c r="B18" s="34" t="s">
        <v>33</v>
      </c>
      <c r="C18" s="28">
        <v>12095667661</v>
      </c>
      <c r="D18" s="28">
        <v>0</v>
      </c>
      <c r="E18" s="28">
        <v>12095667661</v>
      </c>
      <c r="F18" s="28">
        <v>708429324</v>
      </c>
      <c r="G18" s="29">
        <v>752828842</v>
      </c>
      <c r="H18" s="29">
        <v>1496058786</v>
      </c>
      <c r="I18" s="29">
        <v>653206809</v>
      </c>
      <c r="J18" s="49">
        <v>907818075</v>
      </c>
      <c r="K18" s="49">
        <v>1225272124</v>
      </c>
      <c r="L18" s="49">
        <v>1177526444</v>
      </c>
      <c r="M18" s="58">
        <v>1071418772</v>
      </c>
      <c r="N18" s="73">
        <v>1604797565</v>
      </c>
      <c r="O18" s="51">
        <v>1151976496</v>
      </c>
      <c r="P18" s="51"/>
      <c r="Q18" s="51"/>
      <c r="R18" s="59">
        <v>10749333237</v>
      </c>
      <c r="S18" s="59">
        <v>10133756331</v>
      </c>
      <c r="T18" s="59">
        <v>1961911330</v>
      </c>
      <c r="U18" s="59">
        <v>615576906</v>
      </c>
      <c r="V18" s="45">
        <f t="shared" si="0"/>
        <v>0.88869283930964971</v>
      </c>
    </row>
    <row r="19" spans="1:22" ht="30" x14ac:dyDescent="0.25">
      <c r="A19" s="34" t="s">
        <v>77</v>
      </c>
      <c r="B19" s="34" t="s">
        <v>35</v>
      </c>
      <c r="C19" s="28">
        <v>4965253134</v>
      </c>
      <c r="D19" s="28">
        <v>0</v>
      </c>
      <c r="E19" s="28">
        <v>4965253134</v>
      </c>
      <c r="F19" s="28">
        <v>334138990</v>
      </c>
      <c r="G19" s="29">
        <v>1171570386</v>
      </c>
      <c r="H19" s="29">
        <v>1032720897</v>
      </c>
      <c r="I19" s="29">
        <v>1044330120</v>
      </c>
      <c r="J19" s="49">
        <v>1046144175.7</v>
      </c>
      <c r="K19" s="49">
        <v>1116991811</v>
      </c>
      <c r="L19" s="49">
        <v>3078246309</v>
      </c>
      <c r="M19" s="58">
        <v>1045629119</v>
      </c>
      <c r="N19" s="73">
        <v>847115059</v>
      </c>
      <c r="O19" s="51">
        <v>867093548</v>
      </c>
      <c r="P19" s="51"/>
      <c r="Q19" s="51"/>
      <c r="R19" s="59">
        <v>11583980414.700001</v>
      </c>
      <c r="S19" s="59">
        <v>11456999977.700001</v>
      </c>
      <c r="T19" s="59">
        <v>-6491746843.6999998</v>
      </c>
      <c r="U19" s="59">
        <v>126980437</v>
      </c>
      <c r="V19" s="45">
        <f t="shared" si="0"/>
        <v>2.3330090333920124</v>
      </c>
    </row>
    <row r="20" spans="1:22" ht="30" x14ac:dyDescent="0.25">
      <c r="A20" s="34" t="s">
        <v>78</v>
      </c>
      <c r="B20" s="34" t="s">
        <v>37</v>
      </c>
      <c r="C20" s="28">
        <v>47188411490</v>
      </c>
      <c r="D20" s="28">
        <v>0</v>
      </c>
      <c r="E20" s="28">
        <v>47188411490</v>
      </c>
      <c r="F20" s="28">
        <v>2128590021</v>
      </c>
      <c r="G20" s="29">
        <v>4478684800</v>
      </c>
      <c r="H20" s="29">
        <v>2883517680</v>
      </c>
      <c r="I20" s="29">
        <v>2228225926</v>
      </c>
      <c r="J20" s="49">
        <v>2461003455</v>
      </c>
      <c r="K20" s="49">
        <v>2444476395</v>
      </c>
      <c r="L20" s="49">
        <v>346285165</v>
      </c>
      <c r="M20" s="58">
        <v>2714216378</v>
      </c>
      <c r="N20" s="73">
        <v>2265796355</v>
      </c>
      <c r="O20" s="51">
        <v>2150115893</v>
      </c>
      <c r="P20" s="51"/>
      <c r="Q20" s="51"/>
      <c r="R20" s="59">
        <v>24100912068</v>
      </c>
      <c r="S20" s="59">
        <v>23886091923</v>
      </c>
      <c r="T20" s="59">
        <v>23302319567</v>
      </c>
      <c r="U20" s="59">
        <v>214820145</v>
      </c>
      <c r="V20" s="45">
        <f t="shared" si="0"/>
        <v>0.51073793982464066</v>
      </c>
    </row>
    <row r="21" spans="1:22" ht="30" x14ac:dyDescent="0.25">
      <c r="A21" s="63" t="s">
        <v>79</v>
      </c>
      <c r="B21" s="64" t="s">
        <v>38</v>
      </c>
      <c r="C21" s="65">
        <v>8816000000</v>
      </c>
      <c r="D21" s="65">
        <v>0</v>
      </c>
      <c r="E21" s="65">
        <v>8816000000</v>
      </c>
      <c r="F21" s="65">
        <v>709589132</v>
      </c>
      <c r="G21" s="57">
        <v>111231697</v>
      </c>
      <c r="H21" s="57">
        <v>592186145</v>
      </c>
      <c r="I21" s="57">
        <v>467300143</v>
      </c>
      <c r="J21" s="52">
        <v>614637217</v>
      </c>
      <c r="K21" s="52">
        <v>601110468.85000002</v>
      </c>
      <c r="L21" s="52">
        <v>594942998.82000005</v>
      </c>
      <c r="M21" s="66">
        <v>518564753</v>
      </c>
      <c r="N21" s="74">
        <v>432670592</v>
      </c>
      <c r="O21" s="53">
        <v>492223132</v>
      </c>
      <c r="P21" s="53"/>
      <c r="Q21" s="53"/>
      <c r="R21" s="67">
        <v>5134456278.6700001</v>
      </c>
      <c r="S21" s="67">
        <v>5068309829.6700001</v>
      </c>
      <c r="T21" s="67">
        <v>3747690170.3299999</v>
      </c>
      <c r="U21" s="67">
        <v>66146449</v>
      </c>
      <c r="V21" s="68">
        <f>+R21/E21</f>
        <v>0.58240202797980944</v>
      </c>
    </row>
    <row r="22" spans="1:22" x14ac:dyDescent="0.25">
      <c r="A22" s="35" t="s">
        <v>80</v>
      </c>
      <c r="B22" s="34" t="s">
        <v>39</v>
      </c>
      <c r="C22" s="28">
        <v>8016000000</v>
      </c>
      <c r="D22" s="28">
        <v>0</v>
      </c>
      <c r="E22" s="28">
        <v>8016000000</v>
      </c>
      <c r="F22" s="28">
        <v>577041250</v>
      </c>
      <c r="G22" s="29">
        <v>0</v>
      </c>
      <c r="H22" s="29">
        <v>509402206</v>
      </c>
      <c r="I22" s="29">
        <v>369634215</v>
      </c>
      <c r="J22" s="49">
        <v>494739714</v>
      </c>
      <c r="K22" s="49">
        <v>560077393</v>
      </c>
      <c r="L22" s="49">
        <v>507776690.81999999</v>
      </c>
      <c r="M22" s="58">
        <v>415191339</v>
      </c>
      <c r="N22" s="73">
        <v>370625227</v>
      </c>
      <c r="O22" s="51">
        <v>434994435</v>
      </c>
      <c r="P22" s="51"/>
      <c r="Q22" s="51"/>
      <c r="R22" s="59">
        <v>4239482469.8200002</v>
      </c>
      <c r="S22" s="59">
        <v>4186900058.8200002</v>
      </c>
      <c r="T22" s="59">
        <v>3829099941.1799998</v>
      </c>
      <c r="U22" s="59">
        <v>52582411</v>
      </c>
      <c r="V22" s="45">
        <f t="shared" si="0"/>
        <v>0.52887755362025946</v>
      </c>
    </row>
    <row r="23" spans="1:22" x14ac:dyDescent="0.25">
      <c r="A23" s="35" t="s">
        <v>81</v>
      </c>
      <c r="B23" s="34" t="s">
        <v>41</v>
      </c>
      <c r="C23" s="28">
        <v>0</v>
      </c>
      <c r="D23" s="28">
        <v>0</v>
      </c>
      <c r="E23" s="28">
        <v>0</v>
      </c>
      <c r="F23" s="28">
        <v>577041250</v>
      </c>
      <c r="G23" s="29">
        <v>0</v>
      </c>
      <c r="H23" s="29">
        <v>509402206</v>
      </c>
      <c r="I23" s="29">
        <v>369634215</v>
      </c>
      <c r="J23" s="49">
        <v>494739714</v>
      </c>
      <c r="K23" s="49">
        <v>560077393</v>
      </c>
      <c r="L23" s="49">
        <v>507776690.81999999</v>
      </c>
      <c r="M23" s="58">
        <v>415191339</v>
      </c>
      <c r="N23" s="73">
        <v>370625227</v>
      </c>
      <c r="O23" s="51">
        <v>434994435</v>
      </c>
      <c r="P23" s="51"/>
      <c r="Q23" s="51"/>
      <c r="R23" s="59">
        <v>4239482469.8200002</v>
      </c>
      <c r="S23" s="59">
        <v>4186900058.8200002</v>
      </c>
      <c r="T23" s="59">
        <v>-4186900058.8200002</v>
      </c>
      <c r="U23" s="59">
        <v>52582411</v>
      </c>
      <c r="V23" s="45">
        <v>0</v>
      </c>
    </row>
    <row r="24" spans="1:22" x14ac:dyDescent="0.25">
      <c r="A24" s="35" t="s">
        <v>82</v>
      </c>
      <c r="B24" s="34" t="s">
        <v>42</v>
      </c>
      <c r="C24" s="28">
        <v>800000000</v>
      </c>
      <c r="D24" s="28">
        <v>0</v>
      </c>
      <c r="E24" s="28">
        <v>800000000</v>
      </c>
      <c r="F24" s="28">
        <v>132547882</v>
      </c>
      <c r="G24" s="29">
        <v>111231697</v>
      </c>
      <c r="H24" s="29">
        <v>82783939</v>
      </c>
      <c r="I24" s="29">
        <v>97665928</v>
      </c>
      <c r="J24" s="49">
        <v>119897503</v>
      </c>
      <c r="K24" s="49">
        <v>41033075.850000001</v>
      </c>
      <c r="L24" s="49">
        <v>87166308</v>
      </c>
      <c r="M24" s="58">
        <v>103373414</v>
      </c>
      <c r="N24" s="73">
        <v>62045365</v>
      </c>
      <c r="O24" s="51">
        <v>57228697</v>
      </c>
      <c r="P24" s="51"/>
      <c r="Q24" s="51"/>
      <c r="R24" s="59">
        <v>894973808.85000002</v>
      </c>
      <c r="S24" s="59">
        <v>881409770.85000002</v>
      </c>
      <c r="T24" s="59">
        <v>-81409770.849999994</v>
      </c>
      <c r="U24" s="59">
        <v>13564038</v>
      </c>
      <c r="V24" s="45">
        <f t="shared" si="0"/>
        <v>1.1187172610625</v>
      </c>
    </row>
    <row r="25" spans="1:22" x14ac:dyDescent="0.25">
      <c r="A25" s="63" t="s">
        <v>83</v>
      </c>
      <c r="B25" s="64" t="s">
        <v>44</v>
      </c>
      <c r="C25" s="65">
        <v>0</v>
      </c>
      <c r="D25" s="65">
        <v>0</v>
      </c>
      <c r="E25" s="65">
        <v>0</v>
      </c>
      <c r="F25" s="65">
        <v>0</v>
      </c>
      <c r="G25" s="57">
        <v>0</v>
      </c>
      <c r="H25" s="57">
        <v>189864.38</v>
      </c>
      <c r="I25" s="57">
        <v>56807.19</v>
      </c>
      <c r="J25" s="52">
        <v>54621.85</v>
      </c>
      <c r="K25" s="52">
        <v>56302.53</v>
      </c>
      <c r="L25" s="52">
        <v>105379.68</v>
      </c>
      <c r="M25" s="66">
        <v>45041.9</v>
      </c>
      <c r="N25" s="74">
        <v>24369.75</v>
      </c>
      <c r="O25" s="53">
        <v>106722.26</v>
      </c>
      <c r="P25" s="53"/>
      <c r="Q25" s="53"/>
      <c r="R25" s="67">
        <v>639109.54</v>
      </c>
      <c r="S25" s="67">
        <v>639109.54</v>
      </c>
      <c r="T25" s="67">
        <v>-639109.54</v>
      </c>
      <c r="U25" s="67">
        <v>0</v>
      </c>
      <c r="V25" s="71">
        <v>0</v>
      </c>
    </row>
    <row r="26" spans="1:22" ht="30" x14ac:dyDescent="0.25">
      <c r="A26" s="35" t="s">
        <v>84</v>
      </c>
      <c r="B26" s="34" t="s">
        <v>45</v>
      </c>
      <c r="C26" s="28">
        <v>0</v>
      </c>
      <c r="D26" s="28">
        <v>0</v>
      </c>
      <c r="E26" s="28">
        <v>0</v>
      </c>
      <c r="F26" s="28">
        <v>0</v>
      </c>
      <c r="G26" s="29">
        <v>0</v>
      </c>
      <c r="H26" s="29">
        <v>189864.38</v>
      </c>
      <c r="I26" s="29">
        <v>56807.19</v>
      </c>
      <c r="J26" s="49">
        <v>54621.85</v>
      </c>
      <c r="K26" s="49">
        <v>56302.53</v>
      </c>
      <c r="L26" s="49">
        <v>105379.68</v>
      </c>
      <c r="M26" s="58">
        <v>45041.9</v>
      </c>
      <c r="N26" s="73">
        <v>24369.75</v>
      </c>
      <c r="O26" s="51">
        <v>106722.26</v>
      </c>
      <c r="P26" s="51"/>
      <c r="Q26" s="51"/>
      <c r="R26" s="59">
        <v>639109.54</v>
      </c>
      <c r="S26" s="59">
        <v>639109.54</v>
      </c>
      <c r="T26" s="59">
        <v>-639109.54</v>
      </c>
      <c r="U26" s="59">
        <v>0</v>
      </c>
      <c r="V26" s="45">
        <v>0</v>
      </c>
    </row>
    <row r="27" spans="1:22" ht="30" x14ac:dyDescent="0.25">
      <c r="A27" s="35" t="s">
        <v>114</v>
      </c>
      <c r="B27" s="34" t="s">
        <v>47</v>
      </c>
      <c r="C27" s="28">
        <v>0</v>
      </c>
      <c r="D27" s="28">
        <v>0</v>
      </c>
      <c r="E27" s="28">
        <v>0</v>
      </c>
      <c r="F27" s="28">
        <v>0</v>
      </c>
      <c r="G27" s="29">
        <v>0</v>
      </c>
      <c r="H27" s="29">
        <v>58823.53</v>
      </c>
      <c r="I27" s="29">
        <v>8403.36</v>
      </c>
      <c r="J27" s="49">
        <v>21008.400000000001</v>
      </c>
      <c r="K27" s="49">
        <v>29411.77</v>
      </c>
      <c r="L27" s="49">
        <v>12605.04</v>
      </c>
      <c r="M27" s="58">
        <v>23529.41</v>
      </c>
      <c r="N27" s="73">
        <v>4201.68</v>
      </c>
      <c r="O27" s="51">
        <v>42016.81</v>
      </c>
      <c r="P27" s="51"/>
      <c r="Q27" s="51"/>
      <c r="R27" s="59">
        <v>200000</v>
      </c>
      <c r="S27" s="59">
        <v>200000</v>
      </c>
      <c r="T27" s="59">
        <v>-200000</v>
      </c>
      <c r="U27" s="59">
        <v>0</v>
      </c>
      <c r="V27" s="45">
        <v>0</v>
      </c>
    </row>
    <row r="28" spans="1:22" ht="30" x14ac:dyDescent="0.25">
      <c r="A28" s="35" t="s">
        <v>115</v>
      </c>
      <c r="B28" s="34" t="s">
        <v>51</v>
      </c>
      <c r="C28" s="28" t="e">
        <v>#N/A</v>
      </c>
      <c r="D28" s="28">
        <v>0</v>
      </c>
      <c r="E28" s="28">
        <v>0</v>
      </c>
      <c r="F28" s="28" t="e">
        <v>#N/A</v>
      </c>
      <c r="G28" s="29" t="e">
        <v>#N/A</v>
      </c>
      <c r="H28" s="29">
        <v>58823.53</v>
      </c>
      <c r="I28" s="29">
        <v>8403.36</v>
      </c>
      <c r="J28" s="49">
        <v>21008.400000000001</v>
      </c>
      <c r="K28" s="49">
        <v>29411.77</v>
      </c>
      <c r="L28" s="49">
        <v>12605.04</v>
      </c>
      <c r="M28" s="58">
        <v>23529.41</v>
      </c>
      <c r="N28" s="73">
        <v>4201.68</v>
      </c>
      <c r="O28" s="51">
        <v>42016.81</v>
      </c>
      <c r="P28" s="51"/>
      <c r="Q28" s="51"/>
      <c r="R28" s="59">
        <v>200000</v>
      </c>
      <c r="S28" s="59">
        <v>200000</v>
      </c>
      <c r="T28" s="59">
        <v>-200000</v>
      </c>
      <c r="U28" s="59">
        <v>0</v>
      </c>
      <c r="V28" s="45">
        <v>0</v>
      </c>
    </row>
    <row r="29" spans="1:22" ht="30" x14ac:dyDescent="0.25">
      <c r="A29" s="35" t="s">
        <v>116</v>
      </c>
      <c r="B29" s="34" t="s">
        <v>53</v>
      </c>
      <c r="C29" s="28">
        <v>0</v>
      </c>
      <c r="D29" s="28">
        <v>0</v>
      </c>
      <c r="E29" s="28">
        <v>0</v>
      </c>
      <c r="F29" s="28">
        <v>0</v>
      </c>
      <c r="G29" s="29">
        <v>0</v>
      </c>
      <c r="H29" s="29">
        <v>131040.85</v>
      </c>
      <c r="I29" s="29">
        <v>48403.83</v>
      </c>
      <c r="J29" s="49">
        <v>33613.449999999997</v>
      </c>
      <c r="K29" s="49">
        <v>26890.76</v>
      </c>
      <c r="L29" s="49">
        <v>92774.64</v>
      </c>
      <c r="M29" s="58">
        <v>21512.49</v>
      </c>
      <c r="N29" s="73">
        <v>20168.07</v>
      </c>
      <c r="O29" s="51">
        <v>64705.45</v>
      </c>
      <c r="P29" s="51"/>
      <c r="Q29" s="51"/>
      <c r="R29" s="59">
        <v>439109.54</v>
      </c>
      <c r="S29" s="59">
        <v>439109.54</v>
      </c>
      <c r="T29" s="59">
        <v>-439109.54</v>
      </c>
      <c r="U29" s="59">
        <v>0</v>
      </c>
      <c r="V29" s="45">
        <v>0</v>
      </c>
    </row>
    <row r="30" spans="1:22" ht="60" x14ac:dyDescent="0.25">
      <c r="A30" s="35" t="s">
        <v>117</v>
      </c>
      <c r="B30" s="34" t="s">
        <v>54</v>
      </c>
      <c r="C30" s="28" t="e">
        <v>#N/A</v>
      </c>
      <c r="D30" s="28">
        <v>0</v>
      </c>
      <c r="E30" s="28">
        <v>0</v>
      </c>
      <c r="F30" s="28" t="e">
        <v>#N/A</v>
      </c>
      <c r="G30" s="29" t="e">
        <v>#N/A</v>
      </c>
      <c r="H30" s="29">
        <v>131040.85</v>
      </c>
      <c r="I30" s="29">
        <v>48403.83</v>
      </c>
      <c r="J30" s="49">
        <v>33613.449999999997</v>
      </c>
      <c r="K30" s="49">
        <v>26890.76</v>
      </c>
      <c r="L30" s="49">
        <v>92774.64</v>
      </c>
      <c r="M30" s="58">
        <v>21512.49</v>
      </c>
      <c r="N30" s="73">
        <v>20168.07</v>
      </c>
      <c r="O30" s="51">
        <v>64705.45</v>
      </c>
      <c r="P30" s="51"/>
      <c r="Q30" s="51"/>
      <c r="R30" s="59">
        <v>439109.54</v>
      </c>
      <c r="S30" s="59">
        <v>439109.54</v>
      </c>
      <c r="T30" s="59">
        <v>-439109.54</v>
      </c>
      <c r="U30" s="59">
        <v>0</v>
      </c>
      <c r="V30" s="45">
        <v>0</v>
      </c>
    </row>
    <row r="31" spans="1:22" ht="30" x14ac:dyDescent="0.25">
      <c r="A31" s="35" t="s">
        <v>118</v>
      </c>
      <c r="B31" s="34" t="s">
        <v>55</v>
      </c>
      <c r="C31" s="28" t="e">
        <v>#N/A</v>
      </c>
      <c r="D31" s="28">
        <v>0</v>
      </c>
      <c r="E31" s="28">
        <v>0</v>
      </c>
      <c r="F31" s="28" t="e">
        <v>#N/A</v>
      </c>
      <c r="G31" s="29" t="e">
        <v>#N/A</v>
      </c>
      <c r="H31" s="29">
        <v>131040.85</v>
      </c>
      <c r="I31" s="29">
        <v>48403.83</v>
      </c>
      <c r="J31" s="49">
        <v>33613.449999999997</v>
      </c>
      <c r="K31" s="49">
        <v>26890.76</v>
      </c>
      <c r="L31" s="49">
        <v>92774.64</v>
      </c>
      <c r="M31" s="58">
        <v>21512.49</v>
      </c>
      <c r="N31" s="73">
        <v>20168.07</v>
      </c>
      <c r="O31" s="51">
        <v>64705.45</v>
      </c>
      <c r="P31" s="51"/>
      <c r="Q31" s="51"/>
      <c r="R31" s="59">
        <v>439109.54</v>
      </c>
      <c r="S31" s="59">
        <v>439109.54</v>
      </c>
      <c r="T31" s="59">
        <v>-439109.54</v>
      </c>
      <c r="U31" s="59">
        <v>0</v>
      </c>
      <c r="V31" s="45">
        <v>0</v>
      </c>
    </row>
    <row r="32" spans="1:22" x14ac:dyDescent="0.25">
      <c r="A32" s="63" t="s">
        <v>128</v>
      </c>
      <c r="B32" s="64" t="s">
        <v>129</v>
      </c>
      <c r="C32" s="65">
        <v>58268829000</v>
      </c>
      <c r="D32" s="65"/>
      <c r="E32" s="65">
        <v>58268829000</v>
      </c>
      <c r="F32" s="65">
        <v>68758</v>
      </c>
      <c r="G32" s="57">
        <v>69411</v>
      </c>
      <c r="H32" s="57"/>
      <c r="I32" s="57">
        <v>70069</v>
      </c>
      <c r="J32" s="52"/>
      <c r="K32" s="52"/>
      <c r="L32" s="52">
        <v>4236989</v>
      </c>
      <c r="M32" s="66">
        <v>0</v>
      </c>
      <c r="N32" s="74">
        <v>0</v>
      </c>
      <c r="O32" s="53">
        <v>222469</v>
      </c>
      <c r="P32" s="53"/>
      <c r="Q32" s="53"/>
      <c r="R32" s="67">
        <v>4667696</v>
      </c>
      <c r="S32" s="67">
        <v>4667696</v>
      </c>
      <c r="T32" s="67">
        <v>58264161304</v>
      </c>
      <c r="U32" s="67">
        <v>0</v>
      </c>
      <c r="V32" s="68">
        <v>0</v>
      </c>
    </row>
    <row r="33" spans="1:22" x14ac:dyDescent="0.25">
      <c r="A33" s="35" t="s">
        <v>130</v>
      </c>
      <c r="B33" s="34" t="s">
        <v>132</v>
      </c>
      <c r="C33" s="28"/>
      <c r="D33" s="28"/>
      <c r="E33" s="28"/>
      <c r="F33" s="28">
        <v>68758</v>
      </c>
      <c r="G33" s="29">
        <v>69411</v>
      </c>
      <c r="H33" s="29"/>
      <c r="I33" s="29">
        <v>70069</v>
      </c>
      <c r="J33" s="49"/>
      <c r="K33" s="49"/>
      <c r="L33" s="49">
        <v>4236989</v>
      </c>
      <c r="M33" s="58">
        <v>0</v>
      </c>
      <c r="N33" s="73">
        <v>0</v>
      </c>
      <c r="O33" s="51">
        <v>222469</v>
      </c>
      <c r="P33" s="51"/>
      <c r="Q33" s="51"/>
      <c r="R33" s="59">
        <v>4667696</v>
      </c>
      <c r="S33" s="59">
        <v>4667696</v>
      </c>
      <c r="T33" s="59">
        <v>-4667696</v>
      </c>
      <c r="U33" s="59">
        <v>0</v>
      </c>
      <c r="V33" s="45">
        <v>0</v>
      </c>
    </row>
    <row r="34" spans="1:22" ht="30" x14ac:dyDescent="0.25">
      <c r="A34" s="35" t="s">
        <v>131</v>
      </c>
      <c r="B34" s="34" t="s">
        <v>133</v>
      </c>
      <c r="C34" s="28">
        <v>58268829000</v>
      </c>
      <c r="D34" s="28"/>
      <c r="E34" s="28"/>
      <c r="F34" s="28"/>
      <c r="G34" s="29"/>
      <c r="H34" s="29"/>
      <c r="I34" s="29"/>
      <c r="J34" s="49"/>
      <c r="K34" s="49"/>
      <c r="L34" s="36">
        <v>0</v>
      </c>
      <c r="M34" s="58">
        <v>0</v>
      </c>
      <c r="N34" s="73">
        <v>0</v>
      </c>
      <c r="O34" s="51">
        <v>0</v>
      </c>
      <c r="P34" s="51"/>
      <c r="Q34" s="51"/>
      <c r="R34" s="59">
        <v>0</v>
      </c>
      <c r="S34" s="59">
        <v>0</v>
      </c>
      <c r="T34" s="59">
        <v>58268829000</v>
      </c>
      <c r="U34" s="59">
        <v>0</v>
      </c>
      <c r="V34" s="45">
        <v>0</v>
      </c>
    </row>
    <row r="35" spans="1:22" x14ac:dyDescent="0.25">
      <c r="A35" s="63" t="s">
        <v>85</v>
      </c>
      <c r="B35" s="64" t="s">
        <v>56</v>
      </c>
      <c r="C35" s="65">
        <v>49000000000</v>
      </c>
      <c r="D35" s="65">
        <v>0</v>
      </c>
      <c r="E35" s="65">
        <v>49000000000</v>
      </c>
      <c r="F35" s="65">
        <v>247.34</v>
      </c>
      <c r="G35" s="56">
        <v>889945.3</v>
      </c>
      <c r="H35" s="56">
        <v>345.43</v>
      </c>
      <c r="I35" s="56">
        <v>472.12</v>
      </c>
      <c r="J35" s="52">
        <v>4471.45</v>
      </c>
      <c r="K35" s="52">
        <v>70.88</v>
      </c>
      <c r="L35" s="52">
        <v>110.06</v>
      </c>
      <c r="M35" s="66">
        <v>89000000515.850006</v>
      </c>
      <c r="N35" s="74">
        <v>49000000050.769997</v>
      </c>
      <c r="O35" s="53">
        <v>4504.3900000000003</v>
      </c>
      <c r="P35" s="53"/>
      <c r="Q35" s="53"/>
      <c r="R35" s="67">
        <v>138000900733.59</v>
      </c>
      <c r="S35" s="67">
        <v>138000876923.10999</v>
      </c>
      <c r="T35" s="67">
        <v>-89000876923.110001</v>
      </c>
      <c r="U35" s="67">
        <v>23810.48</v>
      </c>
      <c r="V35" s="68">
        <f>+R35/E35</f>
        <v>2.8163449129304081</v>
      </c>
    </row>
    <row r="36" spans="1:22" x14ac:dyDescent="0.25">
      <c r="A36" s="35" t="s">
        <v>86</v>
      </c>
      <c r="B36" s="34" t="s">
        <v>57</v>
      </c>
      <c r="C36" s="28">
        <v>49000000000</v>
      </c>
      <c r="D36" s="28">
        <v>0</v>
      </c>
      <c r="E36" s="28">
        <v>49000000000</v>
      </c>
      <c r="F36" s="28">
        <v>0</v>
      </c>
      <c r="G36" s="36">
        <v>0</v>
      </c>
      <c r="H36" s="36">
        <v>0</v>
      </c>
      <c r="I36" s="36">
        <v>0</v>
      </c>
      <c r="J36" s="49">
        <v>0</v>
      </c>
      <c r="K36" s="49">
        <v>0</v>
      </c>
      <c r="L36" s="49">
        <v>0</v>
      </c>
      <c r="M36" s="58">
        <v>89000000000</v>
      </c>
      <c r="N36" s="73">
        <v>49000000000</v>
      </c>
      <c r="O36" s="51">
        <v>0</v>
      </c>
      <c r="P36" s="51"/>
      <c r="Q36" s="51"/>
      <c r="R36" s="59">
        <v>138000000000</v>
      </c>
      <c r="S36" s="59">
        <v>138000000000</v>
      </c>
      <c r="T36" s="59">
        <v>-89000000000</v>
      </c>
      <c r="U36" s="59">
        <v>0</v>
      </c>
      <c r="V36" s="45">
        <f t="shared" si="0"/>
        <v>2.8163265306122449</v>
      </c>
    </row>
    <row r="37" spans="1:22" hidden="1" x14ac:dyDescent="0.25">
      <c r="A37" s="35" t="s">
        <v>119</v>
      </c>
      <c r="B37" s="34" t="s">
        <v>120</v>
      </c>
      <c r="C37" s="28">
        <v>49000000000</v>
      </c>
      <c r="D37" s="28">
        <v>0</v>
      </c>
      <c r="E37" s="28">
        <v>49000000000</v>
      </c>
      <c r="F37" s="28">
        <v>0</v>
      </c>
      <c r="G37" s="36">
        <v>0</v>
      </c>
      <c r="H37" s="36">
        <v>0</v>
      </c>
      <c r="I37" s="36">
        <v>0</v>
      </c>
      <c r="J37" s="49">
        <v>0</v>
      </c>
      <c r="K37" s="49">
        <v>0</v>
      </c>
      <c r="L37" s="49">
        <v>0</v>
      </c>
      <c r="M37" s="58">
        <v>89000000000</v>
      </c>
      <c r="N37" s="73">
        <v>49000000000</v>
      </c>
      <c r="O37" s="51">
        <v>0</v>
      </c>
      <c r="P37" s="51"/>
      <c r="Q37" s="51"/>
      <c r="R37" s="59">
        <v>138000000000</v>
      </c>
      <c r="S37" s="59">
        <v>138000000000</v>
      </c>
      <c r="T37" s="59">
        <v>-89000000000</v>
      </c>
      <c r="U37" s="59">
        <v>0</v>
      </c>
      <c r="V37" s="45">
        <v>0</v>
      </c>
    </row>
    <row r="38" spans="1:22" x14ac:dyDescent="0.25">
      <c r="A38" s="35" t="s">
        <v>87</v>
      </c>
      <c r="B38" s="34" t="s">
        <v>58</v>
      </c>
      <c r="C38" s="28">
        <v>0</v>
      </c>
      <c r="D38" s="28">
        <v>0</v>
      </c>
      <c r="E38" s="28">
        <v>0</v>
      </c>
      <c r="F38" s="28">
        <v>247.34</v>
      </c>
      <c r="G38" s="36">
        <v>258.3</v>
      </c>
      <c r="H38" s="36">
        <v>345.43</v>
      </c>
      <c r="I38" s="36">
        <v>456.12</v>
      </c>
      <c r="J38" s="49">
        <v>764.45</v>
      </c>
      <c r="K38" s="49">
        <v>70.88</v>
      </c>
      <c r="L38" s="49">
        <v>110.06</v>
      </c>
      <c r="M38" s="59">
        <v>0</v>
      </c>
      <c r="N38" s="59">
        <v>50.77</v>
      </c>
      <c r="O38" s="55">
        <v>42.39</v>
      </c>
      <c r="P38" s="55">
        <v>0</v>
      </c>
      <c r="Q38" s="55">
        <v>0</v>
      </c>
      <c r="R38" s="59">
        <v>2497.59</v>
      </c>
      <c r="S38" s="59">
        <v>2497.59</v>
      </c>
      <c r="T38" s="59">
        <v>-2497.59</v>
      </c>
      <c r="U38" s="59">
        <v>0</v>
      </c>
      <c r="V38" s="45">
        <v>0</v>
      </c>
    </row>
    <row r="39" spans="1:22" hidden="1" x14ac:dyDescent="0.25">
      <c r="A39" s="35" t="s">
        <v>88</v>
      </c>
      <c r="B39" s="34" t="s">
        <v>59</v>
      </c>
      <c r="C39" s="28">
        <v>0</v>
      </c>
      <c r="D39" s="28">
        <v>0</v>
      </c>
      <c r="E39" s="28">
        <v>0</v>
      </c>
      <c r="F39" s="28">
        <v>247.34</v>
      </c>
      <c r="G39" s="36">
        <v>258.3</v>
      </c>
      <c r="H39" s="36">
        <v>345.43</v>
      </c>
      <c r="I39" s="36">
        <v>456.12</v>
      </c>
      <c r="J39" s="49">
        <v>764.45</v>
      </c>
      <c r="K39" s="49">
        <v>70.88</v>
      </c>
      <c r="L39" s="49">
        <v>110.06</v>
      </c>
      <c r="M39" s="59">
        <v>0</v>
      </c>
      <c r="N39" s="59">
        <v>50.77</v>
      </c>
      <c r="O39" s="55">
        <v>42.39</v>
      </c>
      <c r="P39" s="55">
        <v>0</v>
      </c>
      <c r="Q39" s="55">
        <v>0</v>
      </c>
      <c r="R39" s="59">
        <v>2497.59</v>
      </c>
      <c r="S39" s="59">
        <v>2497.59</v>
      </c>
      <c r="T39" s="59">
        <v>-2497.59</v>
      </c>
      <c r="U39" s="59">
        <v>0</v>
      </c>
      <c r="V39" s="45">
        <v>0</v>
      </c>
    </row>
    <row r="40" spans="1:22" hidden="1" x14ac:dyDescent="0.25">
      <c r="A40" s="35" t="s">
        <v>89</v>
      </c>
      <c r="B40" s="34" t="s">
        <v>60</v>
      </c>
      <c r="C40" s="28">
        <v>0</v>
      </c>
      <c r="D40" s="28">
        <v>0</v>
      </c>
      <c r="E40" s="28">
        <v>0</v>
      </c>
      <c r="F40" s="28">
        <v>247.34</v>
      </c>
      <c r="G40" s="36">
        <v>258.3</v>
      </c>
      <c r="H40" s="36">
        <v>345.43</v>
      </c>
      <c r="I40" s="36">
        <v>456.12</v>
      </c>
      <c r="J40" s="49">
        <v>764.45</v>
      </c>
      <c r="K40" s="49">
        <v>70.88</v>
      </c>
      <c r="L40" s="49">
        <v>110.06</v>
      </c>
      <c r="M40" s="59">
        <v>0</v>
      </c>
      <c r="N40" s="59">
        <v>50.77</v>
      </c>
      <c r="O40" s="55">
        <v>42.39</v>
      </c>
      <c r="P40" s="55">
        <v>0</v>
      </c>
      <c r="Q40" s="55">
        <v>0</v>
      </c>
      <c r="R40" s="59">
        <v>2497.59</v>
      </c>
      <c r="S40" s="59">
        <v>2497.59</v>
      </c>
      <c r="T40" s="59">
        <v>-2497.59</v>
      </c>
      <c r="U40" s="59">
        <v>0</v>
      </c>
      <c r="V40" s="45">
        <v>0</v>
      </c>
    </row>
    <row r="41" spans="1:22" ht="30" hidden="1" x14ac:dyDescent="0.25">
      <c r="A41" s="35" t="s">
        <v>90</v>
      </c>
      <c r="B41" s="34" t="s">
        <v>61</v>
      </c>
      <c r="C41" s="28">
        <v>0</v>
      </c>
      <c r="D41" s="28">
        <v>0</v>
      </c>
      <c r="E41" s="28">
        <v>0</v>
      </c>
      <c r="F41" s="28">
        <v>247.34</v>
      </c>
      <c r="G41" s="36">
        <v>258.3</v>
      </c>
      <c r="H41" s="36">
        <v>345.43</v>
      </c>
      <c r="I41" s="36">
        <v>456.12</v>
      </c>
      <c r="J41" s="49">
        <v>764.45</v>
      </c>
      <c r="K41" s="49">
        <v>70.88</v>
      </c>
      <c r="L41" s="49">
        <v>110.06</v>
      </c>
      <c r="M41" s="59">
        <v>0</v>
      </c>
      <c r="N41" s="59">
        <v>50.77</v>
      </c>
      <c r="O41" s="55">
        <v>42.39</v>
      </c>
      <c r="P41" s="55">
        <v>0</v>
      </c>
      <c r="Q41" s="55">
        <v>0</v>
      </c>
      <c r="R41" s="59">
        <v>2497.59</v>
      </c>
      <c r="S41" s="59">
        <v>2497.59</v>
      </c>
      <c r="T41" s="59">
        <v>-2497.59</v>
      </c>
      <c r="U41" s="59">
        <v>0</v>
      </c>
      <c r="V41" s="45">
        <v>0</v>
      </c>
    </row>
    <row r="42" spans="1:22" ht="30" x14ac:dyDescent="0.25">
      <c r="A42" s="35" t="s">
        <v>121</v>
      </c>
      <c r="B42" s="34" t="s">
        <v>63</v>
      </c>
      <c r="C42" s="28">
        <v>0</v>
      </c>
      <c r="D42" s="28">
        <v>0</v>
      </c>
      <c r="E42" s="28">
        <v>0</v>
      </c>
      <c r="F42" s="28">
        <v>0</v>
      </c>
      <c r="G42" s="36">
        <v>889687</v>
      </c>
      <c r="H42" s="36">
        <v>0</v>
      </c>
      <c r="I42" s="36">
        <v>16</v>
      </c>
      <c r="J42" s="49">
        <v>3707</v>
      </c>
      <c r="K42" s="55">
        <v>0</v>
      </c>
      <c r="L42" s="55">
        <v>0</v>
      </c>
      <c r="M42" s="59">
        <v>0</v>
      </c>
      <c r="N42" s="59">
        <v>0</v>
      </c>
      <c r="O42" s="55">
        <v>4462</v>
      </c>
      <c r="P42" s="55">
        <v>0</v>
      </c>
      <c r="Q42" s="55">
        <v>0</v>
      </c>
      <c r="R42" s="59">
        <v>898236</v>
      </c>
      <c r="S42" s="59">
        <v>874425.52</v>
      </c>
      <c r="T42" s="59">
        <v>-874425.52</v>
      </c>
      <c r="U42" s="59">
        <v>23810.48</v>
      </c>
      <c r="V42" s="45">
        <v>0</v>
      </c>
    </row>
    <row r="43" spans="1:22" hidden="1" x14ac:dyDescent="0.25">
      <c r="A43" s="35" t="s">
        <v>122</v>
      </c>
      <c r="B43" s="34" t="s">
        <v>64</v>
      </c>
      <c r="C43" s="28" t="e">
        <v>#N/A</v>
      </c>
      <c r="D43" s="36">
        <v>0</v>
      </c>
      <c r="E43" s="36">
        <v>0</v>
      </c>
      <c r="F43" s="28" t="e">
        <v>#N/A</v>
      </c>
      <c r="G43" s="28">
        <v>889687</v>
      </c>
      <c r="H43" s="28">
        <v>0</v>
      </c>
      <c r="I43" s="28"/>
      <c r="J43" s="49">
        <v>0</v>
      </c>
      <c r="K43" s="49"/>
      <c r="L43" s="49"/>
      <c r="M43" s="58"/>
      <c r="N43" s="50"/>
      <c r="O43" s="51"/>
      <c r="P43" s="51"/>
      <c r="Q43" s="51"/>
      <c r="R43" s="59">
        <v>889687</v>
      </c>
      <c r="S43" s="59">
        <v>889687</v>
      </c>
      <c r="T43" s="59">
        <v>-889687</v>
      </c>
      <c r="U43" s="59">
        <v>0</v>
      </c>
      <c r="V43" s="45">
        <v>0</v>
      </c>
    </row>
    <row r="44" spans="1:22" hidden="1" x14ac:dyDescent="0.25">
      <c r="A44" s="35" t="s">
        <v>123</v>
      </c>
      <c r="B44" s="34" t="s">
        <v>124</v>
      </c>
      <c r="C44" s="28" t="e">
        <v>#N/A</v>
      </c>
      <c r="D44" s="36">
        <v>0</v>
      </c>
      <c r="E44" s="36">
        <v>0</v>
      </c>
      <c r="F44" s="28" t="e">
        <v>#N/A</v>
      </c>
      <c r="G44" s="28" t="e">
        <v>#N/A</v>
      </c>
      <c r="H44" s="28" t="e">
        <v>#N/A</v>
      </c>
      <c r="I44" s="28"/>
      <c r="J44" s="49">
        <v>0</v>
      </c>
      <c r="K44" s="49"/>
      <c r="L44" s="49"/>
      <c r="M44" s="58"/>
      <c r="N44" s="50"/>
      <c r="O44" s="51"/>
      <c r="P44" s="51"/>
      <c r="Q44" s="51"/>
      <c r="R44" s="59">
        <v>0</v>
      </c>
      <c r="S44" s="59">
        <v>0</v>
      </c>
      <c r="T44" s="59">
        <v>0</v>
      </c>
      <c r="U44" s="59">
        <v>0</v>
      </c>
      <c r="V44" s="45">
        <v>0</v>
      </c>
    </row>
    <row r="45" spans="1:22" hidden="1" x14ac:dyDescent="0.25">
      <c r="A45" s="35" t="s">
        <v>125</v>
      </c>
      <c r="B45" s="34" t="s">
        <v>67</v>
      </c>
      <c r="C45" s="28" t="e">
        <v>#N/A</v>
      </c>
      <c r="D45" s="36">
        <v>0</v>
      </c>
      <c r="E45" s="36">
        <v>0</v>
      </c>
      <c r="F45" s="28" t="e">
        <v>#N/A</v>
      </c>
      <c r="G45" s="28">
        <v>0</v>
      </c>
      <c r="H45" s="36">
        <v>0</v>
      </c>
      <c r="I45" s="28"/>
      <c r="J45" s="49">
        <v>3707</v>
      </c>
      <c r="K45" s="49"/>
      <c r="L45" s="49"/>
      <c r="M45" s="58"/>
      <c r="N45" s="50"/>
      <c r="O45" s="51"/>
      <c r="P45" s="51"/>
      <c r="Q45" s="51"/>
      <c r="R45" s="59">
        <v>3723</v>
      </c>
      <c r="S45" s="59">
        <v>-20087.48</v>
      </c>
      <c r="T45" s="59">
        <v>20087.48</v>
      </c>
      <c r="U45" s="59">
        <v>23810.48</v>
      </c>
      <c r="V45" s="45">
        <v>0</v>
      </c>
    </row>
    <row r="46" spans="1:22" ht="15.75" hidden="1" thickBot="1" x14ac:dyDescent="0.3">
      <c r="A46" s="69" t="s">
        <v>126</v>
      </c>
      <c r="B46" s="70" t="s">
        <v>69</v>
      </c>
      <c r="C46" s="39">
        <v>0</v>
      </c>
      <c r="D46" s="40">
        <v>0</v>
      </c>
      <c r="E46" s="40">
        <v>0</v>
      </c>
      <c r="F46" s="39">
        <v>0</v>
      </c>
      <c r="G46" s="39">
        <v>0</v>
      </c>
      <c r="H46" s="40">
        <v>0</v>
      </c>
      <c r="I46" s="39"/>
      <c r="J46" s="54">
        <v>3707</v>
      </c>
      <c r="K46" s="54"/>
      <c r="L46" s="54"/>
      <c r="M46" s="60"/>
      <c r="N46" s="54"/>
      <c r="O46" s="54"/>
      <c r="P46" s="54"/>
      <c r="Q46" s="54"/>
      <c r="R46" s="61">
        <v>3723</v>
      </c>
      <c r="S46" s="61">
        <v>-20087.48</v>
      </c>
      <c r="T46" s="60">
        <v>20087.48</v>
      </c>
      <c r="U46" s="62">
        <v>23810.48</v>
      </c>
      <c r="V46" s="41">
        <v>0</v>
      </c>
    </row>
    <row r="49" spans="9:9" x14ac:dyDescent="0.25">
      <c r="I49" s="2"/>
    </row>
  </sheetData>
  <mergeCells count="12">
    <mergeCell ref="B8:B9"/>
    <mergeCell ref="A8:A9"/>
    <mergeCell ref="C8:E8"/>
    <mergeCell ref="F8:V8"/>
    <mergeCell ref="A1:V1"/>
    <mergeCell ref="A2:V2"/>
    <mergeCell ref="A3:V3"/>
    <mergeCell ref="C4:E4"/>
    <mergeCell ref="F4:V4"/>
    <mergeCell ref="A5:V5"/>
    <mergeCell ref="A6:V6"/>
    <mergeCell ref="A7:V7"/>
  </mergeCells>
  <pageMargins left="0.70866141732283472" right="0.70866141732283472" top="0.74803149606299213" bottom="0.74803149606299213" header="0.31496062992125984" footer="0.31496062992125984"/>
  <pageSetup paperSize="157" scale="64" orientation="landscape" r:id="rId1"/>
  <rowBreaks count="1" manualBreakCount="1">
    <brk id="42" max="21" man="1"/>
  </rowBreaks>
  <ignoredErrors>
    <ignoredError sqref="A1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 </vt:lpstr>
      <vt:lpstr>ENERO </vt:lpstr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Lisbett Rocio Casagua Lopez</dc:creator>
  <cp:keywords/>
  <dc:description/>
  <cp:lastModifiedBy>Diana Melisa Vasquez Florez</cp:lastModifiedBy>
  <cp:revision/>
  <cp:lastPrinted>2023-10-05T12:59:49Z</cp:lastPrinted>
  <dcterms:created xsi:type="dcterms:W3CDTF">2021-11-04T14:12:01Z</dcterms:created>
  <dcterms:modified xsi:type="dcterms:W3CDTF">2023-11-20T20:27:50Z</dcterms:modified>
  <cp:category/>
  <cp:contentStatus/>
</cp:coreProperties>
</file>