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20" windowWidth="21840" windowHeight="13740" tabRatio="601"/>
  </bookViews>
  <sheets>
    <sheet name="Matriz de Peligros 2019" sheetId="42" r:id="rId1"/>
    <sheet name="RIESGOS" sheetId="43" r:id="rId2"/>
    <sheet name="Hoja1" sheetId="44" r:id="rId3"/>
  </sheets>
  <definedNames>
    <definedName name="_xlnm._FilterDatabase" localSheetId="0" hidden="1">'Matriz de Peligros 2019'!$A$14:$AU$270</definedName>
    <definedName name="_xlnm.Print_Area" localSheetId="0">'Matriz de Peligros 2019'!$A$1:$AG$270</definedName>
    <definedName name="CLASE">#REF!</definedName>
    <definedName name="consecuencias">#REF!</definedName>
    <definedName name="deficiencia">#REF!</definedName>
    <definedName name="Descripción">#REF!</definedName>
    <definedName name="efectos">#REF!</definedName>
    <definedName name="exposicion">#REF!</definedName>
    <definedName name="FACTOR">#REF!</definedName>
    <definedName name="Z_690B6F67_B07E_4576_802D_03F34D115F9A_.wvu.PrintTitles" localSheetId="0" hidden="1">'Matriz de Peligros 2019'!#REF!</definedName>
    <definedName name="Z_690B6F67_B07E_4576_802D_03F34D115F9A_.wvu.Rows" localSheetId="0" hidden="1">'Matriz de Peligros 2019'!#REF!,'Matriz de Peligros 2019'!#REF!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B9" i="43" l="1"/>
  <c r="B8" i="43"/>
  <c r="B7" i="43"/>
  <c r="B6" i="43"/>
  <c r="B5" i="43"/>
  <c r="B4" i="43"/>
  <c r="B3" i="43"/>
  <c r="B10" i="43" l="1"/>
  <c r="C8" i="43" s="1"/>
  <c r="O123" i="42"/>
  <c r="P123" i="42" s="1"/>
  <c r="T107" i="42"/>
  <c r="T108" i="42"/>
  <c r="T109" i="42"/>
  <c r="O16" i="42"/>
  <c r="R16" i="42" s="1"/>
  <c r="S16" i="42" s="1"/>
  <c r="T16" i="42" s="1"/>
  <c r="O17" i="42"/>
  <c r="R17" i="42" s="1"/>
  <c r="S17" i="42" s="1"/>
  <c r="T17" i="42" s="1"/>
  <c r="O18" i="42"/>
  <c r="R18" i="42" s="1"/>
  <c r="S18" i="42" s="1"/>
  <c r="T18" i="42" s="1"/>
  <c r="O19" i="42"/>
  <c r="R19" i="42" s="1"/>
  <c r="S19" i="42" s="1"/>
  <c r="T19" i="42" s="1"/>
  <c r="O20" i="42"/>
  <c r="R20" i="42" s="1"/>
  <c r="S20" i="42" s="1"/>
  <c r="T20" i="42" s="1"/>
  <c r="O21" i="42"/>
  <c r="R21" i="42" s="1"/>
  <c r="S21" i="42" s="1"/>
  <c r="T21" i="42" s="1"/>
  <c r="O22" i="42"/>
  <c r="R22" i="42" s="1"/>
  <c r="S22" i="42" s="1"/>
  <c r="T22" i="42" s="1"/>
  <c r="O23" i="42"/>
  <c r="R23" i="42" s="1"/>
  <c r="S23" i="42" s="1"/>
  <c r="T23" i="42" s="1"/>
  <c r="O24" i="42"/>
  <c r="R24" i="42" s="1"/>
  <c r="S24" i="42" s="1"/>
  <c r="T24" i="42" s="1"/>
  <c r="O25" i="42"/>
  <c r="R25" i="42" s="1"/>
  <c r="S25" i="42" s="1"/>
  <c r="T25" i="42" s="1"/>
  <c r="O26" i="42"/>
  <c r="R26" i="42" s="1"/>
  <c r="S26" i="42" s="1"/>
  <c r="T26" i="42" s="1"/>
  <c r="O27" i="42"/>
  <c r="R27" i="42" s="1"/>
  <c r="S27" i="42" s="1"/>
  <c r="T27" i="42" s="1"/>
  <c r="O28" i="42"/>
  <c r="R28" i="42" s="1"/>
  <c r="S28" i="42" s="1"/>
  <c r="T28" i="42" s="1"/>
  <c r="O29" i="42"/>
  <c r="R29" i="42" s="1"/>
  <c r="S29" i="42" s="1"/>
  <c r="T29" i="42" s="1"/>
  <c r="O30" i="42"/>
  <c r="R30" i="42" s="1"/>
  <c r="S30" i="42" s="1"/>
  <c r="T30" i="42" s="1"/>
  <c r="O31" i="42"/>
  <c r="R31" i="42" s="1"/>
  <c r="S31" i="42" s="1"/>
  <c r="T31" i="42" s="1"/>
  <c r="O32" i="42"/>
  <c r="R32" i="42" s="1"/>
  <c r="S32" i="42" s="1"/>
  <c r="T32" i="42" s="1"/>
  <c r="O33" i="42"/>
  <c r="R33" i="42" s="1"/>
  <c r="S33" i="42" s="1"/>
  <c r="T33" i="42" s="1"/>
  <c r="O34" i="42"/>
  <c r="R34" i="42" s="1"/>
  <c r="S34" i="42" s="1"/>
  <c r="T34" i="42" s="1"/>
  <c r="O35" i="42"/>
  <c r="R35" i="42" s="1"/>
  <c r="S35" i="42" s="1"/>
  <c r="T35" i="42" s="1"/>
  <c r="O36" i="42"/>
  <c r="R36" i="42" s="1"/>
  <c r="S36" i="42" s="1"/>
  <c r="T36" i="42" s="1"/>
  <c r="O37" i="42"/>
  <c r="R37" i="42" s="1"/>
  <c r="S37" i="42" s="1"/>
  <c r="T37" i="42" s="1"/>
  <c r="O38" i="42"/>
  <c r="R38" i="42" s="1"/>
  <c r="S38" i="42" s="1"/>
  <c r="T38" i="42" s="1"/>
  <c r="O39" i="42"/>
  <c r="R39" i="42" s="1"/>
  <c r="S39" i="42" s="1"/>
  <c r="T39" i="42" s="1"/>
  <c r="O40" i="42"/>
  <c r="R40" i="42" s="1"/>
  <c r="S40" i="42" s="1"/>
  <c r="T40" i="42" s="1"/>
  <c r="O41" i="42"/>
  <c r="R41" i="42" s="1"/>
  <c r="S41" i="42" s="1"/>
  <c r="T41" i="42" s="1"/>
  <c r="O42" i="42"/>
  <c r="R42" i="42" s="1"/>
  <c r="S42" i="42" s="1"/>
  <c r="T42" i="42" s="1"/>
  <c r="O43" i="42"/>
  <c r="R43" i="42" s="1"/>
  <c r="S43" i="42" s="1"/>
  <c r="T43" i="42" s="1"/>
  <c r="O44" i="42"/>
  <c r="R44" i="42" s="1"/>
  <c r="S44" i="42" s="1"/>
  <c r="T44" i="42" s="1"/>
  <c r="O45" i="42"/>
  <c r="R45" i="42" s="1"/>
  <c r="S45" i="42" s="1"/>
  <c r="T45" i="42" s="1"/>
  <c r="O46" i="42"/>
  <c r="R46" i="42" s="1"/>
  <c r="S46" i="42" s="1"/>
  <c r="T46" i="42" s="1"/>
  <c r="O47" i="42"/>
  <c r="R47" i="42" s="1"/>
  <c r="S47" i="42" s="1"/>
  <c r="T47" i="42" s="1"/>
  <c r="O48" i="42"/>
  <c r="R48" i="42" s="1"/>
  <c r="S48" i="42" s="1"/>
  <c r="T48" i="42" s="1"/>
  <c r="O49" i="42"/>
  <c r="R49" i="42" s="1"/>
  <c r="S49" i="42" s="1"/>
  <c r="T49" i="42" s="1"/>
  <c r="O50" i="42"/>
  <c r="R50" i="42" s="1"/>
  <c r="S50" i="42" s="1"/>
  <c r="T50" i="42" s="1"/>
  <c r="O51" i="42"/>
  <c r="R51" i="42" s="1"/>
  <c r="S51" i="42" s="1"/>
  <c r="T51" i="42" s="1"/>
  <c r="O52" i="42"/>
  <c r="R52" i="42" s="1"/>
  <c r="S52" i="42" s="1"/>
  <c r="T52" i="42" s="1"/>
  <c r="O53" i="42"/>
  <c r="R53" i="42" s="1"/>
  <c r="S53" i="42" s="1"/>
  <c r="T53" i="42" s="1"/>
  <c r="O54" i="42"/>
  <c r="R54" i="42" s="1"/>
  <c r="S54" i="42" s="1"/>
  <c r="T54" i="42" s="1"/>
  <c r="O55" i="42"/>
  <c r="R55" i="42" s="1"/>
  <c r="S55" i="42" s="1"/>
  <c r="T55" i="42" s="1"/>
  <c r="O56" i="42"/>
  <c r="R56" i="42" s="1"/>
  <c r="S56" i="42" s="1"/>
  <c r="T56" i="42" s="1"/>
  <c r="O57" i="42"/>
  <c r="O58" i="42"/>
  <c r="R58" i="42" s="1"/>
  <c r="S58" i="42" s="1"/>
  <c r="T58" i="42" s="1"/>
  <c r="O59" i="42"/>
  <c r="R59" i="42" s="1"/>
  <c r="S59" i="42" s="1"/>
  <c r="T59" i="42" s="1"/>
  <c r="O60" i="42"/>
  <c r="R60" i="42" s="1"/>
  <c r="S60" i="42" s="1"/>
  <c r="T60" i="42" s="1"/>
  <c r="O61" i="42"/>
  <c r="O62" i="42"/>
  <c r="R62" i="42" s="1"/>
  <c r="S62" i="42" s="1"/>
  <c r="T62" i="42" s="1"/>
  <c r="O63" i="42"/>
  <c r="R63" i="42" s="1"/>
  <c r="S63" i="42" s="1"/>
  <c r="T63" i="42" s="1"/>
  <c r="O64" i="42"/>
  <c r="R64" i="42" s="1"/>
  <c r="S64" i="42" s="1"/>
  <c r="T64" i="42" s="1"/>
  <c r="O65" i="42"/>
  <c r="O66" i="42"/>
  <c r="R66" i="42" s="1"/>
  <c r="S66" i="42" s="1"/>
  <c r="T66" i="42" s="1"/>
  <c r="O67" i="42"/>
  <c r="R67" i="42" s="1"/>
  <c r="S67" i="42" s="1"/>
  <c r="T67" i="42" s="1"/>
  <c r="O68" i="42"/>
  <c r="R68" i="42" s="1"/>
  <c r="S68" i="42" s="1"/>
  <c r="T68" i="42" s="1"/>
  <c r="O69" i="42"/>
  <c r="O70" i="42"/>
  <c r="R70" i="42" s="1"/>
  <c r="S70" i="42" s="1"/>
  <c r="T70" i="42" s="1"/>
  <c r="O71" i="42"/>
  <c r="R71" i="42" s="1"/>
  <c r="S71" i="42" s="1"/>
  <c r="T71" i="42" s="1"/>
  <c r="O72" i="42"/>
  <c r="R72" i="42" s="1"/>
  <c r="S72" i="42" s="1"/>
  <c r="T72" i="42" s="1"/>
  <c r="O73" i="42"/>
  <c r="O74" i="42"/>
  <c r="R74" i="42" s="1"/>
  <c r="S74" i="42" s="1"/>
  <c r="T74" i="42" s="1"/>
  <c r="O75" i="42"/>
  <c r="R75" i="42" s="1"/>
  <c r="S75" i="42" s="1"/>
  <c r="T75" i="42" s="1"/>
  <c r="O76" i="42"/>
  <c r="R76" i="42" s="1"/>
  <c r="S76" i="42" s="1"/>
  <c r="T76" i="42" s="1"/>
  <c r="O77" i="42"/>
  <c r="O78" i="42"/>
  <c r="R78" i="42" s="1"/>
  <c r="S78" i="42" s="1"/>
  <c r="T78" i="42" s="1"/>
  <c r="O79" i="42"/>
  <c r="R79" i="42" s="1"/>
  <c r="S79" i="42" s="1"/>
  <c r="T79" i="42" s="1"/>
  <c r="O80" i="42"/>
  <c r="R80" i="42" s="1"/>
  <c r="S80" i="42" s="1"/>
  <c r="T80" i="42" s="1"/>
  <c r="O81" i="42"/>
  <c r="O82" i="42"/>
  <c r="R82" i="42" s="1"/>
  <c r="S82" i="42" s="1"/>
  <c r="T82" i="42" s="1"/>
  <c r="O83" i="42"/>
  <c r="R83" i="42" s="1"/>
  <c r="S83" i="42" s="1"/>
  <c r="T83" i="42" s="1"/>
  <c r="O84" i="42"/>
  <c r="R84" i="42" s="1"/>
  <c r="S84" i="42" s="1"/>
  <c r="T84" i="42" s="1"/>
  <c r="O85" i="42"/>
  <c r="O86" i="42"/>
  <c r="R86" i="42" s="1"/>
  <c r="S86" i="42" s="1"/>
  <c r="T86" i="42" s="1"/>
  <c r="O87" i="42"/>
  <c r="R87" i="42" s="1"/>
  <c r="S87" i="42" s="1"/>
  <c r="T87" i="42" s="1"/>
  <c r="O88" i="42"/>
  <c r="R88" i="42" s="1"/>
  <c r="S88" i="42" s="1"/>
  <c r="T88" i="42" s="1"/>
  <c r="O89" i="42"/>
  <c r="O90" i="42"/>
  <c r="R90" i="42" s="1"/>
  <c r="S90" i="42" s="1"/>
  <c r="T90" i="42" s="1"/>
  <c r="O91" i="42"/>
  <c r="R91" i="42" s="1"/>
  <c r="S91" i="42" s="1"/>
  <c r="T91" i="42" s="1"/>
  <c r="O92" i="42"/>
  <c r="R92" i="42" s="1"/>
  <c r="S92" i="42" s="1"/>
  <c r="T92" i="42" s="1"/>
  <c r="O93" i="42"/>
  <c r="O94" i="42"/>
  <c r="R94" i="42" s="1"/>
  <c r="S94" i="42" s="1"/>
  <c r="T94" i="42" s="1"/>
  <c r="O95" i="42"/>
  <c r="R95" i="42" s="1"/>
  <c r="S95" i="42" s="1"/>
  <c r="T95" i="42" s="1"/>
  <c r="O96" i="42"/>
  <c r="R96" i="42" s="1"/>
  <c r="S96" i="42" s="1"/>
  <c r="T96" i="42" s="1"/>
  <c r="O97" i="42"/>
  <c r="O98" i="42"/>
  <c r="R98" i="42" s="1"/>
  <c r="S98" i="42" s="1"/>
  <c r="T98" i="42" s="1"/>
  <c r="O99" i="42"/>
  <c r="R99" i="42" s="1"/>
  <c r="S99" i="42" s="1"/>
  <c r="T99" i="42" s="1"/>
  <c r="O100" i="42"/>
  <c r="R100" i="42" s="1"/>
  <c r="S100" i="42" s="1"/>
  <c r="T100" i="42" s="1"/>
  <c r="O101" i="42"/>
  <c r="O102" i="42"/>
  <c r="R102" i="42" s="1"/>
  <c r="S102" i="42" s="1"/>
  <c r="T102" i="42" s="1"/>
  <c r="O103" i="42"/>
  <c r="R103" i="42" s="1"/>
  <c r="S103" i="42" s="1"/>
  <c r="T103" i="42" s="1"/>
  <c r="O104" i="42"/>
  <c r="R104" i="42" s="1"/>
  <c r="S104" i="42" s="1"/>
  <c r="T104" i="42" s="1"/>
  <c r="O105" i="42"/>
  <c r="O106" i="42"/>
  <c r="R106" i="42" s="1"/>
  <c r="S106" i="42" s="1"/>
  <c r="T106" i="42" s="1"/>
  <c r="O107" i="42"/>
  <c r="R107" i="42" s="1"/>
  <c r="O108" i="42"/>
  <c r="R108" i="42" s="1"/>
  <c r="O109" i="42"/>
  <c r="R109" i="42" s="1"/>
  <c r="O110" i="42"/>
  <c r="R110" i="42" s="1"/>
  <c r="S110" i="42" s="1"/>
  <c r="T110" i="42" s="1"/>
  <c r="O111" i="42"/>
  <c r="R111" i="42" s="1"/>
  <c r="S111" i="42" s="1"/>
  <c r="T111" i="42" s="1"/>
  <c r="O112" i="42"/>
  <c r="R112" i="42" s="1"/>
  <c r="S112" i="42" s="1"/>
  <c r="T112" i="42" s="1"/>
  <c r="O113" i="42"/>
  <c r="O114" i="42"/>
  <c r="R114" i="42" s="1"/>
  <c r="S114" i="42" s="1"/>
  <c r="T114" i="42" s="1"/>
  <c r="O115" i="42"/>
  <c r="R115" i="42" s="1"/>
  <c r="S115" i="42" s="1"/>
  <c r="T115" i="42" s="1"/>
  <c r="O116" i="42"/>
  <c r="R116" i="42" s="1"/>
  <c r="S116" i="42" s="1"/>
  <c r="T116" i="42" s="1"/>
  <c r="O117" i="42"/>
  <c r="O118" i="42"/>
  <c r="R118" i="42" s="1"/>
  <c r="S118" i="42" s="1"/>
  <c r="T118" i="42" s="1"/>
  <c r="O119" i="42"/>
  <c r="R119" i="42" s="1"/>
  <c r="S119" i="42" s="1"/>
  <c r="T119" i="42" s="1"/>
  <c r="O120" i="42"/>
  <c r="R120" i="42" s="1"/>
  <c r="S120" i="42" s="1"/>
  <c r="T120" i="42" s="1"/>
  <c r="O121" i="42"/>
  <c r="O122" i="42"/>
  <c r="R122" i="42" s="1"/>
  <c r="S122" i="42" s="1"/>
  <c r="T122" i="42" s="1"/>
  <c r="O124" i="42"/>
  <c r="R124" i="42" s="1"/>
  <c r="S124" i="42" s="1"/>
  <c r="T124" i="42" s="1"/>
  <c r="O125" i="42"/>
  <c r="O126" i="42"/>
  <c r="R126" i="42" s="1"/>
  <c r="S126" i="42" s="1"/>
  <c r="T126" i="42" s="1"/>
  <c r="O127" i="42"/>
  <c r="R127" i="42" s="1"/>
  <c r="S127" i="42" s="1"/>
  <c r="T127" i="42" s="1"/>
  <c r="O128" i="42"/>
  <c r="R128" i="42" s="1"/>
  <c r="S128" i="42" s="1"/>
  <c r="T128" i="42" s="1"/>
  <c r="O129" i="42"/>
  <c r="O130" i="42"/>
  <c r="R130" i="42" s="1"/>
  <c r="S130" i="42" s="1"/>
  <c r="T130" i="42" s="1"/>
  <c r="O131" i="42"/>
  <c r="R131" i="42" s="1"/>
  <c r="S131" i="42" s="1"/>
  <c r="T131" i="42" s="1"/>
  <c r="O132" i="42"/>
  <c r="R132" i="42" s="1"/>
  <c r="S132" i="42" s="1"/>
  <c r="T132" i="42" s="1"/>
  <c r="O133" i="42"/>
  <c r="O134" i="42"/>
  <c r="R134" i="42" s="1"/>
  <c r="S134" i="42" s="1"/>
  <c r="T134" i="42" s="1"/>
  <c r="O135" i="42"/>
  <c r="R135" i="42" s="1"/>
  <c r="S135" i="42" s="1"/>
  <c r="T135" i="42" s="1"/>
  <c r="O136" i="42"/>
  <c r="R136" i="42" s="1"/>
  <c r="S136" i="42" s="1"/>
  <c r="T136" i="42" s="1"/>
  <c r="O137" i="42"/>
  <c r="O138" i="42"/>
  <c r="R138" i="42" s="1"/>
  <c r="S138" i="42" s="1"/>
  <c r="T138" i="42" s="1"/>
  <c r="O139" i="42"/>
  <c r="R139" i="42" s="1"/>
  <c r="S139" i="42" s="1"/>
  <c r="T139" i="42" s="1"/>
  <c r="O140" i="42"/>
  <c r="R140" i="42" s="1"/>
  <c r="S140" i="42" s="1"/>
  <c r="T140" i="42" s="1"/>
  <c r="O141" i="42"/>
  <c r="O142" i="42"/>
  <c r="R142" i="42" s="1"/>
  <c r="S142" i="42" s="1"/>
  <c r="T142" i="42" s="1"/>
  <c r="O143" i="42"/>
  <c r="R143" i="42" s="1"/>
  <c r="S143" i="42" s="1"/>
  <c r="T143" i="42" s="1"/>
  <c r="O144" i="42"/>
  <c r="R144" i="42" s="1"/>
  <c r="S144" i="42" s="1"/>
  <c r="T144" i="42" s="1"/>
  <c r="O145" i="42"/>
  <c r="O146" i="42"/>
  <c r="R146" i="42" s="1"/>
  <c r="S146" i="42" s="1"/>
  <c r="T146" i="42" s="1"/>
  <c r="O147" i="42"/>
  <c r="R147" i="42" s="1"/>
  <c r="S147" i="42" s="1"/>
  <c r="T147" i="42" s="1"/>
  <c r="O148" i="42"/>
  <c r="R148" i="42" s="1"/>
  <c r="S148" i="42" s="1"/>
  <c r="T148" i="42" s="1"/>
  <c r="O149" i="42"/>
  <c r="O150" i="42"/>
  <c r="R150" i="42" s="1"/>
  <c r="S150" i="42" s="1"/>
  <c r="T150" i="42" s="1"/>
  <c r="O151" i="42"/>
  <c r="R151" i="42" s="1"/>
  <c r="S151" i="42" s="1"/>
  <c r="T151" i="42" s="1"/>
  <c r="O152" i="42"/>
  <c r="R152" i="42" s="1"/>
  <c r="S152" i="42" s="1"/>
  <c r="T152" i="42" s="1"/>
  <c r="O153" i="42"/>
  <c r="O154" i="42"/>
  <c r="R154" i="42" s="1"/>
  <c r="S154" i="42" s="1"/>
  <c r="T154" i="42" s="1"/>
  <c r="O155" i="42"/>
  <c r="R155" i="42" s="1"/>
  <c r="S155" i="42" s="1"/>
  <c r="T155" i="42" s="1"/>
  <c r="O156" i="42"/>
  <c r="R156" i="42" s="1"/>
  <c r="S156" i="42" s="1"/>
  <c r="T156" i="42" s="1"/>
  <c r="O157" i="42"/>
  <c r="O158" i="42"/>
  <c r="R158" i="42" s="1"/>
  <c r="S158" i="42" s="1"/>
  <c r="T158" i="42" s="1"/>
  <c r="O159" i="42"/>
  <c r="R159" i="42" s="1"/>
  <c r="S159" i="42" s="1"/>
  <c r="T159" i="42" s="1"/>
  <c r="O160" i="42"/>
  <c r="R160" i="42" s="1"/>
  <c r="S160" i="42" s="1"/>
  <c r="T160" i="42" s="1"/>
  <c r="O161" i="42"/>
  <c r="O162" i="42"/>
  <c r="R162" i="42" s="1"/>
  <c r="S162" i="42" s="1"/>
  <c r="T162" i="42" s="1"/>
  <c r="O163" i="42"/>
  <c r="R163" i="42" s="1"/>
  <c r="S163" i="42" s="1"/>
  <c r="T163" i="42" s="1"/>
  <c r="O164" i="42"/>
  <c r="R164" i="42" s="1"/>
  <c r="S164" i="42" s="1"/>
  <c r="T164" i="42" s="1"/>
  <c r="O165" i="42"/>
  <c r="O166" i="42"/>
  <c r="R166" i="42" s="1"/>
  <c r="S166" i="42" s="1"/>
  <c r="T166" i="42" s="1"/>
  <c r="O167" i="42"/>
  <c r="R167" i="42" s="1"/>
  <c r="S167" i="42" s="1"/>
  <c r="T167" i="42" s="1"/>
  <c r="O168" i="42"/>
  <c r="R168" i="42" s="1"/>
  <c r="S168" i="42" s="1"/>
  <c r="T168" i="42" s="1"/>
  <c r="O169" i="42"/>
  <c r="O170" i="42"/>
  <c r="R170" i="42" s="1"/>
  <c r="S170" i="42" s="1"/>
  <c r="T170" i="42" s="1"/>
  <c r="O171" i="42"/>
  <c r="R171" i="42" s="1"/>
  <c r="S171" i="42" s="1"/>
  <c r="T171" i="42" s="1"/>
  <c r="O172" i="42"/>
  <c r="R172" i="42" s="1"/>
  <c r="S172" i="42" s="1"/>
  <c r="T172" i="42" s="1"/>
  <c r="O173" i="42"/>
  <c r="O174" i="42"/>
  <c r="R174" i="42" s="1"/>
  <c r="S174" i="42" s="1"/>
  <c r="T174" i="42" s="1"/>
  <c r="O175" i="42"/>
  <c r="R175" i="42" s="1"/>
  <c r="S175" i="42" s="1"/>
  <c r="T175" i="42" s="1"/>
  <c r="O176" i="42"/>
  <c r="R176" i="42" s="1"/>
  <c r="S176" i="42" s="1"/>
  <c r="T176" i="42" s="1"/>
  <c r="O177" i="42"/>
  <c r="O178" i="42"/>
  <c r="R178" i="42" s="1"/>
  <c r="S178" i="42" s="1"/>
  <c r="T178" i="42" s="1"/>
  <c r="O179" i="42"/>
  <c r="R179" i="42" s="1"/>
  <c r="S179" i="42" s="1"/>
  <c r="T179" i="42" s="1"/>
  <c r="O180" i="42"/>
  <c r="R180" i="42" s="1"/>
  <c r="S180" i="42" s="1"/>
  <c r="T180" i="42" s="1"/>
  <c r="O181" i="42"/>
  <c r="O182" i="42"/>
  <c r="R182" i="42" s="1"/>
  <c r="S182" i="42" s="1"/>
  <c r="T182" i="42" s="1"/>
  <c r="O183" i="42"/>
  <c r="R183" i="42" s="1"/>
  <c r="S183" i="42" s="1"/>
  <c r="T183" i="42" s="1"/>
  <c r="O184" i="42"/>
  <c r="R184" i="42" s="1"/>
  <c r="S184" i="42" s="1"/>
  <c r="T184" i="42" s="1"/>
  <c r="O185" i="42"/>
  <c r="O186" i="42"/>
  <c r="R186" i="42" s="1"/>
  <c r="S186" i="42" s="1"/>
  <c r="T186" i="42" s="1"/>
  <c r="O187" i="42"/>
  <c r="O188" i="42"/>
  <c r="R188" i="42" s="1"/>
  <c r="S188" i="42" s="1"/>
  <c r="T188" i="42" s="1"/>
  <c r="O189" i="42"/>
  <c r="R189" i="42" s="1"/>
  <c r="S189" i="42" s="1"/>
  <c r="T189" i="42" s="1"/>
  <c r="O190" i="42"/>
  <c r="R190" i="42" s="1"/>
  <c r="S190" i="42" s="1"/>
  <c r="T190" i="42" s="1"/>
  <c r="O191" i="42"/>
  <c r="O192" i="42"/>
  <c r="R192" i="42" s="1"/>
  <c r="S192" i="42" s="1"/>
  <c r="T192" i="42" s="1"/>
  <c r="O193" i="42"/>
  <c r="R193" i="42" s="1"/>
  <c r="S193" i="42" s="1"/>
  <c r="T193" i="42" s="1"/>
  <c r="O194" i="42"/>
  <c r="R194" i="42" s="1"/>
  <c r="S194" i="42" s="1"/>
  <c r="T194" i="42" s="1"/>
  <c r="O195" i="42"/>
  <c r="R195" i="42" s="1"/>
  <c r="S195" i="42" s="1"/>
  <c r="T195" i="42" s="1"/>
  <c r="O196" i="42"/>
  <c r="R196" i="42" s="1"/>
  <c r="S196" i="42" s="1"/>
  <c r="T196" i="42" s="1"/>
  <c r="O197" i="42"/>
  <c r="O198" i="42"/>
  <c r="R198" i="42" s="1"/>
  <c r="S198" i="42" s="1"/>
  <c r="T198" i="42" s="1"/>
  <c r="O199" i="42"/>
  <c r="R199" i="42" s="1"/>
  <c r="S199" i="42" s="1"/>
  <c r="T199" i="42" s="1"/>
  <c r="O200" i="42"/>
  <c r="R200" i="42" s="1"/>
  <c r="S200" i="42" s="1"/>
  <c r="T200" i="42" s="1"/>
  <c r="O201" i="42"/>
  <c r="O202" i="42"/>
  <c r="R202" i="42" s="1"/>
  <c r="S202" i="42" s="1"/>
  <c r="T202" i="42" s="1"/>
  <c r="O203" i="42"/>
  <c r="O204" i="42"/>
  <c r="R204" i="42" s="1"/>
  <c r="S204" i="42" s="1"/>
  <c r="T204" i="42" s="1"/>
  <c r="O205" i="42"/>
  <c r="R205" i="42" s="1"/>
  <c r="S205" i="42" s="1"/>
  <c r="T205" i="42" s="1"/>
  <c r="O206" i="42"/>
  <c r="R206" i="42" s="1"/>
  <c r="S206" i="42" s="1"/>
  <c r="T206" i="42" s="1"/>
  <c r="O207" i="42"/>
  <c r="O208" i="42"/>
  <c r="R208" i="42" s="1"/>
  <c r="S208" i="42" s="1"/>
  <c r="T208" i="42" s="1"/>
  <c r="O209" i="42"/>
  <c r="R209" i="42" s="1"/>
  <c r="S209" i="42" s="1"/>
  <c r="T209" i="42" s="1"/>
  <c r="O210" i="42"/>
  <c r="R210" i="42" s="1"/>
  <c r="S210" i="42" s="1"/>
  <c r="T210" i="42" s="1"/>
  <c r="O211" i="42"/>
  <c r="R211" i="42" s="1"/>
  <c r="S211" i="42" s="1"/>
  <c r="T211" i="42" s="1"/>
  <c r="O212" i="42"/>
  <c r="R212" i="42" s="1"/>
  <c r="S212" i="42" s="1"/>
  <c r="T212" i="42" s="1"/>
  <c r="O213" i="42"/>
  <c r="O214" i="42"/>
  <c r="R214" i="42" s="1"/>
  <c r="S214" i="42" s="1"/>
  <c r="T214" i="42" s="1"/>
  <c r="O215" i="42"/>
  <c r="R215" i="42" s="1"/>
  <c r="S215" i="42" s="1"/>
  <c r="T215" i="42" s="1"/>
  <c r="O216" i="42"/>
  <c r="R216" i="42" s="1"/>
  <c r="S216" i="42" s="1"/>
  <c r="T216" i="42" s="1"/>
  <c r="O217" i="42"/>
  <c r="O218" i="42"/>
  <c r="R218" i="42" s="1"/>
  <c r="S218" i="42" s="1"/>
  <c r="T218" i="42" s="1"/>
  <c r="O219" i="42"/>
  <c r="O220" i="42"/>
  <c r="R220" i="42" s="1"/>
  <c r="S220" i="42" s="1"/>
  <c r="T220" i="42" s="1"/>
  <c r="O221" i="42"/>
  <c r="R221" i="42" s="1"/>
  <c r="S221" i="42" s="1"/>
  <c r="T221" i="42" s="1"/>
  <c r="O222" i="42"/>
  <c r="R222" i="42" s="1"/>
  <c r="S222" i="42" s="1"/>
  <c r="T222" i="42" s="1"/>
  <c r="O223" i="42"/>
  <c r="O224" i="42"/>
  <c r="R224" i="42" s="1"/>
  <c r="S224" i="42" s="1"/>
  <c r="T224" i="42" s="1"/>
  <c r="O225" i="42"/>
  <c r="R225" i="42" s="1"/>
  <c r="S225" i="42" s="1"/>
  <c r="T225" i="42" s="1"/>
  <c r="O226" i="42"/>
  <c r="R226" i="42" s="1"/>
  <c r="S226" i="42" s="1"/>
  <c r="T226" i="42" s="1"/>
  <c r="O227" i="42"/>
  <c r="R227" i="42" s="1"/>
  <c r="S227" i="42" s="1"/>
  <c r="T227" i="42" s="1"/>
  <c r="O228" i="42"/>
  <c r="R228" i="42" s="1"/>
  <c r="S228" i="42" s="1"/>
  <c r="T228" i="42" s="1"/>
  <c r="O229" i="42"/>
  <c r="O230" i="42"/>
  <c r="R230" i="42" s="1"/>
  <c r="S230" i="42" s="1"/>
  <c r="T230" i="42" s="1"/>
  <c r="O231" i="42"/>
  <c r="R231" i="42" s="1"/>
  <c r="S231" i="42" s="1"/>
  <c r="T231" i="42" s="1"/>
  <c r="O232" i="42"/>
  <c r="R232" i="42" s="1"/>
  <c r="S232" i="42" s="1"/>
  <c r="T232" i="42" s="1"/>
  <c r="O233" i="42"/>
  <c r="O234" i="42"/>
  <c r="R234" i="42" s="1"/>
  <c r="S234" i="42" s="1"/>
  <c r="T234" i="42" s="1"/>
  <c r="O235" i="42"/>
  <c r="O236" i="42"/>
  <c r="R236" i="42" s="1"/>
  <c r="S236" i="42" s="1"/>
  <c r="T236" i="42" s="1"/>
  <c r="O237" i="42"/>
  <c r="R237" i="42" s="1"/>
  <c r="S237" i="42" s="1"/>
  <c r="T237" i="42" s="1"/>
  <c r="O238" i="42"/>
  <c r="R238" i="42" s="1"/>
  <c r="S238" i="42" s="1"/>
  <c r="T238" i="42" s="1"/>
  <c r="O239" i="42"/>
  <c r="O240" i="42"/>
  <c r="R240" i="42" s="1"/>
  <c r="S240" i="42" s="1"/>
  <c r="T240" i="42" s="1"/>
  <c r="O241" i="42"/>
  <c r="R241" i="42" s="1"/>
  <c r="S241" i="42" s="1"/>
  <c r="T241" i="42" s="1"/>
  <c r="O242" i="42"/>
  <c r="R242" i="42" s="1"/>
  <c r="S242" i="42" s="1"/>
  <c r="T242" i="42" s="1"/>
  <c r="O243" i="42"/>
  <c r="R243" i="42" s="1"/>
  <c r="S243" i="42" s="1"/>
  <c r="T243" i="42" s="1"/>
  <c r="O244" i="42"/>
  <c r="R244" i="42" s="1"/>
  <c r="S244" i="42" s="1"/>
  <c r="T244" i="42" s="1"/>
  <c r="O245" i="42"/>
  <c r="O246" i="42"/>
  <c r="R246" i="42" s="1"/>
  <c r="S246" i="42" s="1"/>
  <c r="T246" i="42" s="1"/>
  <c r="O247" i="42"/>
  <c r="R247" i="42" s="1"/>
  <c r="S247" i="42" s="1"/>
  <c r="T247" i="42" s="1"/>
  <c r="O248" i="42"/>
  <c r="R248" i="42" s="1"/>
  <c r="S248" i="42" s="1"/>
  <c r="T248" i="42" s="1"/>
  <c r="O249" i="42"/>
  <c r="O250" i="42"/>
  <c r="R250" i="42" s="1"/>
  <c r="S250" i="42" s="1"/>
  <c r="T250" i="42" s="1"/>
  <c r="O251" i="42"/>
  <c r="O252" i="42"/>
  <c r="R252" i="42" s="1"/>
  <c r="S252" i="42" s="1"/>
  <c r="T252" i="42" s="1"/>
  <c r="O253" i="42"/>
  <c r="R253" i="42" s="1"/>
  <c r="S253" i="42" s="1"/>
  <c r="T253" i="42" s="1"/>
  <c r="O254" i="42"/>
  <c r="R254" i="42" s="1"/>
  <c r="S254" i="42" s="1"/>
  <c r="T254" i="42" s="1"/>
  <c r="O255" i="42"/>
  <c r="O256" i="42"/>
  <c r="R256" i="42" s="1"/>
  <c r="S256" i="42" s="1"/>
  <c r="T256" i="42" s="1"/>
  <c r="O257" i="42"/>
  <c r="R257" i="42" s="1"/>
  <c r="S257" i="42" s="1"/>
  <c r="T257" i="42" s="1"/>
  <c r="O258" i="42"/>
  <c r="R258" i="42" s="1"/>
  <c r="S258" i="42" s="1"/>
  <c r="T258" i="42" s="1"/>
  <c r="O259" i="42"/>
  <c r="R259" i="42" s="1"/>
  <c r="S259" i="42" s="1"/>
  <c r="T259" i="42" s="1"/>
  <c r="O260" i="42"/>
  <c r="R260" i="42" s="1"/>
  <c r="S260" i="42" s="1"/>
  <c r="T260" i="42" s="1"/>
  <c r="O261" i="42"/>
  <c r="O262" i="42"/>
  <c r="R262" i="42" s="1"/>
  <c r="S262" i="42" s="1"/>
  <c r="T262" i="42" s="1"/>
  <c r="O263" i="42"/>
  <c r="R263" i="42" s="1"/>
  <c r="S263" i="42" s="1"/>
  <c r="T263" i="42" s="1"/>
  <c r="O264" i="42"/>
  <c r="R264" i="42" s="1"/>
  <c r="S264" i="42" s="1"/>
  <c r="T264" i="42" s="1"/>
  <c r="O265" i="42"/>
  <c r="O266" i="42"/>
  <c r="R266" i="42" s="1"/>
  <c r="S266" i="42" s="1"/>
  <c r="T266" i="42" s="1"/>
  <c r="O267" i="42"/>
  <c r="O268" i="42"/>
  <c r="R268" i="42" s="1"/>
  <c r="S268" i="42" s="1"/>
  <c r="T268" i="42" s="1"/>
  <c r="O269" i="42"/>
  <c r="R269" i="42" s="1"/>
  <c r="S269" i="42" s="1"/>
  <c r="T269" i="42" s="1"/>
  <c r="O270" i="42"/>
  <c r="R270" i="42" s="1"/>
  <c r="S270" i="42" s="1"/>
  <c r="T270" i="42" s="1"/>
  <c r="C7" i="43" l="1"/>
  <c r="C5" i="43"/>
  <c r="C3" i="43"/>
  <c r="C9" i="43"/>
  <c r="C6" i="43"/>
  <c r="C4" i="43"/>
  <c r="R123" i="42"/>
  <c r="S123" i="42" s="1"/>
  <c r="T123" i="42" s="1"/>
  <c r="R267" i="42"/>
  <c r="S267" i="42" s="1"/>
  <c r="T267" i="42" s="1"/>
  <c r="R265" i="42"/>
  <c r="S265" i="42" s="1"/>
  <c r="T265" i="42" s="1"/>
  <c r="R261" i="42"/>
  <c r="S261" i="42" s="1"/>
  <c r="T261" i="42" s="1"/>
  <c r="R255" i="42"/>
  <c r="S255" i="42" s="1"/>
  <c r="T255" i="42" s="1"/>
  <c r="R251" i="42"/>
  <c r="S251" i="42" s="1"/>
  <c r="T251" i="42" s="1"/>
  <c r="R249" i="42"/>
  <c r="S249" i="42" s="1"/>
  <c r="T249" i="42" s="1"/>
  <c r="R245" i="42"/>
  <c r="S245" i="42" s="1"/>
  <c r="T245" i="42" s="1"/>
  <c r="R239" i="42"/>
  <c r="S239" i="42" s="1"/>
  <c r="T239" i="42" s="1"/>
  <c r="R235" i="42"/>
  <c r="S235" i="42" s="1"/>
  <c r="T235" i="42" s="1"/>
  <c r="R233" i="42"/>
  <c r="S233" i="42" s="1"/>
  <c r="T233" i="42" s="1"/>
  <c r="R229" i="42"/>
  <c r="S229" i="42" s="1"/>
  <c r="T229" i="42" s="1"/>
  <c r="R223" i="42"/>
  <c r="S223" i="42" s="1"/>
  <c r="T223" i="42" s="1"/>
  <c r="R219" i="42"/>
  <c r="S219" i="42" s="1"/>
  <c r="T219" i="42" s="1"/>
  <c r="R217" i="42"/>
  <c r="S217" i="42" s="1"/>
  <c r="T217" i="42" s="1"/>
  <c r="R213" i="42"/>
  <c r="S213" i="42" s="1"/>
  <c r="T213" i="42" s="1"/>
  <c r="R207" i="42"/>
  <c r="S207" i="42" s="1"/>
  <c r="T207" i="42" s="1"/>
  <c r="R203" i="42"/>
  <c r="S203" i="42" s="1"/>
  <c r="T203" i="42" s="1"/>
  <c r="R201" i="42"/>
  <c r="S201" i="42" s="1"/>
  <c r="T201" i="42" s="1"/>
  <c r="R197" i="42"/>
  <c r="S197" i="42" s="1"/>
  <c r="T197" i="42" s="1"/>
  <c r="R191" i="42"/>
  <c r="S191" i="42" s="1"/>
  <c r="T191" i="42" s="1"/>
  <c r="R187" i="42"/>
  <c r="S187" i="42" s="1"/>
  <c r="T187" i="42" s="1"/>
  <c r="R185" i="42"/>
  <c r="S185" i="42" s="1"/>
  <c r="T185" i="42" s="1"/>
  <c r="R181" i="42"/>
  <c r="S181" i="42" s="1"/>
  <c r="T181" i="42" s="1"/>
  <c r="R177" i="42"/>
  <c r="S177" i="42" s="1"/>
  <c r="T177" i="42" s="1"/>
  <c r="R173" i="42"/>
  <c r="S173" i="42" s="1"/>
  <c r="T173" i="42" s="1"/>
  <c r="R169" i="42"/>
  <c r="S169" i="42" s="1"/>
  <c r="T169" i="42" s="1"/>
  <c r="R165" i="42"/>
  <c r="S165" i="42" s="1"/>
  <c r="T165" i="42" s="1"/>
  <c r="R161" i="42"/>
  <c r="S161" i="42" s="1"/>
  <c r="T161" i="42" s="1"/>
  <c r="R157" i="42"/>
  <c r="S157" i="42" s="1"/>
  <c r="T157" i="42" s="1"/>
  <c r="R153" i="42"/>
  <c r="S153" i="42" s="1"/>
  <c r="T153" i="42" s="1"/>
  <c r="R149" i="42"/>
  <c r="S149" i="42" s="1"/>
  <c r="T149" i="42" s="1"/>
  <c r="R145" i="42"/>
  <c r="S145" i="42" s="1"/>
  <c r="T145" i="42" s="1"/>
  <c r="R141" i="42"/>
  <c r="S141" i="42" s="1"/>
  <c r="T141" i="42" s="1"/>
  <c r="R137" i="42"/>
  <c r="S137" i="42" s="1"/>
  <c r="T137" i="42" s="1"/>
  <c r="R133" i="42"/>
  <c r="S133" i="42" s="1"/>
  <c r="T133" i="42" s="1"/>
  <c r="R129" i="42"/>
  <c r="S129" i="42" s="1"/>
  <c r="T129" i="42" s="1"/>
  <c r="R125" i="42"/>
  <c r="S125" i="42" s="1"/>
  <c r="T125" i="42" s="1"/>
  <c r="R121" i="42"/>
  <c r="S121" i="42" s="1"/>
  <c r="T121" i="42" s="1"/>
  <c r="R117" i="42"/>
  <c r="S117" i="42" s="1"/>
  <c r="T117" i="42" s="1"/>
  <c r="R113" i="42"/>
  <c r="S113" i="42" s="1"/>
  <c r="T113" i="42" s="1"/>
  <c r="R105" i="42"/>
  <c r="S105" i="42" s="1"/>
  <c r="T105" i="42" s="1"/>
  <c r="R101" i="42"/>
  <c r="S101" i="42" s="1"/>
  <c r="T101" i="42" s="1"/>
  <c r="R97" i="42"/>
  <c r="S97" i="42" s="1"/>
  <c r="T97" i="42" s="1"/>
  <c r="R93" i="42"/>
  <c r="S93" i="42" s="1"/>
  <c r="T93" i="42" s="1"/>
  <c r="R89" i="42"/>
  <c r="S89" i="42" s="1"/>
  <c r="T89" i="42" s="1"/>
  <c r="R85" i="42"/>
  <c r="S85" i="42" s="1"/>
  <c r="T85" i="42" s="1"/>
  <c r="R81" i="42"/>
  <c r="S81" i="42" s="1"/>
  <c r="T81" i="42" s="1"/>
  <c r="R77" i="42"/>
  <c r="S77" i="42" s="1"/>
  <c r="T77" i="42" s="1"/>
  <c r="R73" i="42"/>
  <c r="S73" i="42" s="1"/>
  <c r="T73" i="42" s="1"/>
  <c r="R69" i="42"/>
  <c r="S69" i="42" s="1"/>
  <c r="T69" i="42" s="1"/>
  <c r="R65" i="42"/>
  <c r="S65" i="42" s="1"/>
  <c r="T65" i="42" s="1"/>
  <c r="R61" i="42"/>
  <c r="S61" i="42" s="1"/>
  <c r="T61" i="42" s="1"/>
  <c r="R57" i="42"/>
  <c r="S57" i="42" s="1"/>
  <c r="T57" i="42" s="1"/>
  <c r="J5" i="43" l="1"/>
  <c r="J4" i="43"/>
  <c r="C10" i="43"/>
  <c r="P118" i="42"/>
  <c r="P119" i="42"/>
  <c r="P120" i="42"/>
  <c r="P121" i="42"/>
  <c r="P122"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220" i="42"/>
  <c r="P221" i="42"/>
  <c r="P222" i="42"/>
  <c r="P223" i="42"/>
  <c r="P224" i="42"/>
  <c r="P225" i="42"/>
  <c r="P226" i="42"/>
  <c r="P227" i="42"/>
  <c r="P228" i="42"/>
  <c r="P229" i="42"/>
  <c r="P230" i="42"/>
  <c r="P231" i="42"/>
  <c r="P232" i="42"/>
  <c r="P233" i="42"/>
  <c r="P234" i="42"/>
  <c r="P235" i="42"/>
  <c r="P236" i="42"/>
  <c r="P237" i="42"/>
  <c r="P238" i="42"/>
  <c r="P239" i="42"/>
  <c r="P240" i="42"/>
  <c r="P241" i="42"/>
  <c r="P242" i="42"/>
  <c r="P243" i="42"/>
  <c r="P244" i="42"/>
  <c r="P245" i="42"/>
  <c r="P246" i="42"/>
  <c r="P247" i="42"/>
  <c r="P248" i="42"/>
  <c r="P249" i="42"/>
  <c r="P250" i="42"/>
  <c r="P251" i="42"/>
  <c r="P252" i="42"/>
  <c r="P253" i="42"/>
  <c r="P254" i="42"/>
  <c r="P255" i="42"/>
  <c r="P256" i="42"/>
  <c r="P257" i="42"/>
  <c r="P258" i="42"/>
  <c r="P259" i="42"/>
  <c r="P260" i="42"/>
  <c r="P261" i="42"/>
  <c r="P262" i="42"/>
  <c r="P263" i="42"/>
  <c r="P264" i="42"/>
  <c r="P265" i="42"/>
  <c r="P266" i="42"/>
  <c r="P267" i="42"/>
  <c r="P268" i="42"/>
  <c r="P269" i="42"/>
  <c r="P270" i="42"/>
  <c r="O15" i="42"/>
  <c r="R15" i="42" l="1"/>
  <c r="S15" i="42" s="1"/>
  <c r="F6" i="43" l="1"/>
  <c r="F5" i="43"/>
  <c r="F4" i="43"/>
  <c r="F3" i="43"/>
  <c r="P117" i="42"/>
  <c r="F7" i="43" l="1"/>
  <c r="G6" i="43" s="1"/>
  <c r="P112" i="42"/>
  <c r="P114" i="42"/>
  <c r="P40" i="42"/>
  <c r="P42" i="42"/>
  <c r="P43" i="42"/>
  <c r="G5" i="43" l="1"/>
  <c r="G3" i="43"/>
  <c r="G4" i="43"/>
  <c r="P41" i="42"/>
  <c r="P77" i="42"/>
  <c r="P113" i="42"/>
  <c r="P75" i="42"/>
  <c r="P74" i="42"/>
  <c r="P76" i="42"/>
  <c r="P115" i="42"/>
  <c r="G7" i="43" l="1"/>
  <c r="P56" i="42"/>
  <c r="P116" i="42" l="1"/>
  <c r="P108" i="42"/>
  <c r="P107" i="42"/>
  <c r="P106" i="42"/>
  <c r="P105" i="42"/>
  <c r="P104" i="42"/>
  <c r="P103" i="42"/>
  <c r="P102" i="42"/>
  <c r="P101" i="42"/>
  <c r="P100" i="42"/>
  <c r="P99" i="42"/>
  <c r="P98" i="42"/>
  <c r="P97" i="42"/>
  <c r="P96" i="42"/>
  <c r="P95" i="42"/>
  <c r="P94" i="42"/>
  <c r="P93" i="42"/>
  <c r="P92" i="42"/>
  <c r="P91" i="42"/>
  <c r="P90" i="42"/>
  <c r="P89" i="42"/>
  <c r="P88" i="42"/>
  <c r="P87" i="42"/>
  <c r="P86" i="42"/>
  <c r="P85" i="42"/>
  <c r="P84" i="42"/>
  <c r="P83" i="42"/>
  <c r="P82" i="42"/>
  <c r="P81" i="42"/>
  <c r="P80" i="42"/>
  <c r="P79" i="42"/>
  <c r="P78" i="42"/>
  <c r="P73" i="42"/>
  <c r="P72" i="42"/>
  <c r="P71" i="42"/>
  <c r="P70" i="42"/>
  <c r="P69" i="42"/>
  <c r="P68" i="42"/>
  <c r="P67" i="42"/>
  <c r="P66" i="42"/>
  <c r="P65" i="42"/>
  <c r="P64" i="42"/>
  <c r="P63" i="42"/>
  <c r="P62" i="42"/>
  <c r="P61" i="42"/>
  <c r="P60" i="42"/>
  <c r="P59" i="42"/>
  <c r="P58" i="42"/>
  <c r="P57" i="42"/>
  <c r="P55" i="42"/>
  <c r="P54" i="42"/>
  <c r="P53" i="42"/>
  <c r="P52" i="42"/>
  <c r="P51" i="42"/>
  <c r="P50" i="42"/>
  <c r="P49" i="42"/>
  <c r="P48" i="42"/>
  <c r="P47" i="42"/>
  <c r="P46" i="42"/>
  <c r="P45" i="42"/>
  <c r="P32" i="42"/>
  <c r="P31" i="42"/>
  <c r="P29" i="42"/>
  <c r="P44" i="42"/>
  <c r="P39" i="42"/>
  <c r="P37" i="42"/>
  <c r="P35" i="42"/>
  <c r="P33" i="42"/>
  <c r="P28" i="42"/>
  <c r="P26" i="42"/>
  <c r="P24" i="42"/>
  <c r="P21" i="42"/>
  <c r="P19" i="42"/>
  <c r="P17" i="42"/>
  <c r="P15" i="42"/>
  <c r="P109" i="42" l="1"/>
  <c r="P110" i="42"/>
  <c r="P111" i="42"/>
  <c r="P30" i="42"/>
  <c r="P38" i="42"/>
  <c r="P25" i="42"/>
  <c r="P36" i="42"/>
  <c r="P27" i="42"/>
  <c r="P22" i="42"/>
  <c r="T15" i="42"/>
  <c r="J3" i="43" s="1"/>
  <c r="J6" i="43" s="1"/>
  <c r="P18" i="42"/>
  <c r="P16" i="42"/>
  <c r="P20" i="42"/>
  <c r="P34" i="42"/>
  <c r="P23" i="42"/>
</calcChain>
</file>

<file path=xl/sharedStrings.xml><?xml version="1.0" encoding="utf-8"?>
<sst xmlns="http://schemas.openxmlformats.org/spreadsheetml/2006/main" count="4508" uniqueCount="598">
  <si>
    <t>FUENTE</t>
  </si>
  <si>
    <t>X</t>
  </si>
  <si>
    <t xml:space="preserve">ACTIVIDAD </t>
  </si>
  <si>
    <t>EFECTOS POSIBLES</t>
  </si>
  <si>
    <t>MEDIO</t>
  </si>
  <si>
    <t>TAREA</t>
  </si>
  <si>
    <t>PROCESO</t>
  </si>
  <si>
    <t>TRABAJADOR</t>
  </si>
  <si>
    <t>NIVEL DE DEFICIENCIA</t>
  </si>
  <si>
    <t>NIVEL DE PROBABILIDAD</t>
  </si>
  <si>
    <t>NIVEL DE CONSECUENCIA</t>
  </si>
  <si>
    <t>NIVEL DE RIESGO</t>
  </si>
  <si>
    <t>ACEPTABILIDAD DEL RIESGO</t>
  </si>
  <si>
    <t>CONTROL EXISTENTE</t>
  </si>
  <si>
    <t>NIVEL DE EXPOSICIÓN</t>
  </si>
  <si>
    <t>INTERPRETACIÓN NIVEL DE PROBABILIDAD</t>
  </si>
  <si>
    <t>CONDICIONES DE SEGURIDAD</t>
  </si>
  <si>
    <t>EXPUESTOS</t>
  </si>
  <si>
    <t>PELIGROS</t>
  </si>
  <si>
    <t>MARCO LEGAL</t>
  </si>
  <si>
    <t>MOVIMIENTO REPETITIVO</t>
  </si>
  <si>
    <t>INFORMACIÓN GENERAL DE LA EMPRESA</t>
  </si>
  <si>
    <t>NIT</t>
  </si>
  <si>
    <t>CC</t>
  </si>
  <si>
    <t>CE</t>
  </si>
  <si>
    <t>No.</t>
  </si>
  <si>
    <t>Clase(s) de Riesgos</t>
  </si>
  <si>
    <t>Dirección</t>
  </si>
  <si>
    <t>Departamento</t>
  </si>
  <si>
    <t>INFORMACIÓN DE LA MATRIZ DE IDENTIFICACIÓN DE PELIGROS EN EL CENTRO DE TRABAJO</t>
  </si>
  <si>
    <t>Nombre del Centro de Trabajo</t>
  </si>
  <si>
    <t>PSICOSOCIAL</t>
  </si>
  <si>
    <t>OBSERVACIÓN</t>
  </si>
  <si>
    <t>TIPO ACTIVIDAD
RUTINARIA / NO RUTINARIA</t>
  </si>
  <si>
    <t>ASPECTOS LEGALES
APLICABLES</t>
  </si>
  <si>
    <t>Licencia en SO</t>
  </si>
  <si>
    <t>Levantamiento de la información en la matriz realizada por:</t>
  </si>
  <si>
    <t>Cargo</t>
  </si>
  <si>
    <t>Razón Social de la Empresa</t>
  </si>
  <si>
    <t>LUGAR DE TRABAJO</t>
  </si>
  <si>
    <t>Si</t>
  </si>
  <si>
    <t>Rutinaria</t>
  </si>
  <si>
    <t>Estrés laboral</t>
  </si>
  <si>
    <t>Fecha de actualización</t>
  </si>
  <si>
    <t>MATRIZ DE IDENTIFICACIÓN DE PELIGROS, VALORACIÓN DE RIESGOS Y DETERMINACIÓN DE CONTROLES MODELO SEGÚN NORMA GTC 45 ICONTEC - 2012</t>
  </si>
  <si>
    <t>INSTITUTO NACIONAL DE VIGILANCIA DE MEDICAMENTOS Y ALIMENTOS "INVIMA"</t>
  </si>
  <si>
    <t>Responsable(s) de la empresa</t>
  </si>
  <si>
    <t>Ciudad/municipio</t>
  </si>
  <si>
    <t>Teléfono</t>
  </si>
  <si>
    <t>No. De Trabajadores de la dependencia</t>
  </si>
  <si>
    <t>POSTURA PROLONGADA</t>
  </si>
  <si>
    <t>N/A</t>
  </si>
  <si>
    <t>PEOR CONSECUENCIA</t>
  </si>
  <si>
    <t>Carrera 34 # 54-70 Cabecera - Bucaramanga</t>
  </si>
  <si>
    <t>(037) 6433362</t>
  </si>
  <si>
    <t>Santander</t>
  </si>
  <si>
    <t>Bucaramanga</t>
  </si>
  <si>
    <t>GRUPO DE TRABAJO TERRITORIAL CENTRO ORIENTE 1</t>
  </si>
  <si>
    <t>Fecha de expedición:</t>
  </si>
  <si>
    <t>ATENCIÓN INTEGRAL AL CIUDADANO</t>
  </si>
  <si>
    <t>Oficina Bucaramanga y fuera de las instalaciones</t>
  </si>
  <si>
    <t>Atención de PQRDS
Atender a la ciudadanía en general con la gestión de las peticiones, quejas, reclamos, denuncias y derechos de
petición asegurando la atención en el tiempo de respuesta estipulado y con la calidad requerida</t>
  </si>
  <si>
    <t>Identificación del trámite (Dispositivos Médicos, Fabricas de Alimentos, Cosméticos, Medicamentos, Plantas de Beneficio, Importadoras y Bancos de Sangre)</t>
  </si>
  <si>
    <t>Movimientos repetitivos en extremidades superiores (uso de teclado)</t>
  </si>
  <si>
    <t>Adopción de postura sedente durante la jornada laboral.  (Sentado mayor parte del tiempo)</t>
  </si>
  <si>
    <t>Uso de equipos y sistemas de computo (pantalla)</t>
  </si>
  <si>
    <t>Por Movimiento repetitivo.</t>
  </si>
  <si>
    <t>Dolores y malestar en miembros superiores (manos, codos, hombros).</t>
  </si>
  <si>
    <t>Fatiga y espasmos musculares, dolor de espalda, de extremidades inferiores.</t>
  </si>
  <si>
    <t>Fatiga y desgaste visual, cefalea.</t>
  </si>
  <si>
    <t>Mobiliarios en buen estado (Sillas, mesas, escritorios, estantes).</t>
  </si>
  <si>
    <t>PVE de Riesgo Biomecánico
Uso de elementos de confort según necesidades específicas del puesto de trabajo (base monitor, sillas ergonómicas con apoyabrazos)
Análisis e Intervención a puestos de trabajo
inspecciones de seguridad
Seguimiento a la ejecución de la pausas activas.</t>
  </si>
  <si>
    <t xml:space="preserve">Pausas Activas. Exámenes médicos ocupacionales.
Actividades de gimnasia laboral </t>
  </si>
  <si>
    <t>PVE de Riesgo Biomecánico
Uso de elementos de confort según necesidades específicas del puesto de trabajo (base monitor, sillas ergonómicas con apoyabrazos)
Análisis e Intervención a puestos de trabajo
Inspecciones de seguridad
Seguimiento a la ejecución de la pausas activas.</t>
  </si>
  <si>
    <t>PVE de Riesgo Biomecánico
Mantenimiento preventivo y correctivo de los equipos y áreas del Instituto
Uso de Pantallas antirreflejo</t>
  </si>
  <si>
    <t>Desarrollo de pausas activas
Exámenes ocupacionales (valoración visual)</t>
  </si>
  <si>
    <t>Recibo de la documentación</t>
  </si>
  <si>
    <t>Radicación de la documentación</t>
  </si>
  <si>
    <t xml:space="preserve">Realizar consulta técnica o solicitud de documentación </t>
  </si>
  <si>
    <t>Uso de herramientas de oficina (Cosedora, perforadora, ganchos legajadores, Retirador de ganchos, cauchos, clips, chinches entre otros) al momento de clasificar la documentación.</t>
  </si>
  <si>
    <t>Alta carga mental, (velocidad, complejidad, atención, minuciosidad) y cargas emocionales, en el desarrollo de las tareas.</t>
  </si>
  <si>
    <t>Desplazamiento dentro de las instalaciones, lo cual puede generar caídas.</t>
  </si>
  <si>
    <t>Caídas por uso de escaleras</t>
  </si>
  <si>
    <t>Ocurrencia de actos delictivos dentro de las instalaciones (robos).</t>
  </si>
  <si>
    <t>Exposición a agresiones físicas y verbales debido al contacto con visitantes.</t>
  </si>
  <si>
    <t>Incendio y explosión debido a cortos circuitos en instalaciones eléctricas, presencia de material combustible solido (Madera, papel, textil)</t>
  </si>
  <si>
    <t>Conexión de Equipos (Eléctrico) en administración</t>
  </si>
  <si>
    <t>Exposición a microorganismos debido al contacto con personas internas y externas que pueden estar enfermos o que pueden traer consigo algún agente patógeno.</t>
  </si>
  <si>
    <t>Zona de alta amenaza sísmica</t>
  </si>
  <si>
    <t>Temporada invernal con lluvias intensas</t>
  </si>
  <si>
    <t>Mecánico por herramientas.</t>
  </si>
  <si>
    <t>Características de la organización del trabajo - comunicación.
Condiciones de la tarea por definición de roles.
Condiciones de la tarea por carga mental.</t>
  </si>
  <si>
    <t>Locativo por estructuras e instalaciones.</t>
  </si>
  <si>
    <t>Locativo por escaleras</t>
  </si>
  <si>
    <t>Públicos por robos.</t>
  </si>
  <si>
    <t>Públicos por orden público.</t>
  </si>
  <si>
    <t>Tecnológico por explosión.</t>
  </si>
  <si>
    <t>Eléctrico por baja  tensión.</t>
  </si>
  <si>
    <t>Virus, Hongos, Bacterias</t>
  </si>
  <si>
    <t>Por Sismo</t>
  </si>
  <si>
    <t>Por Precipitaciones; lluvias</t>
  </si>
  <si>
    <t>Contusiones, heridas, laceraciones.</t>
  </si>
  <si>
    <t>Sensibilización en autocuidado enfocado en manos y dedos.</t>
  </si>
  <si>
    <t>Estrés, irritabilidad, apatía laboral, desmotivación, falta de interés, baja productividad.</t>
  </si>
  <si>
    <t>PVE Riesgo Psicosocial.
Implementación de diagnostico.(Batería)</t>
  </si>
  <si>
    <t>Talleres para reducción de Riesgo Psicosocial.</t>
  </si>
  <si>
    <t>Caídas al mismo y diferente nivel, heridas, contusiones y golpes.</t>
  </si>
  <si>
    <t>Instalaciones locativas en buen estado
Inspecciones de Seguridad
Identificación condiciones peligrosas y gestionar su eliminación o mitigación
Mantenimiento preventivo y correctivo de los equipos y áreas del Instituto
Programa de Orden y Aseo
Campañas de Orden y Aseo</t>
  </si>
  <si>
    <t xml:space="preserve">Capacitación en autocuidado y en prevención de caídas. </t>
  </si>
  <si>
    <t>Caídas, heridas, contusiones y golpes.</t>
  </si>
  <si>
    <t xml:space="preserve">Instalaciones locativas en buen estado
Inspecciones de Seguridad
Identificación condiciones peligrosas y gestionar su eliminación o mitigación
Mantenimiento preventivo y correctivo de los equipos y áreas del Instituto
Programa de Orden y Aseo
Campañas de Orden y Aseo
Uso de cinta antideslizante 
Escaleras con pasamanos en ambos  lados </t>
  </si>
  <si>
    <t>Traumatismos de tejidos desde leves hasta severos,  secuelas psicológicas, muerte</t>
  </si>
  <si>
    <t>Control de ingreso a la sede con fotografía del visitante y sticker de identificación.
Guarda de seguridad.
PVE Condiciones de Salud.
Plan de Emergencias para amenazas sociales</t>
  </si>
  <si>
    <t>Capacitación de Riesgo Público.</t>
  </si>
  <si>
    <t>Quemaduras, heridas, politraumatismos</t>
  </si>
  <si>
    <t>Programa de Orden y Aseo
Campañas de Orden y Aseo
Inspecciones de seguridad
Dotación de equipos para la atención de emergencias
Mantenimiento preventivo y correctivo de los equipos y áreas del Instituto
Inspección de extintores y botiquín 
Desarrollo de Simulacros
Señalización Preventiva y de los equipos contraincendios
Señalización de rutas de evacuación</t>
  </si>
  <si>
    <t>Capacitación y entrenamiento a Brigada de Emergencia</t>
  </si>
  <si>
    <t>Quemaduras, shock, fibrilación ventricular, electrocución, cortos circuitos</t>
  </si>
  <si>
    <t>Inspecciones de seguridad
Mantenimiento preventivo y correctivo de los equipos y áreas del Instituto
Tomas eléctricos rotulados
Equipos con polo a tierra</t>
  </si>
  <si>
    <t>Cuadros virales, Infecciones, afecciones respiratorias</t>
  </si>
  <si>
    <t>PVE Riesgo Biológico.
Esquema de Vacunación según PVE.</t>
  </si>
  <si>
    <t>Capacitación en riesgo Biológico.
Sensibilizaciones de lavado de manos</t>
  </si>
  <si>
    <t>Fracturas, golpes, muerte</t>
  </si>
  <si>
    <t>Dotación de equipos para la atención de emergencias
Inspección de extintores y de Botiquín
Recarga de extintores
Dotación de equipos para la atención de emergencias
Desarrollo de Simulacros
Señalización Preventiva y de los equipos contraincendios
Señalización de rutas de evacuación</t>
  </si>
  <si>
    <t>Fracturas, golpes</t>
  </si>
  <si>
    <t>Radicación de la petición, queja, reclamo, denuncia o derecho de petición</t>
  </si>
  <si>
    <t>Asignación del documento de la petición, queja, reclamo, denuncia o derecho de petición</t>
  </si>
  <si>
    <t>Envío de correo Electrónico a Oficina de atención al Ciudadano</t>
  </si>
  <si>
    <t>Notificación de visita</t>
  </si>
  <si>
    <t>Análisis y verificación de la petición, queja, reclamo, denuncia o derecho de petición</t>
  </si>
  <si>
    <t>Programación y respuesta de la petición, queja, reclamo, denuncia o derecho de petición</t>
  </si>
  <si>
    <t>Atención de Solicitudes y Tramites
Atender a la ciudadanía en general con la radicación de los trámites y atención de las solicitudes brindando
orientación e información personalizada de manera veraz y oportuna</t>
  </si>
  <si>
    <t>Por Postura prolongada mantenida (Sentado).</t>
  </si>
  <si>
    <t>Por Postura prolongada mantenida (video - terminal).</t>
  </si>
  <si>
    <t>Psicosocial</t>
  </si>
  <si>
    <t>Heridas, contusiones, golpes entre otras lesiones personales.</t>
  </si>
  <si>
    <t>Educación Sanitaria y Asistencia Técnica
Promover la consciencia sanitaria y las buenas prácticas en la ciudadanía, gremios, sector industrial y entes
descentralizados por medio de mecanismos de educación sanitaria y asistencia técnica que generen sentido de
corresponsabilidad en la gestión de seguridad sanitaria</t>
  </si>
  <si>
    <t>ASEGURAMIENTO SANITARIO</t>
  </si>
  <si>
    <t>Auditorias y Certificaciones 
Verificar el cumplimiento de los requisitos establecidos en la normatividad sanitaria vigente, con el fin de otorgar la
certificación a los establecimientos fabricantes nacionales e internacionales, importadores y prestadores de servicios
de salud competencia del Invima</t>
  </si>
  <si>
    <t>Envío de informe de la asistencia técnica</t>
  </si>
  <si>
    <t>Diligenciamiento de formatos</t>
  </si>
  <si>
    <t>Recibir solicitud de certificación y auditoría</t>
  </si>
  <si>
    <t>Verificar Documentación</t>
  </si>
  <si>
    <t>Solicitud concepto zoosanitario</t>
  </si>
  <si>
    <t>Programar visita de auditoría y certificación</t>
  </si>
  <si>
    <t>Designar funcionarios</t>
  </si>
  <si>
    <t>Solicitar Viáticos (si aplica)</t>
  </si>
  <si>
    <t>Notificar visita de auditoría y certificación</t>
  </si>
  <si>
    <t>Preparar la Visita de auditoría y certificación</t>
  </si>
  <si>
    <t>Ejecutar la visita de auditoría y certificación</t>
  </si>
  <si>
    <t>Elaboración del informe de auditoría</t>
  </si>
  <si>
    <t>Realizar Inspecciones en sitio</t>
  </si>
  <si>
    <t>Toma de muestras</t>
  </si>
  <si>
    <t>Medidas Sanitarias y de Seguridad</t>
  </si>
  <si>
    <t>Realizar la inspección y certificación sanitaria de alimentos, materias primas e insumos para la industria de alimentos en Sitios de Control en Primera Barrera, Puertos Marítimos y Fluviales, Pasos Fronterizos, Aeropuertos Internacionales, Zonas Francas y Depósitos.</t>
  </si>
  <si>
    <t>Inspección, vigilancia y control de manera permanente y/o periódica en plantas de beneficio, desposte y desprese de animales de abasto público o para consumo humano</t>
  </si>
  <si>
    <t>Inspección y certificación de bebidas alcohólicas objeto de importación y exportación</t>
  </si>
  <si>
    <t>Recibo de solicitud de necesidades de capacitación o asistencia técnica</t>
  </si>
  <si>
    <t>Remisión de la misiva  a la Dirección Misional</t>
  </si>
  <si>
    <t>Dar respuesta al usuario</t>
  </si>
  <si>
    <t xml:space="preserve">Revisión de la necesidad </t>
  </si>
  <si>
    <t>Designación de funcionarios para la capacitación o asistencia técnica</t>
  </si>
  <si>
    <t>Consecución de viáticos (si aplica)</t>
  </si>
  <si>
    <t>Realización de informe de la asistencia técnica</t>
  </si>
  <si>
    <t>Adopción de postura sedente durante la jornada laboral.  (Realización de informes)</t>
  </si>
  <si>
    <t>Adopción de postura bípeda prolongada durante la jornada laboral. (Capacitaciones y asistencias técnicas)</t>
  </si>
  <si>
    <t>Por Postura prolongada mantenida (De Pie).</t>
  </si>
  <si>
    <t>Ocurrencia de actos delictivos por traslado a sitios de capacitación o asistencia técnica.</t>
  </si>
  <si>
    <t>Públicos por robos
Públicos por atracos
Públicos por asaltos
Públicos por atentados
Públicos por orden público</t>
  </si>
  <si>
    <t>PVE Condiciones de Salud.
Plan de Emergencias para amenazas sociales</t>
  </si>
  <si>
    <t>Ocurrencia de accidentes de tránsito al desplazarse en vehículos propios, servicio publico, servicio intermunicipal, vía aérea y como peatón.</t>
  </si>
  <si>
    <t>Accidentes de Transito</t>
  </si>
  <si>
    <t>Traumatismos de tejidos desde leves hasta severos, quemaduras, muerte. Síndrome postraumático, secuelas psicológicas</t>
  </si>
  <si>
    <t>Aplicación de listas de chequeo pre operacionales a los vehículos  de la empresa contratistas
Protocolo de seguridad Vial.
Programa de mantenimiento preventivo y correctivo de Vehículos de la empresa contratista
Protocolo para verificar el seguimiento a los contratistas
Inspección de Seguridad</t>
  </si>
  <si>
    <t>Capacitaciones en seguridad vial, normas de tránsito vigentes, comportamientos seguros.
Capacitaciones en reporte de actos y condiciones inseguras asociadas a las condiciones de los vehículos</t>
  </si>
  <si>
    <t>Uso de herramientas manuales corto punzantes, en el desarrollo de la tarea.</t>
  </si>
  <si>
    <t>Heridas en tejidos blandos, laceraciones entre otras lesiones en manos y dedos.</t>
  </si>
  <si>
    <t xml:space="preserve">Capacitación en manejo seguro de herramientas y cuidado de manos
Uso de elementos de protección personal según matriz de elementos de protección personal. </t>
  </si>
  <si>
    <t>Conexión de Equipos (Eléctrico) en oficinas administrativas</t>
  </si>
  <si>
    <t xml:space="preserve">Superficies de trabajo irregulares, deslizantes, con diferencia del nivel, en donde se lleve a cabo la actividad. </t>
  </si>
  <si>
    <t>Superficies de trabajo irregulares
Superficies de trabajo deslizante
Superficie de trabajo con diferencia de nivel.</t>
  </si>
  <si>
    <t>Golpes, contusiones, fracturas(caída de personas, caída de objeto).</t>
  </si>
  <si>
    <t>Uso de elementos de protección personal según matriz de elementos de protección personal. 
Capacitación en autocuidado y en prevención de caídas
Capacitación en identificación de actos y condiciones Inseguras</t>
  </si>
  <si>
    <t>Desarrollo de la actividad a mas de 1.50 metros.</t>
  </si>
  <si>
    <t>Trabajo en Alturas</t>
  </si>
  <si>
    <t>Caídas de personas a distinto nivel, golpes, politraumatismo, fracturas.</t>
  </si>
  <si>
    <t xml:space="preserve">Curso de trabajo seguro en altura avanzado.
Uso de elementos de protección personal según matriz de elementos de protección personal. </t>
  </si>
  <si>
    <t>Exposición a agentes biológicos por los procesos realizados en asistencias técnicas</t>
  </si>
  <si>
    <t>Por Virus
Por Bacterias
Por Hongos
Por Parásitos
Por Picaduras
Por Mordeduras
Por Fluidos
Por Excremento</t>
  </si>
  <si>
    <t xml:space="preserve">Infecciones, afecciones respiratorias, cuadros virales, entre otras enfermedades comunes, enfermedades zoonoticas. </t>
  </si>
  <si>
    <t>PVE Riesgo Biológico.
Esquema de Vacunación según PVE.
Formato de solicitud y entrega de elementos de protección persona</t>
  </si>
  <si>
    <t xml:space="preserve">Capacitación en riesgo Biológico.
Sensibilizaciones de lavado de manos
Uso de elementos de protección personal según matriz de elementos de protección personal. </t>
  </si>
  <si>
    <t>Cuadros virales, Infecciones, afecciones respiratorias, enfermedades zonticas.(solo incluir enfermedades zonticas en planta de beneficio)</t>
  </si>
  <si>
    <t>Exposición a sustancias químicas como gases, vapores,  líquidos utilizados en los procesos realizados en las diferentes industrias.</t>
  </si>
  <si>
    <t>Líquidos , Gases y Vapores</t>
  </si>
  <si>
    <t>Intoxicaciones, irritaciones oculares, lesiones en la piel, dificultades respiratorias.</t>
  </si>
  <si>
    <t>PVE Riesgo Químico.
Formato de solicitud y entrega de elementos de protección persona</t>
  </si>
  <si>
    <t>Capacitaciones en prevención del riesgo químico.
Uso de EPP según matriz de EPP.</t>
  </si>
  <si>
    <t>Exposición a frio durante el desarrollo de la actividad ( cuartos fríos).</t>
  </si>
  <si>
    <t>Por Temperatura extrema (frio)</t>
  </si>
  <si>
    <t>Hipotermia, calambres y afecciones respiratorias.</t>
  </si>
  <si>
    <t>Uso de elementos de protección personal según matriz de elementos de protección personal. 
Capacitación en Autocuidado enfocada al riesgo</t>
  </si>
  <si>
    <t>Situación en las industrias donde realicen las capacitaciones o asistencias técnicas</t>
  </si>
  <si>
    <t>Por Inundación.</t>
  </si>
  <si>
    <t xml:space="preserve">Situación durante el traslado a los sitios de capacitación o asistencia técnica por vías </t>
  </si>
  <si>
    <t>Por Derrumbe.</t>
  </si>
  <si>
    <t>Adopción de postura bípeda prolongada durante la jornada laboral. (Auditorias)</t>
  </si>
  <si>
    <t>Ocurrencia de actos delictivos por traslado a sitios de las auditorias o certificaciones</t>
  </si>
  <si>
    <t>Desplazamiento dentro de las instalaciones, lo cual puede generar caídas en la oficina</t>
  </si>
  <si>
    <t>Caídas por uso de escaleras en la oficina</t>
  </si>
  <si>
    <t xml:space="preserve">Exposición a agentes biológicos por los procesos realizados en las visitas de auditorias o certificaciones </t>
  </si>
  <si>
    <t>Situación en las industrias donde realicen las auditorias o certificaciones</t>
  </si>
  <si>
    <t xml:space="preserve">Situación durante el traslado a los sitios de auditorias o certificaciones por vías </t>
  </si>
  <si>
    <t>INSPECCIÓN, VIGILANCIA Y CONTROL SANITARIO</t>
  </si>
  <si>
    <t>Inspección
Realizar la ejecución de las actividades de inspección y temas asociados, basadas en un enfoque de riesgo con el
propósito de garantizar el cumplimiento de los requisitos sanitarios establecidos en la normatividad vigente</t>
  </si>
  <si>
    <t xml:space="preserve">Vigilancia </t>
  </si>
  <si>
    <t>Inspección de materias primas, productos y tecnologías en sitios de control de primera  primera barrera: Puertos marítimos, fluviales, pasos fronterizos y aeropuertos internacionales</t>
  </si>
  <si>
    <t>Autorización de ingreso y salida de las donaciones Alimentos en caso de emergencia o desastre regional o nacional</t>
  </si>
  <si>
    <t>Autorización de ingreso y salida de productos de consumo humano competencia de INVIMA en caso de emergencia o desastre nacional o regional</t>
  </si>
  <si>
    <t>Vigilancia Epidemiológica y/o post comercialización (Identificar y Evaluar el Evento)</t>
  </si>
  <si>
    <t>Vigilancia Epidemiológica y/o post comercialización (Ejecutar acciones de vigilancia)</t>
  </si>
  <si>
    <t>Vigilancia Epidemiológica y/o post comercialización (Ingresar información
a la base de datos y respuesta)</t>
  </si>
  <si>
    <t>Vigilancia Epidemiológica y/o post comercialización (Promover estrategias)</t>
  </si>
  <si>
    <t>Alertas Sanitarias (Recepcionar y/o buscar la alerta)</t>
  </si>
  <si>
    <t>Alertas Sanitarias (Designar funcionarios)</t>
  </si>
  <si>
    <t>Alertas Sanitarias (Tramitar la alerta)</t>
  </si>
  <si>
    <t>Alertas Sanitarias (Comunicar la alerta)</t>
  </si>
  <si>
    <t>Alertas Sanitarias (Realizar el seguimiento y cierre de la alerta)</t>
  </si>
  <si>
    <t>Alertas Sanitarias (Actualizar la base de datos)</t>
  </si>
  <si>
    <t>Adopción de postura bípeda prolongada durante la jornada laboral. (inspecciones)</t>
  </si>
  <si>
    <t>PVE Riesgo Psicosocial.
Implementación de diagnostico.(Batería )</t>
  </si>
  <si>
    <t>Ocurrencia de actos delictivos por traslado a sitios de inspecciones.</t>
  </si>
  <si>
    <t>Exposición a agentes biológicos por los procesos realizados en inspecciones</t>
  </si>
  <si>
    <t>Situación en las industrias donde realicen las inspecciones</t>
  </si>
  <si>
    <t xml:space="preserve">Situación durante el traslado a los sitios de inspecciones por vías </t>
  </si>
  <si>
    <t xml:space="preserve">Adopción de postura bípeda prolongada durante la jornada laboral. </t>
  </si>
  <si>
    <t>Ocurrencia de actos delictivos por traslado a sitios .</t>
  </si>
  <si>
    <t xml:space="preserve">Exposición a agentes biológicos por los procesos realizados </t>
  </si>
  <si>
    <t>Situación en las industrias donde se realicen las visitas</t>
  </si>
  <si>
    <t xml:space="preserve">Situación durante el traslado a los sitios,  por vías </t>
  </si>
  <si>
    <t>GESTIÓN DE TALENTO HUMANO</t>
  </si>
  <si>
    <t>Oficina Bucaramanga</t>
  </si>
  <si>
    <t>Desarrollo de Personal</t>
  </si>
  <si>
    <t>Seguridad y Salud en el Trabajo</t>
  </si>
  <si>
    <t>Capacitación: Educación para el  trabajo y el desarrollo humano (Solicitar las necesidades de capacitación-(Recepcionar y consolidar las necesidades de 
capacitación)</t>
  </si>
  <si>
    <t>Capacitación: Educación para el  trabajo y el desarrollo humano (Gestionar las actividades-Informar acerca de los eventos)</t>
  </si>
  <si>
    <t>Capacitación: Educación para el  trabajo y el desarrollo humano (Diligenciamiento y envío de registros de capacitación)</t>
  </si>
  <si>
    <t>Comisiones y/o autorización de viajes (Recepcionar cuadros de programación-Revisar las solicitudes)</t>
  </si>
  <si>
    <t>Bienestar de Personal y Otorgamiento de incentivos (Desarrollar cronograma de actividades)</t>
  </si>
  <si>
    <t>Bienestar de Personal y Otorgamiento de incentivos (Evaluar la ejecución de las actividades-Presentar informe)</t>
  </si>
  <si>
    <t>Bienestar de Personal y Otorgamiento de incentivos (Socializar plan de incentivos)</t>
  </si>
  <si>
    <t>Bienestar de Personal y Otorgamiento de incentivos (Ejecutar actividades del Plan de Incentivos)</t>
  </si>
  <si>
    <t>Bienestar de Personal y Otorgamiento de incentivos (Evaluar la ejecución de las actividades)</t>
  </si>
  <si>
    <t>Bienestar de Personal y Otorgamiento de incentivos (Presentar informe)</t>
  </si>
  <si>
    <t>Evaluación de desempeño</t>
  </si>
  <si>
    <t>Coordinación de Actividades con la ARL</t>
  </si>
  <si>
    <t>Diligenciamiento de formatos relacionados con SST</t>
  </si>
  <si>
    <t>Realización de informes mensuales sobre el tema</t>
  </si>
  <si>
    <t>Reporte de Accidentes de trabajo</t>
  </si>
  <si>
    <t>Investigación de Accidentes de Trabajo</t>
  </si>
  <si>
    <t>Comunicar Lecciones Aprendidas de los AT</t>
  </si>
  <si>
    <t>Participación en Auditorias Internas</t>
  </si>
  <si>
    <t>Liderar Pausas Activas</t>
  </si>
  <si>
    <t>GESTIÓN ADMINISTRATIVA</t>
  </si>
  <si>
    <t>Adquisición de Bienes y Servicios</t>
  </si>
  <si>
    <t>Gestión Documental y  Correspondencia</t>
  </si>
  <si>
    <t>Manejo de Dinero</t>
  </si>
  <si>
    <t>Movimiento de cajas por transferencias de archivo y organización del  mismo dentro de las instalaciones</t>
  </si>
  <si>
    <t>Por Manipulación manual de cargas.</t>
  </si>
  <si>
    <t>Cansancio, fatiga física, dolores musculares, molestias a nivel de miembros superiores e inferiores</t>
  </si>
  <si>
    <t>PVE de Riesgo Biomecánico
Análisis e Intervención a puestos de trabajo
Inspecciones de seguridad
Seguimiento a la ejecución de la pausas activas.</t>
  </si>
  <si>
    <t xml:space="preserve">Pausas Activas. Exámenes médicos ocupacionales.
Actividades de gimnasia laboral 
Uso de elementos de protección personal según matriz de elementos de protección personal. </t>
  </si>
  <si>
    <t>Archivo de documentos</t>
  </si>
  <si>
    <t>Por Material particulado.</t>
  </si>
  <si>
    <t>Enfermedades Respiratorias
Irritación de piel y ojos</t>
  </si>
  <si>
    <t>Inspecciones de Seguridad
Programa de Orden y Aseo
Campañas de Orden y Aseo</t>
  </si>
  <si>
    <t xml:space="preserve">Exámenes ocupacionales
Uso de elementos de protección personal según matriz de elementos de protección personal. </t>
  </si>
  <si>
    <t>Solicitudes de caja menor a la Secretaría General en Bogotá</t>
  </si>
  <si>
    <t>Verificar el rubro y entregar el dinero por caja menor</t>
  </si>
  <si>
    <t>Legalizar la compra por caja menor</t>
  </si>
  <si>
    <t>Registrar y pagar en SIIF nación</t>
  </si>
  <si>
    <t>Reembolsar</t>
  </si>
  <si>
    <t>Clasificar los documentos</t>
  </si>
  <si>
    <t>Ordenar los documentos</t>
  </si>
  <si>
    <t>Depurar los documentos verificando la conservación de los originales</t>
  </si>
  <si>
    <t>Foliar la documentación previamente ordenada</t>
  </si>
  <si>
    <t>Rotular la Información</t>
  </si>
  <si>
    <t>Almacenar la documentación en las respectivas unidades de
conservación “Carpetas”</t>
  </si>
  <si>
    <t>Almacenar las unidades de conservación “carpetas”, en las respectivas cajas de archivo.</t>
  </si>
  <si>
    <t>Envío de Informes</t>
  </si>
  <si>
    <t>Préstamo de Información al personal</t>
  </si>
  <si>
    <t>Diligenciamiento de registros</t>
  </si>
  <si>
    <t>Consulta de información</t>
  </si>
  <si>
    <t>Transferencias Documentales</t>
  </si>
  <si>
    <t>Digitalización de expedientes</t>
  </si>
  <si>
    <t>GESTIÓN DE SEGUIMIENTO Y CONTROL</t>
  </si>
  <si>
    <t>Ocurrencia de actos delictivos por traslado a sitios de las auditorias</t>
  </si>
  <si>
    <t>Exposición a agentes biológicos por los procesos realizados en las visitas de auditorias</t>
  </si>
  <si>
    <t>Situación en las industrias donde realicen las auditorias</t>
  </si>
  <si>
    <t xml:space="preserve">Situación durante el traslado a los sitios de auditorias por vías </t>
  </si>
  <si>
    <t>Evaluación del Mejoramiento Continuo</t>
  </si>
  <si>
    <t>Auditorías Internas</t>
  </si>
  <si>
    <t>Identificar la no conformidad real o potencial o la oportunidad de mejora</t>
  </si>
  <si>
    <t>Reportar la no conformidad real o potencial o la oportunidad de mejora</t>
  </si>
  <si>
    <t>Definir delegado y equipo de mejora para el análisis y tratamiento de la no conformidad o la oportunidad de mejora</t>
  </si>
  <si>
    <t>Identificación y registro del producto y/o servicio no conforme: Verificar que las salidas no conformes identificadas, estén debidamente registradas</t>
  </si>
  <si>
    <t>Seguimiento al tratamiento de Salidas no conformes (producto y/o servicio no conforme): Verificar que se haya realizado el tratamiento a las salidas no conformes identificadas</t>
  </si>
  <si>
    <t>Envío de informes</t>
  </si>
  <si>
    <t>Contacto inicial con el auditado</t>
  </si>
  <si>
    <t>Planear Auditorias</t>
  </si>
  <si>
    <t>Ejecutar Auditorias</t>
  </si>
  <si>
    <t>Realizar Informe de Auditoria</t>
  </si>
  <si>
    <t>Evaluar la auditoria</t>
  </si>
  <si>
    <t>Generar Acciones Correctivas, Seguimiento y Cierre de no Conformidades</t>
  </si>
  <si>
    <t>TODOS LOS PROCESOS DEL INVIMA (CONDUCTORES)</t>
  </si>
  <si>
    <t>TODOS LOS PROCESOS DEL INVIMA (VIGILANTE)</t>
  </si>
  <si>
    <t>Transporte de materiales de trabajo en desarrollo de actividades</t>
  </si>
  <si>
    <t xml:space="preserve">Manipulación manual de cargas
</t>
  </si>
  <si>
    <t>Conducción del vehículo</t>
  </si>
  <si>
    <t>Molestias cervicales, abdominales, trastornos en la zona lumbar de la espalda y alteraciones del sistema circulatorio y nervioso</t>
  </si>
  <si>
    <t>Robos, agresión física, secuestro durante el traslado de personal de la empresa</t>
  </si>
  <si>
    <t>Incendio y explosión cuando se realiza tanqueo del vehículo</t>
  </si>
  <si>
    <t xml:space="preserve">Dotación de equipos extintores contra incendio en el vehículo.
Mantenimiento preventivo y correctivo de vehículos utilizados para traslado del personal de la empresa contratista
Protocolo para verificar el seguimiento a los contratistas
</t>
  </si>
  <si>
    <t>Desplazamiento a sitios solicitados por personal de la empresa</t>
  </si>
  <si>
    <t>Revisión técnico mecánica del vehículo.
Selección de aerolíneas y empresas de transporte reconocidas.
Mantenimiento preventivo y correctivo de vehículos utilizados para traslado del personal
Programa de Riesgo Público - Recomendaciones a trabajadores que viajan
Reporte y Gestión de Condiciones Peligrosas y Actos Inseguros</t>
  </si>
  <si>
    <t>Uso de cinturón de seguridad de 3 puntos.</t>
  </si>
  <si>
    <t>Manejo de herramientas y elementos corto-punzantes partes en movimiento de vehículos,  
elementos o partes de herramientas, equipos, piezas a trabajar</t>
  </si>
  <si>
    <t>Mecánico por elementos o partes de máquinas.</t>
  </si>
  <si>
    <t>Lesiones personales, heridas, cortaduras,  accidentes, etc.</t>
  </si>
  <si>
    <t>Protocolo para verificar el seguimiento a los contratistas</t>
  </si>
  <si>
    <t>Ruido proveniente del tráfico vehicular</t>
  </si>
  <si>
    <t>Por Ruido intermitente.</t>
  </si>
  <si>
    <t>Hipoacusia
Disminución de la capacidad auditiva
Dolor de cabeza</t>
  </si>
  <si>
    <t>Contacto con Hidrocarburos</t>
  </si>
  <si>
    <t>Por Líquidos.</t>
  </si>
  <si>
    <t>Quemaduras - irritación en la piel</t>
  </si>
  <si>
    <t>Presencia de polvo en vía por tráfico vehicular</t>
  </si>
  <si>
    <t>Alergias e irritaciones del tracto respiratorio, incrustación de partículas en ojos  e irritación de los mismos</t>
  </si>
  <si>
    <t>Responsabilidad por requerimiento del cargo</t>
  </si>
  <si>
    <t>Estrés, fatiga muscular, cefalea, migrañas, alteraciones emocionales, insomnio, alteraciones gastrointestinales, enfermedades cardiovasculares, ausentismo, rotación, bajo desempeño, baja productividad</t>
  </si>
  <si>
    <t>PVE Riesgo Psicosocial.
Implementación de diagnostico.(Batería)
Protocolo para verificar el seguimiento a los contratistas</t>
  </si>
  <si>
    <t xml:space="preserve">Posición prolongada de pie durante la jornada laboral </t>
  </si>
  <si>
    <t>Cansancio, fatiga física, dolores musculares, molestias a nivel de miembros superiores e inferiores.</t>
  </si>
  <si>
    <t>Análisis e Intervención a puestos de trabajo
Inspecciones de seguridad
Seguimiento a la ejecución de la pausas activas.</t>
  </si>
  <si>
    <t>Robos, agresión física por parte de usuarios, secuestro, manifestaciones de usuarios, perdida de objetos personales</t>
  </si>
  <si>
    <t>Control de ingreso a la sede con fotografía del visitante y sticker de identificación.
Guarda de seguridad.
PVE Condiciones de Salud.
Plan de Emergencias para amenazas sociales
Protocolo para verificar el seguimiento a los contratistas</t>
  </si>
  <si>
    <t xml:space="preserve">Conducción </t>
  </si>
  <si>
    <t xml:space="preserve">Actividades del Servicio de Vigilancia Privada </t>
  </si>
  <si>
    <t>Transporte de personal a los lugares solicitados</t>
  </si>
  <si>
    <t>Abrir y cerrar puerta de local de atención al cliente</t>
  </si>
  <si>
    <t>TODOS LOS PROCESOS DEL INVIMA (Oficios Generales y Cafetería)</t>
  </si>
  <si>
    <t>TODOS LOS PROCESOS (MANTENIMIENTOS)</t>
  </si>
  <si>
    <t>TODOS LOS PROCESOS (VISITANTES)</t>
  </si>
  <si>
    <t>Manipulación de elementos corto punzantes como cuchillos, loza de porcelana o vidrio</t>
  </si>
  <si>
    <t>Mecánico por piezas a trabajar.</t>
  </si>
  <si>
    <t xml:space="preserve">Golpes, heridas, cortes, lesiones en la piel, politraumatismos </t>
  </si>
  <si>
    <t>Posturas adoptadas para el desarrollo de la actividad como barrer, lavar loza, y trapear</t>
  </si>
  <si>
    <t>Por Postura forzada.
Por Postura anti gravitacional.</t>
  </si>
  <si>
    <t>Calor debido a manipulación de greca</t>
  </si>
  <si>
    <t>Por Temperatura extrema (calor)</t>
  </si>
  <si>
    <t>Heridas, quemaduras, incendios</t>
  </si>
  <si>
    <t>Mantenimiento preventivo y correctivo de los equipos y áreas del Instituto
Protocolo para verificar el seguimiento a los contratistas</t>
  </si>
  <si>
    <t>Residuos y/o desechos varios manipulados durante labores de aseo en la sede</t>
  </si>
  <si>
    <t>Por Fluidos.
Por Excremento.</t>
  </si>
  <si>
    <t>Enfermedades de diferentes tipos</t>
  </si>
  <si>
    <t>Protocolo para verificar el seguimiento a los contratistas
Disposición de Residuos</t>
  </si>
  <si>
    <t>Robos, perdida de objetos personales</t>
  </si>
  <si>
    <t>Electrocución por contacto con equipos eléctricos energizados</t>
  </si>
  <si>
    <t>Golpes, heridas politraumatismos, electrocución, quemaduras</t>
  </si>
  <si>
    <t>Utilización de productos químicos en labores de aseo, derrame de sustancias</t>
  </si>
  <si>
    <t>Intoxicaciones por contacto en piel, inhalado o ingesta. Reacciones en piel: irritación y alergia</t>
  </si>
  <si>
    <t>Manipulación de sustancias químicas como limpiadores, desengrasantes, solventes, pinturas, etc.</t>
  </si>
  <si>
    <t>Material particulado, polvo, gases, humos:, líquidos</t>
  </si>
  <si>
    <t>Electrocución por contacto con instalaciones de alta y baja tensión</t>
  </si>
  <si>
    <t>Eléctrico.</t>
  </si>
  <si>
    <t>Golpes, heridas politraumatismos, electrocución, quemaduras, muerte</t>
  </si>
  <si>
    <t>Desarrollo de actividades de mantenimiento</t>
  </si>
  <si>
    <t>lesiones, caídas, golpes, fracturas, muerte</t>
  </si>
  <si>
    <t>Manipulación de herramientas manuales, y mecanizadas: Taladro, destornillador, pinzas, etc.</t>
  </si>
  <si>
    <t>Mecánico por herramientas.
Mecánico por equipos.
Mecánico por piezas a trabajar.</t>
  </si>
  <si>
    <t xml:space="preserve">Robos, agresión física , secuestro, manifestaciones de usuarios.  </t>
  </si>
  <si>
    <t>Tecnológico por explosión.
Tecnológico por derrame.
Tecnológico por incendio</t>
  </si>
  <si>
    <t>Condiciones de las instalaciones locativas (Pisos, paredes), orden y aseo inadecuado</t>
  </si>
  <si>
    <t>Golpes, heridas, politraumatismos</t>
  </si>
  <si>
    <t>Transporte de materiales de trabajo en desarrollo de actividades de mantenimiento</t>
  </si>
  <si>
    <t>Uso de Elementos de Protección personal para el control del riesgo</t>
  </si>
  <si>
    <t xml:space="preserve"> Movimientos de las herramientas manuales</t>
  </si>
  <si>
    <t>Por Esfuerzo.</t>
  </si>
  <si>
    <t xml:space="preserve">Fatiga, tensión muscular,  dolor, espasmos musculares, desórdenes músculo esqueléticos. </t>
  </si>
  <si>
    <t xml:space="preserve"> Público</t>
  </si>
  <si>
    <t>No Rutinaria</t>
  </si>
  <si>
    <t>Servicio de aseo y cafetería</t>
  </si>
  <si>
    <t>Actividades de mantenimiento preventivo y correctivo</t>
  </si>
  <si>
    <t>LLEGADA DE VISITANTES A LAS INSTALACIONES</t>
  </si>
  <si>
    <t>Limpieza de suelos (barrer, fregar).</t>
  </si>
  <si>
    <t>Limpieza de muebles (quitar polvo, pasar el trapo).</t>
  </si>
  <si>
    <t>Limpieza de cristales.</t>
  </si>
  <si>
    <t>Vaciado de papeleras.</t>
  </si>
  <si>
    <t>Reposición de material (servilletas, papel higiénico, jabón).</t>
  </si>
  <si>
    <t>Preparación de tinto y limpieza de cocina</t>
  </si>
  <si>
    <t>Mantenimiento de instalaciones y equipos con los que cuenta la sucursal</t>
  </si>
  <si>
    <t>Ingreso del visitante, registro y atención del  mismo de acuerdo al procedimiento que se va a realizar</t>
  </si>
  <si>
    <t>II</t>
  </si>
  <si>
    <t># de contratistas que se encuentren en la labor</t>
  </si>
  <si>
    <t># de visitantes en el día</t>
  </si>
  <si>
    <t>Realizar Análisis e Intervención a puestos de trabajo</t>
  </si>
  <si>
    <t>Implementar PVE de Riesgo Biomecánico
Realizar inspecciones de seguridad
Realizar Pausas Activas
Realizar seguimiento a la ejecución de la pausas activas.
Realizar Exámenes médicos ocupacionales, ingreso, egreso y periódicos(valoración osteomuscular)
Realizar Actividades de gimnasia laboral 
Realizar capacitaciones relacionadas con el Riesgo</t>
  </si>
  <si>
    <t>Entrega y uso de elementos de confort según necesidades específicas del puesto de trabajo (apoyapiés, base monitor)</t>
  </si>
  <si>
    <t xml:space="preserve">Ley 9/1979
Resolución 2400/1979
Decreto 614 de 1984
Resolución 2844 de 2007 
Decreto 1471 de 2014 
</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</si>
  <si>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t>
  </si>
  <si>
    <t>Realizar Mantenimiento de Equipos
Uso de Pantallas antirreflejo</t>
  </si>
  <si>
    <t>Implementar PVE de Riesgo Biomecánico
Desarrollo de pausas activas
Realizar Exámenes médicos ocupacionales, ingreso, egreso y periódicos(valoración</t>
  </si>
  <si>
    <t>Cambio por deterioro</t>
  </si>
  <si>
    <t>Capacitar en manejo seguro de herramientas de oficina
Autocuidado enfocado en manos y dedos</t>
  </si>
  <si>
    <t>Implementar PVE Riesgo Psicosocial.
Implementar de diagnostico.(Batería )
Realizar Talleres para reducción de Riesgo Psicosocial.
Realizar Estudios de clima organizacional
Realizar Medición de Clima Laboral
Política de prevención de acoso laboral
Comité de Convivencia
Realizar Evaluaciones y encuestas de riesgo psicosocial.
Realizar Actividades de bienestar laboral
Realizar Capacitaciones al personal sobre el riesgo ( Manejo y control del stress, trabajo en equipo, orientado por  psicólogo)</t>
  </si>
  <si>
    <t>Res. 2646/08
Resolución 652/2012</t>
  </si>
  <si>
    <t>Instalaciones locativas en buen estado
Mantenimiento preventivo y correctivo de los equipos y áreas del Instituto</t>
  </si>
  <si>
    <t>Inspecciones de Seguridad
Identificación condiciones peligrosas y gestionar su eliminación o mitigación
Programa de Orden y Aseo
Campañas de Orden y Aseo
Capacitación en autocuidado y en prevención de caídas. 
Ubicar Señalización informativa y preventiva 
No tener objetos que obstaculicen el paso</t>
  </si>
  <si>
    <t>Escaleras con pasamanos en ambos lados y cinta antideslizante
Mantenimiento preventivo y correctivo de los equipos y áreas del Instituto</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</si>
  <si>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t>
  </si>
  <si>
    <t>Mantenimiento preventivo y correctivo de los equipos y áreas del Instituto</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</si>
  <si>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t>
  </si>
  <si>
    <t>Dotación de equipos para la atención de emergencias
Elementos de Protección a Brigadistas</t>
  </si>
  <si>
    <t xml:space="preserve">Mantenimiento preventivo y correctivo de los equipos y áreas del Instituto
Tener Tomas eléctricos rotulados
Tener Equipos con polo a tierra
No tener cables sueltos, uso de espirales </t>
  </si>
  <si>
    <t>Realizar Inspecciones de seguridad
Realizar Capacitación en riesgo eléctrico
Contar con Estabilizadores - UPS</t>
  </si>
  <si>
    <t>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virales 
Realizar Lavado de manos de forma adecuada</t>
  </si>
  <si>
    <t> Decreto 1543 de 1997
Resolución 2183 de 2004
Decreto 2676 DE 2000
Resolución 1164 DE 2002</t>
  </si>
  <si>
    <t>Verificación y compra ( si aplica) de Elementos de Emergencias
Inspección de extintores y de Botiquín
Recarga de extintores
Desarrollo de Simulacros
Señalización Preventiva y de los equipos contraincendios
Señalización de rutas de evacuación
Capacitación y entrenamiento a Brigada de Emergencia
Plan de Emergencias del instituto
Plano Ruta de Evacuación
Capacitación al personal sobre que hacer en caso de una emergencia</t>
  </si>
  <si>
    <t>Dotación de equipos para la atención de emergencias
Elementos de Protección a Brigadistas
Elementos de comunicación a la Brigada</t>
  </si>
  <si>
    <t xml:space="preserve">Ley 9/1979
Resolución 2400/1979
Decreto 919 de 1989
</t>
  </si>
  <si>
    <t>Ley 9/1979
Resolución 2400/1979
Decreto 919 de 1989</t>
  </si>
  <si>
    <t>Implementar PVE de Riesgo Biomecánico
Desarrollo de pausas activas
Realizar Exámenes médicos ocupacionales, ingreso, egreso y periódicos(valoración visual)</t>
  </si>
  <si>
    <t>Implementar PVE Condiciones de Salud.
Implementar Plan de Emergencias para amenazas sociales
Realizar Capacitación de Riesgo Público.
Realizar Capacitación al personal en resolución y manejo de conflictos
Contar con Pólizas de seguro para los funcionarios
Diseñar protocolos de seguridad</t>
  </si>
  <si>
    <t xml:space="preserve">Selección de aerolíneas y empresas de transporte terrestre reconocidas.
Revisión técnico mecánica del vehículo.
Mantenimiento preventivo y correctivo de vehículos utilizados para traslado del personal de la empresa contratista
</t>
  </si>
  <si>
    <t>Aplicación de listas de chequeo pre operacionales a los vehículos  de la empresa contratistas
Protocolo de seguridad Vial.
Política de Seguridad Vial
Protocolo para verificar el seguimiento a los contratistas
Inspección de Seguridad
Capacitaciones en manejo defensivo, seguridad vial, normas de tránsito vigentes, comportamientos seguros.
Capacitaciones en reporte de actos y condiciones inseguras asociadas a las condiciones de los vehículos
Documentación de vehículo completa (Licencia de Conducción, SOAT, certificado de revisión técnico mecánica, fotocopia de pólizas de seguros de responsabilidad civil contractual y extra contractual)
Políticas prevención para alcohol y drogas
Recomendaciones a trabajadores que viajan</t>
  </si>
  <si>
    <t xml:space="preserve">Uso de cinturón de seguridad de 3 puntos.
</t>
  </si>
  <si>
    <t>Capacitaciones en reporte de actos y condiciones inseguras
Capacitación en manejo seguro de herramientas y cuidado de manos
Capacitación al personal en prevención de accidentes en manos
Usar la herramienta en dirección hacia fuera de su cuerpo
Utilice estuche para las herramientas
Recomendaciones de transporte de herramientas corto punzantes
Inspección de Herramientas corto punzantes</t>
  </si>
  <si>
    <t xml:space="preserve">Uso de la dotación y elementos de protección personal según matriz de elementos de protección personal. </t>
  </si>
  <si>
    <t>Capacitación en autocuidado y en prevención de caídas
Capacitación en identificación de actos y condiciones Inseguras
Acatar recomendaciones y normas de seguridad establecidas en los lugares en los que se realizan la actividad.</t>
  </si>
  <si>
    <t>Inspección de equipos de trabajo en alturas antes de cada actividad y mínimo una vez al a{o por una persona calificada.</t>
  </si>
  <si>
    <t>Curso de trabajo seguro en altura avanzado.
No realizar trabajo s en alturas si presenta signos de mareos
 Capacitación en trabajo en alturas
Inspección de arnés antes de su uso
Inspección técnica de arnés (anual)</t>
  </si>
  <si>
    <t xml:space="preserve">Uso de elementos de protección personal según matriz de elementos de protección personal.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</si>
  <si>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asistencia técnica.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</si>
  <si>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realiza la asistencia técnica.
Capacitación en uso de hojas de seguridad de elementos químicos
Solicitar a las empresas visitadas la divulgación de las hojas de seguridad de los elementos químicos a los que van a estar expuestos</t>
  </si>
  <si>
    <t xml:space="preserve">Ley 9/1979
Resolución 2400/1979
</t>
  </si>
  <si>
    <t> Limitar el tiempo de la exposición</t>
  </si>
  <si>
    <t>Capacitación en Autocuidado enfocada al riesgo</t>
  </si>
  <si>
    <t>Capacitación al personal sobre que hacer en caso de una emergencia
Las personas que realizan los desplazamientos deben llevar  los números de emergencia de las instituciones cercanas a la zona de desplazamiento, verificar condiciones climáticas (ideam) y de las vías (#767, policía de carreteras) antes de iniciar los desplazamientos
Levar consigo un kit de emergencia básico (agua, alimentos y botiquín)
Mantener registro de desplazamiento (personas, hora de salida, tiempo de desplazamiento)</t>
  </si>
  <si>
    <t xml:space="preserve">Mantenimiento preventivo y correctivo de los equipos y áreas del Instituto
Tener Tomas eléctricos rotulados 
Plafones adheridos a la pared
Tener Equipos con polo a tierra
No tener cables sueltos, uso de espirales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</si>
  <si>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auditoria o certificación.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</si>
  <si>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realiza la auditoria o certificación.
Capacitación en uso de hojas de seguridad de elementos químicos
Solicitar a las empresas visitadas la divulgación de las hojas de seguridad de los elementos químicos a los que van a estar expuestos</t>
  </si>
  <si>
    <t xml:space="preserve">Ley 9/1979
Resolución 2400/1979
Decreto 614 de 1984
Resolución 2844 de 2007 
Decreto 1471 de 2014 </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</si>
  <si>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realiza la inspección.
Diligenciar Formato de solicitud y entrega de elementos de protección persona
Procedimiento de actuación en caso de emergencias por picaduras o mordeduras</t>
  </si>
  <si>
    <t>Implementar 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zoonoticas 
Realizar Lavado de manos de forma adecuada
Acatar las normas de bioseguridad establecidas en  los lugares donde se encuentre.
Diligenciar Formato de solicitud y entrega de elementos de protección persona
Procedimiento de actuación en caso de emergencias por picaduras o mordeduras</t>
  </si>
  <si>
    <t>Implementar PVE Riesgo Químico.
Diligenciar Formato de solicitud y entrega de elementos de protección persona
Capacitaciones en prevención del riesgo químico.
Procedimiento de actuación en caso de emergencias
Acatar las normas de bioseguridad establecidas en  los lugares donde se encuentren.
Capacitación en uso de hojas de seguridad de elementos químicos
Solicitar a las empresas visitadas la divulgación de las hojas de seguridad de los elementos químicos a los que van a estar expuestos</t>
  </si>
  <si>
    <t>Realizar Sensibilización de lavado de manos
Realizar Lavado de manos de forma adecuada</t>
  </si>
  <si>
    <t>Suministro de antibacterial sin enjuague para puesto de trabajo</t>
  </si>
  <si>
    <t>Realizar Análisis e Intervención a puestos de trabajo
No permitir  para hombres levantamiento de pesos mayores de 25 kg y transporte en hombro máximo 50 kg, para mujeres: levantamiento de pesos no mayores de 12,5 kg y transporte en hombro máximo  25 kg.  Para manipulación de pesos mayores a los estipulados en el ítem anterior, la empresa  deberá proveer ayudas mecánicas a sus trabajadores</t>
  </si>
  <si>
    <t xml:space="preserve">Implementar PVE de Riesgo Biomecánico
Realizar Inspecciones de seguridad
Realizar Seguimiento a la ejecución de la pausas activas.
Realizar Pausas Activas. Exámenes médicos ocupacionales.
Realizar Actividades de gimnasia laboral 
Realizar seguimiento a la ejecución de la pausas activas.
Capacitación en levantamiento, transporte y manejo seguro de cargas.
Capacitación en higiene postural
</t>
  </si>
  <si>
    <t>Realizar Inspecciones de Seguridad
Implementar Programa de Orden y Aseo
Realizar Campañas de Orden y Aseo
Exámenes ocupacionales</t>
  </si>
  <si>
    <t>Implementar PVE de Riesgo Biomecánico
Realizar Inspecciones de seguridad
Realizar Seguimiento a la ejecución de la pausas activas.
Realizar Pausas Activas. Exámenes médicos ocupacionales.
Realizar Actividades de gimnasia laboral 
Realizar seguimiento a la ejecución de la pausas activas.
Capacitación en levantamiento, transporte y manejo seguro de cargas.
Capacitación en higiene postural
Realizar Seguimiento a desarrollo de labores de personal contratista
Establecer Requisitos de SST para contratistas
Solicitar pago de seguridad social incluida ARL</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</si>
  <si>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
Realizar Seguimiento a desarrollo de labores de personal contratista
Establecer Requisitos de SST para contratistas
Solicitar pago de seguridad social incluida ARL</t>
  </si>
  <si>
    <t>Implementar PVE Condiciones de Salud.
Implementar Plan de Emergencias para amenazas sociales
Realizar Capacitación de Riesgo Público.
Realizar Capacitación al personal en resolución y manejo de conflictos
Contar con Pólizas de seguro para los funcionarios
Diseñar protocolos de seguridad
Realizar Seguimiento a desarrollo de labores de personal contratista
Establecer Requisitos de SST para contratistas
Solicitar pago de seguridad social incluida ARL</t>
  </si>
  <si>
    <t>Mantenimiento preventivo y correctivo de vehículos utilizados para traslado del personal de la empresa contratista</t>
  </si>
  <si>
    <t>Dotación de equipos extintores contra incendio en el vehículo.
Dotación de equipos para la atención de emergencias
Capacitación y entrenamiento a Brigada de Emergencia a los conductores.
Inspección de botiquín y extintor de vehículo.
Procedimiento de actuación en caso de emergencias 
Aplicación de listas de chequeo pre operacionales a los vehículos  de la empresa contratistas
Protocolo de seguridad Vial.
Política de Seguridad Vial
inspección de Seguridad
Capacitaciones en manejo defensivo, seguridad vial, normas de tránsito vigentes, comportamientos seguros.
Capacitaciones en reporte de actos y condiciones inseguras asociadas a las condiciones de los vehículos
Protocolo para verificar el seguimiento a los contratistas
Realizar Seguimiento a desarrollo de labores de personal contratista
Establecer Requisitos de SST para contratistas
Solicitar pago de seguridad social incluida ARL</t>
  </si>
  <si>
    <t>Revisión técnico mecánica del vehículo.
Mantenimiento preventivo y correctivo de vehículos utilizados para traslado del personal
Pre operación de vehículos.</t>
  </si>
  <si>
    <t>Aplicación de listas de chequeo pre operacionales a los vehículos  de la empresa contratistas
Protocolo de seguridad Vial.
Política de Seguridad Vial
Protocolo para verificar el seguimiento a los contratistas
Inspección de Seguridad
Capacitaciones en manejo defensivo, seguridad vial, normas de tránsito vigentes, comportamientos seguros.
Capacitaciones en reporte de actos y condiciones inseguras asociadas a las condiciones de los vehículos
Documentación de vehículo completa (Licencia de Conducción, SOAT, certificado de revisión técnico mecánica, fotocopia de pólizas de seguros de responsabilidad civil contractual y extra contractual)
Políticas prevención para alcohol y drogas
Recomendaciones a trabajadores que viajan
Política de seguridad vial 
Protocolo para verificar el seguimiento a los contratistas
Recomendaciones a trabajadores que viajan
Realizar Seguimiento a desarrollo de labores de personal contratista
Establecer Requisitos de SST para contratistas
Solicitar pago de seguridad social incluida ARL</t>
  </si>
  <si>
    <t>Procedimiento de Trabajo Seguro.
Realizar Programa de Orden y Aseo
Realizar Campañas de Orden y Aseo
Realizar Inspecciones de seguridad
Inducción a contratistas.
Capacitación manejo seguro de herramientas manuales.
Capacitación al personal en manejo seguro de herramientas corto punzantes
Capacitación al personal en prevención de accidentes en manos
Realizar Seguimiento a desarrollo de labores de personal contratista
Establecer Requisitos de SST para contratistas
Solicitar pago de seguridad social incluida ARL</t>
  </si>
  <si>
    <t>Realización de exámenes de ingreso, periódicos y de egreso
Mantener vidrios arriba con aire acondicionado
Protocolo para verificar el seguimiento a los contratistas
Realizar Seguimiento a desarrollo de labores de personal contratista
Establecer Requisitos de SST para contratistas
Solicitar pago de seguridad social incluida ARL</t>
  </si>
  <si>
    <t>Contar con Hojas de seguridad del producto de contacto
Divulgación de la misma al conductor.
Kit anti derrames
Procedimiento de actuación de emergencia
Protocolo para verificar el seguimiento a los contratistas
Realizar Seguimiento a desarrollo de labores de personal contratista
Establecer Requisitos de SST para contratistas
Solicitar pago de seguridad social incluida ARL</t>
  </si>
  <si>
    <t>Realizar Exámenes Ocupacionales,  mantener vidrios cerrados con aire acondicionado
Realizar Seguimiento a desarrollo de labores de personal contratista
Establecer Requisitos de SST para contratistas
Solicitar pago de seguridad social incluida ARL</t>
  </si>
  <si>
    <t>Implementar PVE Riesgo Psicosocial.
Implementar de diagnostico.(Batería )
Realizar Talleres para reducción de Riesgo Psicosocial.
Realizar Estudios de clima organizacional
Realizar Medición de Clima Laboral
Política de prevención de acoso laboral
Comité de Convivencia
Realizar Evaluaciones y encuestas de riesgo psicosocial.
Realizar Actividades de bienestar laboral
Realizar Capacitaciones al personal sobre el riesgo ( Manejo y control del stress, trabajo en equipo, orientado por  psicólogo)
Realizar Seguimiento a desarrollo de labores de personal contratista
Establecer Requisitos de SST para contratistas
Solicitar pago de seguridad social incluida ARL</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</si>
  <si>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
Realizar Seguimiento a desarrollo de labores de personal contratista
Establecer Requisitos de SST para contratistas
Solicitar pago de seguridad social incluida ARL</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</si>
  <si>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
Solicitar Exámenes psicofísicos y certificado para el porte y tenencia de armas de fuego</t>
  </si>
  <si>
    <t>Inspecciones de Seguridad
Identificación condiciones peligrosas y gestionar su eliminación o mitigación
Programa de Orden y Aseo
Campañas de Orden y Aseo
Capacitación en autocuidado y en prevención de caídas. 
Ubicar Señalización informativa y preventiva 
No tener objetos que obstaculicen el paso
Realizar Seguimiento a desarrollo de labores de personal contratista
Establecer Requisitos de SST para contratistas
Solicitar pago de seguridad social incluida ARL</t>
  </si>
  <si>
    <t>PVE Riesgo Biológico.
Tener al día Esquema de Vacunación según PVE.
Realizar Capacitación en riesgo Biológico.
Realizar Sensibilización de lavado de manos
Realizar recomendaciones para el manejo de enfermedades virales enfocados a los trabajadores dentro y fuera del instituto
Realizar recomendaciones enviadas por correo electrónico comunicando sobre prevención de enfermedades virales 
Realizar Lavado de manos de forma adecuada
Realizar Seguimiento a desarrollo de labores de personal contratista
Establecer Requisitos de SST para contratistas
Solicitar pago de seguridad social incluida ARL</t>
  </si>
  <si>
    <t>Entrega de dotación y EPP para la labor (guantes)</t>
  </si>
  <si>
    <t>Inspecciones de Seguridad
Identificación condiciones peligrosas y gestionar su eliminación o mitigación
Programa de Orden y Aseo
Campañas de Orden y Aseo
Capacitación en autocuidado y en prevención de caídas. 
Ubicar Señalización informativa y preventiva 
Realizar Seguimiento a desarrollo de labores de personal contratista
Establecer Requisitos de SST para contratistas
Solicitar pago de seguridad social incluida ARL
No tener objetos que obstaculicen el paso</t>
  </si>
  <si>
    <t>Implementar PVE de Riesgo Biomecánico
Realizar inspecciones de seguridad
Realizar Pausas Activas
Realizar Exámenes médicos ocupacionales, ingreso, egreso y periódicos(valoración osteomuscular)
Realizar Actividades de gimnasia laboral 
Realizar capacitaciones relacionadas con el Riesgo
Realizar seguimiento a la ejecución de la pausas activas. 
Realizar Seguimiento a desarrollo de labores de personal contratista
Establecer Requisitos de SST para contratistas
Solicitar pago de seguridad social incluida ARL</t>
  </si>
  <si>
    <t>Protocolo para verificar el seguimiento a los contratistas
Realizar Seguimiento a desarrollo de labores de personal contratista
Establecer Requisitos de SST para contratistas
Solicitar pago de seguridad social incluida ARL</t>
  </si>
  <si>
    <t>Entrega de Dotación y EPP para la labor (Uso de guantes térmicos)</t>
  </si>
  <si>
    <t>Recomendaciones para el manejo de enfermedades 
Continuar con la disposición adecuada de residuos
Medidas de seguridad establecidas para el almacenamiento de residuos, productos 
Inducción  para Contratistas
Realizar Seguimiento a desarrollo de labores de personal contratista
Establecer Requisitos de SST para contratistas 
Solicitar pago de seguridad social incluida ARL</t>
  </si>
  <si>
    <t>Uso de guantes y tapabocas</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</si>
  <si>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t>
  </si>
  <si>
    <t>Contar con Hojas de seguridad del producto de contacto
Divulgación de la misma al conductor.
Kit anti derrames
Procedimiento de actuación de emergencia
Protocolo para verificar el seguimiento a los contratistas
Rotulado de productos químicos re envasados y señalización del área
Indicaciones para el almacenamiento de sustancias químicas 
Control de Riesgos para Contratistas
Realizar Seguimiento a desarrollo de labores de personal contratista
Establecer Requisitos de SST para contratistas
Solicitar pago de seguridad social incluida ARL</t>
  </si>
  <si>
    <t xml:space="preserve">
Entrega de dotación Elementos de protección personal. Uso de Guantes, tapabocas</t>
  </si>
  <si>
    <t>Solicitud y Uso de hojas de seguridad de elementos a utilizar.
verificar Rotulado de productos químicos re envasados y señalización del área
Inducción de Prevención y Control de Riesgos para Contratistas
Seguimiento a desarrollo de labores de personal contratista
Requisitos de SST para contratistas
Indicaciones para el almacenamiento de sustancias químicas 
Control de Riesgos para Contratistas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t>
  </si>
  <si>
    <t xml:space="preserve">Uso de EPP específicos para el control del riesgo  (guantes, mascarilla etc.)  </t>
  </si>
  <si>
    <t>Señalización preventiva
Inducción para Contratistas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t>
  </si>
  <si>
    <t xml:space="preserve">Uso de señalización de advertencias durante las labores
Inducción al momento de iniciar las labores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
Seguimiento a desarrollo de labores de personal contratista
Requisitos de SST para contratistas
Normas de procedimientos operativos para las tareas criticas y no rutinarias 
Verificación al permiso de trabajo en normas de seguridad 
Procedimiento Seguro de Trabajo
Solicitar certificado de trabajo en alturas de los trabajadores </t>
  </si>
  <si>
    <t>Uso de Elementos de Protección personal  y equipos para trabajo en alturas certificados</t>
  </si>
  <si>
    <t xml:space="preserve">Inducción al momento de iniciar las labores
Seguimiento a desarrollo de labores de personal contratista
Requisitos de SST para contratistas
Normas de procedimientos operativos para las tareas criticas y no rutinarias 
Verificación al permiso de trabajo en normas de seguridad 
Procedimiento Seguro de Trabajo
Reporte y Gestión de Condiciones Inseguras y Actos Inseguros
Solicitud de Pago de seguridad social y ARL
Solicitud de matriz de identificación de peligros, valoración de riesgos y determinación de controles de la labor que esta realizando
No permitir que realicen la labor si presentan signos de ebriedad  o si se encuentran bajo efectos de sustancias alucinógenas.
Usar canguros multi-herramientas. Bajo ninguna circunstancia pueden ser portados en bolsillos del uniforme. </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</si>
  <si>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Inducción a contratistas
Realizar Seguimiento a desarrollo de labores de personal contratista
Establecer Requisitos de SST para contratistas
Solicitar pago de seguridad social incluida ARL</t>
  </si>
  <si>
    <t>Inspecciones de Seguridad
Identificación condiciones peligrosas y gestionar su eliminación o mitigación
Programa de Orden y Aseo
Campañas de Orden y Aseo
Capacitación en autocuidado y en prevención de caídas. 
Ubicar Señalización informativa y preventiva 
Realizar Seguimiento a desarrollo de labores de personal contratista
Establecer Requisitos de SST para contratistas
Solicitar pago de seguridad social incluida ARL</t>
  </si>
  <si>
    <t>No permitir  para hombres levantamiento de pesos mayores de 25 kg y transporte en hombro máximo 50 kg, para mujeres: levantamiento de pesos no mayores de 12,5 kg y transporte en hombro máximo  25 kg.  Para manipulación de pesos mayores a los estipulados en el ítem anterior, la empresa contratista deberá proveer ayudas mecánicas a sus trabajadores</t>
  </si>
  <si>
    <t xml:space="preserve">Realizar inducción a contratistas
Realizar Inspecciones de seguridad
Solicitar Exámenes médicos ocupacionales.
Solicitar pago de seguridad social incluida ARL
</t>
  </si>
  <si>
    <t>Realizar Control de ingreso a la sede con fotografía del visitante y sticker de identificación.
Guarda de seguridad.
PVE Condiciones de Salud.
Plan de Emergencias para amenazas sociales
Realizar Capacitación de Riesgo Público.
Realizar Capacitación al personal en resolución y manejo de conflictos
Contar con Pólizas todo riesgo
Diseñar protocolos de seguridad
Realizar Seguimiento a desarrollo de labores de personal contratista
Establecer Requisitos de SST para contratistas
Solicitar pago de seguridad social incluida ARL</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</si>
  <si>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Selección punto de encuentro
Plano Ruta de Evacuación
Señalización Preventiva y de los equipos contraincendios
Divulgar plan de Emergencias a la llegada del visitante (punto de encuentro, ruta de evacuación, personal de  brigada de emergencias e instrucciones generales en caso de emergencias)</t>
  </si>
  <si>
    <t>Verificación y compra ( si aplica) de Elementos de Emergencias
Inspección de extintores y de Botiquín
Recarga de extintores
Desarrollo de Simulacros
Señalización Preventiva y de los equipos contraincendios
Señalización de rutas de evacuación
Capacitación y entrenamiento a Brigada de Emergencia
Plan de Emergencias del instituto
Plano Ruta de Evacuación
Divulgar plan de Emergencias a la llegada del visitante (punto de encuentro, ruta de evacuación, personal de  brigada de emergencias e instrucciones generales en caso de emergencias)</t>
  </si>
  <si>
    <t>Lesiones menores</t>
  </si>
  <si>
    <t>Lesiones osteomusculares</t>
  </si>
  <si>
    <t>Muerte</t>
  </si>
  <si>
    <t>Enfermedades y Muerte</t>
  </si>
  <si>
    <t>Hipoacusia</t>
  </si>
  <si>
    <t>Clasificación del Riesgo</t>
  </si>
  <si>
    <t>#</t>
  </si>
  <si>
    <t>%</t>
  </si>
  <si>
    <t>DESCRIPCIÓN</t>
  </si>
  <si>
    <t>BIOLÓGICOS</t>
  </si>
  <si>
    <t>I</t>
  </si>
  <si>
    <t>BIOMECÁNICOS</t>
  </si>
  <si>
    <t>III</t>
  </si>
  <si>
    <t>FENÓMENOS NATURALES</t>
  </si>
  <si>
    <t>IV</t>
  </si>
  <si>
    <t>FÍSICOS</t>
  </si>
  <si>
    <t>TOTAL</t>
  </si>
  <si>
    <t>QUÍMICOS</t>
  </si>
  <si>
    <t>BIOMECÁNICO</t>
  </si>
  <si>
    <t>BIOLÓGICO</t>
  </si>
  <si>
    <t>QUÍMICO</t>
  </si>
  <si>
    <t>FÍSICO</t>
  </si>
  <si>
    <t>Inducción, Re inducción y Entrenamiento en el puesto de trabajo</t>
  </si>
  <si>
    <t>Uso de EPP específicos para el control del riesgo  (EPP y dotación dieléctrica)</t>
  </si>
  <si>
    <t>DESARROLLADO CON LA ASESORÍA DE POSITIVA COMPAÑÍA DE SEGUROS PARA INVIMA</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</si>
  <si>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</si>
  <si>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</si>
  <si>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</si>
  <si>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</si>
  <si>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</si>
  <si>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</si>
  <si>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</si>
  <si>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</si>
  <si>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</si>
  <si>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</si>
  <si>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ACEPTABLE</t>
  </si>
  <si>
    <t>ACEPTABLE CON CONTROL ESPECIFICO</t>
  </si>
  <si>
    <t>NO ACEPTABLE</t>
  </si>
  <si>
    <t>ADMINISTRACIÓN DEL SGI</t>
  </si>
  <si>
    <t>N/T</t>
  </si>
  <si>
    <t xml:space="preserve"> Martha Cecilia Porras Muñoz</t>
  </si>
  <si>
    <t>Realizar Programa de Orden y Aseo
Realizar Campañas de Orden y Aseo
Realizar Inspecciones de seguridad
Realizar Inspección de extintores y botiquín 
Desarrollo de Simulacros
Realizar Capacitación y entrenamiento a Brigada de Emergencia
Señalización de rutas de evacuación
Plano Ruta de Evacuación
Señalización Preventiva y de los equipos contraincendios
Realizar Seguimiento a desarrollo de labores de personal contratista
Establecer Requisitos de SST para contratistas
Solicitar pago de seguridad social incluida ARL</t>
  </si>
  <si>
    <t>Biológicos</t>
  </si>
  <si>
    <t>Físicos</t>
  </si>
  <si>
    <t>Químico</t>
  </si>
  <si>
    <t>Biomécanico</t>
  </si>
  <si>
    <t>Condición de Seguridad</t>
  </si>
  <si>
    <t>Fenomenos Naturales</t>
  </si>
  <si>
    <t>Virus</t>
  </si>
  <si>
    <t>Ruido</t>
  </si>
  <si>
    <t>Polvos orgánicos</t>
  </si>
  <si>
    <t>Gestión organizacional</t>
  </si>
  <si>
    <t>Postura</t>
  </si>
  <si>
    <t>Mecánico</t>
  </si>
  <si>
    <t>Sismo</t>
  </si>
  <si>
    <t>Bacterias</t>
  </si>
  <si>
    <t>Iluminación</t>
  </si>
  <si>
    <t>Fibras</t>
  </si>
  <si>
    <t>Características de la organización del trabajo</t>
  </si>
  <si>
    <t>Esfuerzo</t>
  </si>
  <si>
    <t>Eléctrico</t>
  </si>
  <si>
    <t>Terremoto</t>
  </si>
  <si>
    <t>Hongos ricketsias</t>
  </si>
  <si>
    <t>Vibración</t>
  </si>
  <si>
    <t>Líquidos (nieblas y rocíos)</t>
  </si>
  <si>
    <t>Características del grupo social de trabajo</t>
  </si>
  <si>
    <t>Movimiento repetitivo</t>
  </si>
  <si>
    <t>Locativo</t>
  </si>
  <si>
    <t>Vendaval</t>
  </si>
  <si>
    <t>Parásitos</t>
  </si>
  <si>
    <t>Temperaturas extremas</t>
  </si>
  <si>
    <t>Gases y vapores</t>
  </si>
  <si>
    <t>Condiciones de la tarea</t>
  </si>
  <si>
    <t>Manipulación manual de cargas</t>
  </si>
  <si>
    <t>Tecnológico</t>
  </si>
  <si>
    <t>Inundación</t>
  </si>
  <si>
    <t>Picaduras</t>
  </si>
  <si>
    <t>Presión atmosférica</t>
  </si>
  <si>
    <t>Humos Metálicos, no metálicos</t>
  </si>
  <si>
    <t>Interfase persona - tarea</t>
  </si>
  <si>
    <t>Accidentes de transito</t>
  </si>
  <si>
    <t>Derrumbe</t>
  </si>
  <si>
    <t>Mordeduras</t>
  </si>
  <si>
    <t>Radiaciones Ionizantes</t>
  </si>
  <si>
    <t>Material Particulado</t>
  </si>
  <si>
    <t>Jornada de trabajo</t>
  </si>
  <si>
    <t>Públicos</t>
  </si>
  <si>
    <t>Precipitaciones</t>
  </si>
  <si>
    <t>Fluidos o Excrementos</t>
  </si>
  <si>
    <t>Radiaciones NO Ionizantes</t>
  </si>
  <si>
    <t>Trabajo en alturas</t>
  </si>
  <si>
    <t>Descargas Electricas</t>
  </si>
  <si>
    <t>Disconfort térmico</t>
  </si>
  <si>
    <t>Espacios confinados</t>
  </si>
  <si>
    <t>Carlos Ignacio Salamanca</t>
  </si>
  <si>
    <t>EUGENIA LEON</t>
  </si>
  <si>
    <t>PROFESIONAL UNIVERSITARIO</t>
  </si>
  <si>
    <t>LÍDER SST</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</si>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</sst>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font>
    <font>
      <u/>
      <sz val="10"/>
      <color indexed="12"/>
      <name val="Arial"/>
      <family val="2"/>
    </font>
    <font>
      <sz val="10"/>
      <name val="Arial"/>
      <family val="2"/>
    </font>
    <font>
      <sz val="10"/>
      <name val="MS Sans Serif"/>
      <family val="2"/>
    </font>
    <font>
      <sz val="11"/>
      <color theme="1"/>
      <name val="Calibri"/>
      <family val="2"/>
      <scheme val="minor"/>
    </font>
    <font>
      <sz val="12"/>
      <name val="Arial"/>
      <family val="2"/>
    </font>
    <font>
      <b/>
      <sz val="12"/>
      <name val="Arial"/>
      <family val="2"/>
    </font>
    <font>
      <sz val="12"/>
      <color theme="1"/>
      <name val="Arial"/>
      <family val="2"/>
    </font>
    <font>
      <sz val="12"/>
      <color rgb="FF000000"/>
      <name val="Arial Narrow"/>
      <family val="2"/>
    </font>
    <font>
      <sz val="10"/>
      <name val="Arial Narrow"/>
      <family val="2"/>
    </font>
    <font>
      <b/>
      <sz val="12"/>
      <color indexed="8"/>
      <name val="Arial Narrow"/>
      <family val="2"/>
    </font>
    <font>
      <sz val="12"/>
      <color indexed="8"/>
      <name val="Arial Narrow"/>
      <family val="2"/>
    </font>
    <font>
      <b/>
      <sz val="12"/>
      <name val="Arial Narrow"/>
      <family val="2"/>
    </font>
    <font>
      <sz val="12"/>
      <name val="Arial Narrow"/>
      <family val="2"/>
    </font>
    <font>
      <b/>
      <sz val="12"/>
      <color rgb="FFFF0000"/>
      <name val="Arial Narrow"/>
      <family val="2"/>
    </font>
    <font>
      <b/>
      <sz val="12"/>
      <color theme="3" tint="0.39997558519241921"/>
      <name val="Arial Narrow"/>
      <family val="2"/>
    </font>
    <font>
      <b/>
      <sz val="12"/>
      <color theme="1"/>
      <name val="Arial Narrow"/>
      <family val="2"/>
    </font>
    <font>
      <b/>
      <sz val="12"/>
      <color theme="2" tint="-0.749992370372631"/>
      <name val="Arial Narrow"/>
      <family val="2"/>
    </font>
    <font>
      <b/>
      <sz val="10"/>
      <name val="Arial Narrow"/>
      <family val="2"/>
    </font>
    <font>
      <b/>
      <sz val="9"/>
      <name val="Arial Narrow"/>
      <family val="2"/>
    </font>
    <font>
      <sz val="12"/>
      <color theme="1"/>
      <name val="Arial Narrow"/>
      <family val="2"/>
    </font>
    <font>
      <b/>
      <sz val="12"/>
      <color theme="5" tint="-0.249977111117893"/>
      <name val="Arial Narrow"/>
      <family val="2"/>
    </font>
    <font>
      <b/>
      <sz val="12"/>
      <color theme="9" tint="-0.249977111117893"/>
      <name val="Arial Narrow"/>
      <family val="2"/>
    </font>
    <font>
      <b/>
      <sz val="12"/>
      <color theme="6" tint="-0.249977111117893"/>
      <name val="Arial Narrow"/>
      <family val="2"/>
    </font>
    <font>
      <b/>
      <sz val="12"/>
      <color theme="1"/>
      <name val="Arial"/>
      <family val="2"/>
    </font>
    <font>
      <b/>
      <sz val="12"/>
      <color theme="3" tint="0.39997558519241921"/>
      <name val="Arial"/>
      <family val="2"/>
    </font>
    <font>
      <b/>
      <sz val="12"/>
      <color theme="5" tint="-0.249977111117893"/>
      <name val="Arial"/>
      <family val="2"/>
    </font>
    <font>
      <sz val="12"/>
      <color theme="2" tint="-0.749992370372631"/>
      <name val="Arial"/>
      <family val="2"/>
    </font>
    <font>
      <sz val="12"/>
      <color rgb="FF000000"/>
      <name val="Arial"/>
      <family val="2"/>
    </font>
    <font>
      <b/>
      <sz val="11"/>
      <name val="Arial"/>
      <family val="2"/>
    </font>
    <font>
      <sz val="11"/>
      <color theme="1"/>
      <name val="Arial"/>
      <family val="2"/>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1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 fillId="0" borderId="0"/>
    <xf numFmtId="0" fontId="2" fillId="0" borderId="0"/>
    <xf numFmtId="0" fontId="2" fillId="0" borderId="0"/>
    <xf numFmtId="0" fontId="4" fillId="0" borderId="0"/>
    <xf numFmtId="0" fontId="3" fillId="0" borderId="0" applyNumberFormat="0" applyFont="0" applyFill="0" applyBorder="0" applyAlignment="0" applyProtection="0">
      <alignment horizontal="left"/>
    </xf>
  </cellStyleXfs>
  <cellXfs count="194">
    <xf numFmtId="0" fontId="0" fillId="0" borderId="0" xfId="0"/>
    <xf numFmtId="0" fontId="7" fillId="3" borderId="4" xfId="0" applyFont="1" applyFill="1" applyBorder="1" applyAlignment="1">
      <alignment horizontal="center" vertical="center" wrapText="1"/>
    </xf>
    <xf numFmtId="0" fontId="5" fillId="0" borderId="4" xfId="0" applyFont="1" applyBorder="1" applyAlignment="1">
      <alignment horizontal="center" vertical="center"/>
    </xf>
    <xf numFmtId="0" fontId="8" fillId="0" borderId="0" xfId="0" applyFont="1" applyFill="1" applyBorder="1"/>
    <xf numFmtId="0" fontId="12" fillId="0" borderId="0" xfId="0" applyFont="1" applyFill="1" applyBorder="1" applyAlignment="1">
      <alignment horizontal="center" vertical="center" wrapText="1"/>
    </xf>
    <xf numFmtId="0" fontId="13" fillId="0" borderId="0" xfId="0" applyFont="1" applyFill="1" applyBorder="1"/>
    <xf numFmtId="0" fontId="14" fillId="0" borderId="0" xfId="0" applyFont="1" applyFill="1" applyBorder="1" applyAlignment="1" applyProtection="1">
      <alignment horizontal="center" vertical="center" wrapText="1"/>
    </xf>
    <xf numFmtId="0" fontId="15" fillId="0" borderId="0" xfId="0" applyFont="1" applyFill="1" applyBorder="1" applyAlignment="1">
      <alignment horizontal="justify" vertical="center" wrapText="1"/>
    </xf>
    <xf numFmtId="0" fontId="13" fillId="0" borderId="0" xfId="0" applyFont="1" applyFill="1"/>
    <xf numFmtId="0" fontId="10" fillId="5" borderId="4" xfId="0" applyFont="1" applyFill="1" applyBorder="1" applyAlignment="1">
      <alignment horizontal="center" vertical="center" wrapText="1"/>
    </xf>
    <xf numFmtId="0" fontId="13" fillId="0" borderId="0" xfId="6" applyFont="1" applyFill="1" applyBorder="1" applyAlignment="1">
      <alignment horizontal="center" vertical="center" wrapText="1"/>
    </xf>
    <xf numFmtId="0" fontId="13" fillId="0" borderId="0" xfId="0" applyFont="1"/>
    <xf numFmtId="0" fontId="13" fillId="0" borderId="0" xfId="0" applyFont="1" applyFill="1" applyBorder="1" applyAlignment="1">
      <alignment vertical="center"/>
    </xf>
    <xf numFmtId="0" fontId="13" fillId="0" borderId="0" xfId="0" applyFont="1" applyAlignment="1">
      <alignment vertical="center"/>
    </xf>
    <xf numFmtId="0" fontId="17" fillId="0" borderId="0"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xf numFmtId="0" fontId="12" fillId="4" borderId="4" xfId="0" applyFont="1" applyFill="1" applyBorder="1" applyAlignment="1">
      <alignment horizontal="center" vertical="center" textRotation="90" wrapText="1"/>
    </xf>
    <xf numFmtId="0" fontId="12" fillId="4"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4" borderId="5" xfId="0" applyFont="1" applyFill="1" applyBorder="1" applyAlignment="1">
      <alignment horizontal="center" vertical="center" wrapText="1"/>
    </xf>
    <xf numFmtId="0" fontId="13" fillId="0" borderId="4" xfId="0" applyFont="1" applyBorder="1" applyAlignment="1">
      <alignment horizontal="center" vertical="center"/>
    </xf>
    <xf numFmtId="0" fontId="12" fillId="12" borderId="4"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2" fillId="12" borderId="4" xfId="0" applyFont="1" applyFill="1" applyBorder="1" applyAlignment="1">
      <alignment horizontal="center" vertical="top" textRotation="90" wrapText="1"/>
    </xf>
    <xf numFmtId="0" fontId="12" fillId="12" borderId="4" xfId="0" applyFont="1" applyFill="1" applyBorder="1" applyAlignment="1">
      <alignment horizontal="center" vertical="center" textRotation="90" wrapText="1"/>
    </xf>
    <xf numFmtId="0" fontId="12" fillId="12" borderId="4" xfId="0" applyFont="1" applyFill="1" applyBorder="1" applyAlignment="1">
      <alignment horizontal="center" vertical="center"/>
    </xf>
    <xf numFmtId="0" fontId="13" fillId="0" borderId="0" xfId="0" applyFont="1" applyFill="1" applyBorder="1" applyAlignment="1">
      <alignment horizontal="center" wrapText="1"/>
    </xf>
    <xf numFmtId="0" fontId="5" fillId="3"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4" xfId="0" quotePrefix="1" applyFont="1" applyFill="1" applyBorder="1" applyAlignment="1">
      <alignment horizontal="center" vertical="center" wrapText="1"/>
    </xf>
    <xf numFmtId="0" fontId="7" fillId="0" borderId="4" xfId="0" applyFont="1" applyFill="1" applyBorder="1" applyAlignment="1">
      <alignment horizontal="justify" vertical="center" wrapText="1"/>
    </xf>
    <xf numFmtId="0" fontId="5" fillId="3" borderId="4" xfId="0" applyFont="1" applyFill="1" applyBorder="1" applyAlignment="1">
      <alignment horizontal="center" vertical="center"/>
    </xf>
    <xf numFmtId="0" fontId="24" fillId="3" borderId="4" xfId="0" applyFont="1" applyFill="1" applyBorder="1" applyAlignment="1">
      <alignment horizontal="center" vertical="center" wrapText="1"/>
    </xf>
    <xf numFmtId="0" fontId="5" fillId="2" borderId="4" xfId="0" applyFont="1" applyFill="1" applyBorder="1" applyAlignment="1">
      <alignment horizontal="center" vertical="center" wrapText="1" shrinkToFit="1"/>
    </xf>
    <xf numFmtId="0" fontId="5" fillId="0" borderId="4" xfId="0" applyFont="1" applyBorder="1" applyAlignment="1" applyProtection="1">
      <alignment horizontal="center" vertical="center" wrapText="1"/>
      <protection locked="0"/>
    </xf>
    <xf numFmtId="0" fontId="5" fillId="0" borderId="4" xfId="0" applyFont="1" applyFill="1" applyBorder="1" applyAlignment="1" applyProtection="1">
      <alignment horizontal="justify" vertical="center" wrapText="1"/>
      <protection locked="0"/>
    </xf>
    <xf numFmtId="0" fontId="5" fillId="0" borderId="0" xfId="0" applyFont="1"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0" fontId="5" fillId="0" borderId="0" xfId="0" applyFont="1" applyFill="1"/>
    <xf numFmtId="0" fontId="5" fillId="0" borderId="8" xfId="0" applyFont="1" applyFill="1" applyBorder="1" applyAlignment="1" applyProtection="1">
      <alignment horizontal="justify" vertical="center" wrapText="1"/>
      <protection locked="0"/>
    </xf>
    <xf numFmtId="0" fontId="5" fillId="3" borderId="4" xfId="0" applyFont="1" applyFill="1" applyBorder="1" applyAlignment="1">
      <alignment horizontal="center" vertical="center" wrapText="1" shrinkToFit="1"/>
    </xf>
    <xf numFmtId="0" fontId="7"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3" borderId="4" xfId="0" applyFont="1" applyFill="1" applyBorder="1" applyAlignment="1">
      <alignment horizontal="justify" vertical="center"/>
    </xf>
    <xf numFmtId="0" fontId="7" fillId="3" borderId="4" xfId="0" applyFont="1" applyFill="1" applyBorder="1" applyAlignment="1">
      <alignment horizontal="justify" vertical="center" wrapText="1"/>
    </xf>
    <xf numFmtId="0" fontId="7" fillId="3" borderId="8"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5" fillId="0" borderId="0" xfId="0" applyFont="1"/>
    <xf numFmtId="0" fontId="5" fillId="0" borderId="0" xfId="0" applyFont="1" applyFill="1" applyBorder="1" applyAlignment="1">
      <alignment wrapText="1"/>
    </xf>
    <xf numFmtId="0" fontId="7" fillId="0" borderId="4" xfId="0" quotePrefix="1" applyFont="1" applyFill="1" applyBorder="1" applyAlignment="1">
      <alignment horizontal="center" vertical="center" wrapText="1"/>
    </xf>
    <xf numFmtId="0" fontId="5" fillId="0" borderId="4" xfId="4" applyFont="1" applyFill="1" applyBorder="1" applyAlignment="1" applyProtection="1">
      <alignment horizontal="left" vertical="center" wrapText="1"/>
      <protection locked="0"/>
    </xf>
    <xf numFmtId="0" fontId="5" fillId="0" borderId="4" xfId="0" applyFont="1" applyBorder="1" applyAlignment="1" applyProtection="1">
      <alignment horizontal="justify" vertical="center" wrapText="1"/>
      <protection locked="0"/>
    </xf>
    <xf numFmtId="0" fontId="5" fillId="0" borderId="4" xfId="0" applyFont="1" applyBorder="1" applyAlignment="1">
      <alignment horizontal="left" vertical="center" wrapText="1"/>
    </xf>
    <xf numFmtId="0" fontId="26" fillId="0" borderId="0" xfId="0" applyFont="1" applyFill="1" applyBorder="1" applyAlignment="1">
      <alignment vertical="center"/>
    </xf>
    <xf numFmtId="0" fontId="5" fillId="3" borderId="12" xfId="0" applyFont="1" applyFill="1" applyBorder="1" applyAlignment="1">
      <alignment horizontal="center" vertical="center" wrapText="1"/>
    </xf>
    <xf numFmtId="0" fontId="27" fillId="0" borderId="0" xfId="0" applyFont="1" applyFill="1" applyBorder="1" applyAlignment="1">
      <alignment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6" xfId="0" applyFont="1" applyFill="1" applyBorder="1"/>
    <xf numFmtId="0" fontId="7" fillId="3" borderId="7" xfId="0" applyFont="1" applyFill="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xf numFmtId="0" fontId="5" fillId="0" borderId="4" xfId="0" applyFont="1" applyFill="1" applyBorder="1" applyAlignment="1" applyProtection="1">
      <alignment horizontal="left" vertical="center" wrapText="1"/>
      <protection locked="0"/>
    </xf>
    <xf numFmtId="0" fontId="28" fillId="3" borderId="7" xfId="0" applyFont="1" applyFill="1" applyBorder="1" applyAlignment="1">
      <alignment horizontal="center" vertical="center" wrapText="1"/>
    </xf>
    <xf numFmtId="0" fontId="7" fillId="0" borderId="4" xfId="0" applyFont="1" applyBorder="1" applyAlignment="1">
      <alignment vertical="center" wrapText="1"/>
    </xf>
    <xf numFmtId="0" fontId="5" fillId="0" borderId="7" xfId="0" applyFont="1" applyBorder="1" applyAlignment="1">
      <alignment horizontal="left" vertical="center" wrapText="1"/>
    </xf>
    <xf numFmtId="0" fontId="5" fillId="0" borderId="7" xfId="4" applyFont="1" applyFill="1" applyBorder="1" applyAlignment="1" applyProtection="1">
      <alignment horizontal="left" vertical="center" wrapText="1"/>
      <protection locked="0"/>
    </xf>
    <xf numFmtId="0" fontId="7" fillId="0" borderId="4" xfId="0" applyFont="1" applyBorder="1" applyAlignment="1">
      <alignment horizontal="justify" vertical="center"/>
    </xf>
    <xf numFmtId="0" fontId="5" fillId="0" borderId="12"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0" xfId="0" applyFont="1" applyBorder="1"/>
    <xf numFmtId="0" fontId="5"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0" fillId="0" borderId="4" xfId="0" applyFont="1" applyFill="1" applyBorder="1" applyAlignment="1">
      <alignment horizontal="justify" vertical="center" wrapText="1"/>
    </xf>
    <xf numFmtId="0" fontId="16" fillId="3" borderId="4" xfId="0" applyFont="1" applyFill="1" applyBorder="1" applyAlignment="1">
      <alignment horizontal="center" vertical="center" wrapText="1"/>
    </xf>
    <xf numFmtId="0" fontId="13" fillId="2" borderId="4" xfId="0" applyFont="1" applyFill="1" applyBorder="1" applyAlignment="1">
      <alignment horizontal="center" vertical="center" wrapText="1" shrinkToFit="1"/>
    </xf>
    <xf numFmtId="0" fontId="13" fillId="0" borderId="4" xfId="0" applyFont="1" applyBorder="1" applyAlignment="1" applyProtection="1">
      <alignment horizontal="center" vertical="center" wrapText="1"/>
      <protection locked="0"/>
    </xf>
    <xf numFmtId="0" fontId="13" fillId="0" borderId="12" xfId="0" applyFont="1" applyBorder="1" applyAlignment="1">
      <alignment horizontal="center" vertical="center" wrapText="1"/>
    </xf>
    <xf numFmtId="0" fontId="20" fillId="0" borderId="4" xfId="0" applyFont="1" applyBorder="1" applyAlignment="1">
      <alignment horizontal="justify" vertical="center"/>
    </xf>
    <xf numFmtId="0" fontId="20" fillId="0" borderId="4" xfId="0" applyFont="1" applyBorder="1"/>
    <xf numFmtId="0" fontId="20" fillId="0" borderId="4" xfId="0" applyFont="1" applyBorder="1" applyAlignment="1">
      <alignment horizontal="center" vertical="center" wrapText="1"/>
    </xf>
    <xf numFmtId="0" fontId="13" fillId="0" borderId="4" xfId="0" applyFont="1" applyFill="1" applyBorder="1" applyAlignment="1" applyProtection="1">
      <alignment horizontal="justify" vertical="center" wrapText="1"/>
      <protection locked="0"/>
    </xf>
    <xf numFmtId="0" fontId="13" fillId="0" borderId="8" xfId="0" applyFont="1" applyFill="1" applyBorder="1" applyAlignment="1" applyProtection="1">
      <alignment horizontal="justify" vertical="center" wrapText="1"/>
      <protection locked="0"/>
    </xf>
    <xf numFmtId="0" fontId="13" fillId="0" borderId="4" xfId="0" applyFont="1" applyFill="1" applyBorder="1" applyAlignment="1" applyProtection="1">
      <alignment horizontal="left" vertical="center" wrapText="1"/>
      <protection locked="0"/>
    </xf>
    <xf numFmtId="0" fontId="20" fillId="3" borderId="8" xfId="0" applyFont="1" applyFill="1" applyBorder="1" applyAlignment="1">
      <alignment horizontal="justify" vertical="center" wrapText="1"/>
    </xf>
    <xf numFmtId="0" fontId="13" fillId="3" borderId="4" xfId="0" applyFont="1" applyFill="1" applyBorder="1" applyAlignment="1">
      <alignment horizontal="center" vertical="center" wrapText="1" shrinkToFit="1"/>
    </xf>
    <xf numFmtId="0" fontId="20" fillId="3" borderId="4" xfId="0" applyFont="1" applyFill="1" applyBorder="1" applyAlignment="1">
      <alignment horizontal="justify" vertical="center" wrapText="1"/>
    </xf>
    <xf numFmtId="0" fontId="13" fillId="0" borderId="4" xfId="0" applyFont="1" applyBorder="1" applyAlignment="1" applyProtection="1">
      <alignment horizontal="justify" vertical="center" wrapText="1"/>
      <protection locked="0"/>
    </xf>
    <xf numFmtId="0" fontId="13" fillId="0" borderId="4" xfId="0" applyFont="1" applyFill="1" applyBorder="1" applyAlignment="1" applyProtection="1">
      <alignment horizontal="center" vertical="center" wrapText="1"/>
      <protection locked="0"/>
    </xf>
    <xf numFmtId="0" fontId="13" fillId="0" borderId="4" xfId="4" applyFont="1" applyFill="1" applyBorder="1" applyAlignment="1" applyProtection="1">
      <alignment horizontal="center" vertical="center" wrapText="1"/>
      <protection locked="0"/>
    </xf>
    <xf numFmtId="0" fontId="20" fillId="0" borderId="4" xfId="0" applyFont="1" applyFill="1" applyBorder="1" applyAlignment="1">
      <alignment horizontal="center" vertical="center" wrapText="1"/>
    </xf>
    <xf numFmtId="0" fontId="20" fillId="3" borderId="4" xfId="0" applyFont="1" applyFill="1" applyBorder="1" applyAlignment="1">
      <alignment horizontal="justify" vertical="center"/>
    </xf>
    <xf numFmtId="0" fontId="13" fillId="0" borderId="4" xfId="0" applyFont="1" applyFill="1" applyBorder="1" applyAlignment="1" applyProtection="1">
      <alignment horizontal="center" vertical="center" wrapText="1"/>
    </xf>
    <xf numFmtId="0" fontId="20" fillId="0" borderId="4" xfId="0" applyFont="1" applyBorder="1" applyAlignment="1">
      <alignment wrapText="1"/>
    </xf>
    <xf numFmtId="0" fontId="20" fillId="0" borderId="4" xfId="0" applyFont="1" applyBorder="1" applyAlignment="1">
      <alignment vertical="center" wrapText="1"/>
    </xf>
    <xf numFmtId="0" fontId="13" fillId="0" borderId="8" xfId="0" applyFont="1" applyBorder="1" applyAlignment="1" applyProtection="1">
      <alignment horizontal="justify" vertical="center" wrapText="1"/>
      <protection locked="0"/>
    </xf>
    <xf numFmtId="0" fontId="13" fillId="0" borderId="4" xfId="0" applyFont="1" applyBorder="1" applyAlignment="1" applyProtection="1">
      <alignment horizontal="left" vertical="center" wrapText="1"/>
      <protection locked="0"/>
    </xf>
    <xf numFmtId="0" fontId="20" fillId="0" borderId="4" xfId="0" applyFont="1" applyBorder="1" applyAlignment="1">
      <alignment horizontal="center" vertical="center"/>
    </xf>
    <xf numFmtId="0" fontId="5" fillId="0" borderId="4" xfId="0" applyFont="1" applyFill="1" applyBorder="1" applyAlignment="1" applyProtection="1">
      <alignment horizontal="center" vertical="center" wrapText="1"/>
      <protection locked="0"/>
    </xf>
    <xf numFmtId="0" fontId="5" fillId="0" borderId="4" xfId="4" applyFont="1" applyBorder="1" applyAlignment="1">
      <alignment vertical="center" wrapText="1"/>
    </xf>
    <xf numFmtId="0" fontId="7" fillId="0" borderId="7" xfId="0" applyFont="1" applyBorder="1"/>
    <xf numFmtId="0" fontId="5" fillId="0" borderId="4" xfId="4" applyFont="1" applyBorder="1" applyAlignment="1">
      <alignment horizontal="left" vertical="center" wrapText="1"/>
    </xf>
    <xf numFmtId="0" fontId="5" fillId="0" borderId="8" xfId="4" applyFont="1" applyBorder="1" applyAlignment="1">
      <alignment horizontal="justify" vertical="center" wrapText="1"/>
    </xf>
    <xf numFmtId="0" fontId="7" fillId="0" borderId="0" xfId="0" applyFont="1"/>
    <xf numFmtId="0" fontId="5" fillId="0" borderId="4" xfId="4" applyFont="1" applyFill="1" applyBorder="1" applyAlignment="1" applyProtection="1">
      <alignment horizontal="center" vertical="center" wrapText="1"/>
      <protection locked="0"/>
    </xf>
    <xf numFmtId="0" fontId="13" fillId="0" borderId="0" xfId="0" applyFont="1" applyAlignment="1">
      <alignment horizontal="center" vertical="center" textRotation="90"/>
    </xf>
    <xf numFmtId="0" fontId="13" fillId="0" borderId="0" xfId="0" applyFont="1" applyFill="1" applyAlignment="1">
      <alignment vertical="top"/>
    </xf>
    <xf numFmtId="0" fontId="13" fillId="0" borderId="0" xfId="0" applyFont="1" applyAlignment="1">
      <alignment horizontal="center"/>
    </xf>
    <xf numFmtId="0" fontId="13" fillId="0" borderId="0" xfId="0" applyFont="1" applyAlignment="1">
      <alignment horizontal="justify" vertical="center"/>
    </xf>
    <xf numFmtId="0" fontId="13" fillId="3" borderId="0" xfId="0" applyFont="1" applyFill="1" applyAlignment="1">
      <alignment vertical="top"/>
    </xf>
    <xf numFmtId="0" fontId="12" fillId="6" borderId="4" xfId="0" applyFont="1" applyFill="1" applyBorder="1" applyAlignment="1">
      <alignment horizontal="center" vertical="center" wrapText="1"/>
    </xf>
    <xf numFmtId="0" fontId="12" fillId="6" borderId="4" xfId="0" applyFont="1" applyFill="1" applyBorder="1" applyAlignment="1">
      <alignment horizontal="center" vertical="center"/>
    </xf>
    <xf numFmtId="0" fontId="19" fillId="7" borderId="4" xfId="0" applyFont="1" applyFill="1" applyBorder="1" applyAlignment="1">
      <alignment horizontal="center" vertical="center"/>
    </xf>
    <xf numFmtId="0" fontId="12" fillId="7" borderId="4" xfId="0" applyFont="1" applyFill="1" applyBorder="1" applyAlignment="1">
      <alignment horizontal="center" vertical="center"/>
    </xf>
    <xf numFmtId="0" fontId="18" fillId="0" borderId="4" xfId="0" applyFont="1" applyBorder="1" applyAlignment="1">
      <alignment horizontal="center" vertical="center"/>
    </xf>
    <xf numFmtId="0" fontId="13" fillId="0" borderId="4" xfId="0" applyFont="1" applyBorder="1"/>
    <xf numFmtId="164" fontId="13" fillId="0" borderId="4" xfId="0" applyNumberFormat="1" applyFont="1" applyBorder="1" applyAlignment="1">
      <alignment horizontal="center" vertical="center"/>
    </xf>
    <xf numFmtId="0" fontId="13" fillId="4" borderId="4" xfId="0" applyFont="1" applyFill="1" applyBorder="1" applyAlignment="1">
      <alignment horizontal="center" vertical="center"/>
    </xf>
    <xf numFmtId="2" fontId="13" fillId="0" borderId="4" xfId="0" applyNumberFormat="1" applyFont="1" applyBorder="1" applyAlignment="1">
      <alignment horizontal="center" vertical="center"/>
    </xf>
    <xf numFmtId="0" fontId="9" fillId="10" borderId="4" xfId="0" applyFont="1" applyFill="1" applyBorder="1" applyAlignment="1">
      <alignment horizontal="center" vertical="center"/>
    </xf>
    <xf numFmtId="0" fontId="9" fillId="9" borderId="4" xfId="0" applyFont="1" applyFill="1" applyBorder="1" applyAlignment="1">
      <alignment horizontal="center" vertical="center"/>
    </xf>
    <xf numFmtId="0" fontId="9" fillId="11" borderId="4" xfId="0" applyFont="1" applyFill="1" applyBorder="1" applyAlignment="1">
      <alignment horizontal="center" vertical="center"/>
    </xf>
    <xf numFmtId="0" fontId="12" fillId="8" borderId="4" xfId="0" applyFont="1" applyFill="1" applyBorder="1" applyAlignment="1">
      <alignment horizontal="center" vertical="center"/>
    </xf>
    <xf numFmtId="2" fontId="12" fillId="8" borderId="4" xfId="0" applyNumberFormat="1" applyFont="1" applyFill="1" applyBorder="1" applyAlignment="1">
      <alignment horizontal="center" vertical="center"/>
    </xf>
    <xf numFmtId="0" fontId="12" fillId="8" borderId="4" xfId="0" applyFont="1" applyFill="1" applyBorder="1" applyAlignment="1">
      <alignment horizontal="center"/>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0" fillId="0" borderId="0" xfId="0" applyAlignment="1">
      <alignment vertical="center"/>
    </xf>
    <xf numFmtId="0" fontId="30" fillId="0" borderId="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center" vertical="center"/>
    </xf>
    <xf numFmtId="0" fontId="1" fillId="0" borderId="0" xfId="1" applyFill="1" applyBorder="1" applyAlignment="1" applyProtection="1">
      <alignment horizontal="center" vertical="center"/>
    </xf>
    <xf numFmtId="0" fontId="0" fillId="0" borderId="0" xfId="0" applyBorder="1" applyAlignment="1">
      <alignment vertical="center" wrapText="1"/>
    </xf>
    <xf numFmtId="0" fontId="13"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4" borderId="4" xfId="0" applyFont="1" applyFill="1" applyBorder="1" applyAlignment="1">
      <alignment horizontal="center" vertical="center"/>
    </xf>
    <xf numFmtId="0" fontId="13" fillId="0" borderId="4" xfId="1" applyFont="1" applyFill="1" applyBorder="1" applyAlignment="1" applyProtection="1">
      <alignment horizontal="center" vertical="center"/>
    </xf>
    <xf numFmtId="0" fontId="13" fillId="0" borderId="4" xfId="0" applyFont="1" applyFill="1" applyBorder="1" applyAlignment="1">
      <alignment horizontal="center" vertical="center"/>
    </xf>
    <xf numFmtId="0" fontId="10" fillId="5" borderId="4" xfId="0" applyFont="1" applyFill="1" applyBorder="1" applyAlignment="1">
      <alignment horizontal="center" vertical="center"/>
    </xf>
    <xf numFmtId="0" fontId="13" fillId="5" borderId="4" xfId="0" applyFont="1" applyFill="1" applyBorder="1"/>
    <xf numFmtId="16" fontId="13" fillId="0" borderId="4" xfId="0" applyNumberFormat="1" applyFont="1" applyBorder="1" applyAlignment="1">
      <alignment horizontal="center" vertical="center"/>
    </xf>
    <xf numFmtId="0" fontId="13" fillId="0" borderId="4" xfId="0" applyNumberFormat="1" applyFont="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7"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7" xfId="0" applyFont="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2" fillId="5" borderId="9" xfId="0" applyFont="1" applyFill="1" applyBorder="1" applyAlignment="1">
      <alignment horizontal="center"/>
    </xf>
    <xf numFmtId="0" fontId="12" fillId="5" borderId="0" xfId="0" applyFont="1" applyFill="1" applyBorder="1" applyAlignment="1">
      <alignment horizontal="center"/>
    </xf>
    <xf numFmtId="0" fontId="12" fillId="5" borderId="1" xfId="0" applyFont="1" applyFill="1" applyBorder="1" applyAlignment="1">
      <alignment horizontal="center"/>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12" fillId="4" borderId="5" xfId="0" applyFont="1" applyFill="1" applyBorder="1" applyAlignment="1">
      <alignment horizontal="center" vertical="center" wrapText="1"/>
    </xf>
    <xf numFmtId="0" fontId="13" fillId="0" borderId="4" xfId="0" applyFont="1" applyBorder="1" applyAlignment="1">
      <alignment horizontal="center" vertical="center"/>
    </xf>
    <xf numFmtId="0" fontId="12" fillId="5" borderId="4"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4" borderId="4" xfId="0" applyFont="1" applyFill="1" applyBorder="1" applyAlignment="1">
      <alignment horizontal="center" vertical="center"/>
    </xf>
    <xf numFmtId="0" fontId="13" fillId="3" borderId="12" xfId="0" applyFont="1" applyFill="1" applyBorder="1" applyAlignment="1">
      <alignment horizontal="center" vertical="top"/>
    </xf>
    <xf numFmtId="0" fontId="13" fillId="3" borderId="4" xfId="0" applyFont="1" applyFill="1" applyBorder="1" applyAlignment="1">
      <alignment horizontal="center" vertical="top"/>
    </xf>
    <xf numFmtId="0" fontId="12" fillId="5" borderId="11" xfId="0" applyFont="1" applyFill="1" applyBorder="1" applyAlignment="1">
      <alignment horizontal="center"/>
    </xf>
    <xf numFmtId="0" fontId="12" fillId="5" borderId="2" xfId="0" applyFont="1" applyFill="1" applyBorder="1" applyAlignment="1">
      <alignment horizontal="center"/>
    </xf>
    <xf numFmtId="0" fontId="12" fillId="5" borderId="3" xfId="0" applyFont="1" applyFill="1" applyBorder="1" applyAlignment="1">
      <alignment horizontal="center"/>
    </xf>
    <xf numFmtId="0" fontId="10" fillId="5" borderId="4" xfId="0" applyFont="1" applyFill="1" applyBorder="1" applyAlignment="1">
      <alignment horizontal="center" vertical="top"/>
    </xf>
    <xf numFmtId="0" fontId="13" fillId="0" borderId="10" xfId="0" applyFont="1" applyBorder="1" applyAlignment="1">
      <alignment horizontal="center" vertical="center"/>
    </xf>
  </cellXfs>
  <cellStyles count="8">
    <cellStyle name="Hipervínculo" xfId="1" builtinId="8"/>
    <cellStyle name="Hipervínculo 2" xfId="2"/>
    <cellStyle name="Normal" xfId="0" builtinId="0"/>
    <cellStyle name="Normal 2" xfId="3"/>
    <cellStyle name="Normal 2 2 2" xfId="4"/>
    <cellStyle name="Normal 2 3" xfId="5"/>
    <cellStyle name="Normal 3" xfId="6"/>
    <cellStyle name="PSChar" xfId="7"/>
  </cellStyles>
  <dxfs count="13">
    <dxf>
      <fill>
        <patternFill>
          <bgColor rgb="FF00B050"/>
        </patternFill>
      </fill>
    </dxf>
    <dxf>
      <fill>
        <patternFill>
          <bgColor rgb="FFFFFF00"/>
        </patternFill>
      </fill>
    </dxf>
    <dxf>
      <fill>
        <patternFill>
          <bgColor rgb="FFFF0000"/>
        </patternFill>
      </fill>
    </dxf>
    <dxf>
      <fill>
        <patternFill>
          <bgColor rgb="FFC00000"/>
        </patternFill>
      </fill>
    </dxf>
    <dxf>
      <font>
        <color theme="0" tint="-0.14996795556505021"/>
        <name val="Cambria"/>
        <scheme val="none"/>
      </font>
    </dxf>
    <dxf>
      <fill>
        <patternFill>
          <bgColor rgb="FFC00000"/>
        </patternFill>
      </fill>
    </dxf>
    <dxf>
      <fill>
        <patternFill>
          <bgColor rgb="FFFF0000"/>
        </patternFill>
      </fill>
    </dxf>
    <dxf>
      <fill>
        <patternFill>
          <bgColor rgb="FFFFFF00"/>
        </patternFill>
      </fill>
    </dxf>
    <dxf>
      <fill>
        <patternFill>
          <bgColor rgb="FF00B050"/>
        </patternFill>
      </fill>
    </dxf>
    <dxf>
      <font>
        <color theme="0"/>
      </font>
      <fill>
        <patternFill>
          <bgColor rgb="FFFF0000"/>
        </patternFill>
      </fill>
    </dxf>
    <dxf>
      <font>
        <color theme="0"/>
      </font>
      <fill>
        <patternFill>
          <bgColor rgb="FF006600"/>
        </patternFill>
      </fill>
    </dxf>
    <dxf>
      <font>
        <b val="0"/>
        <i val="0"/>
      </font>
      <fill>
        <patternFill>
          <bgColor rgb="FFFFFF00"/>
        </patternFill>
      </fill>
    </dxf>
    <dxf>
      <font>
        <color theme="0" tint="-0.14996795556505021"/>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RIESGOS!$B$2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RIESGOS!$B$3:$B$9</c:f>
              <c:numCache>
                <c:formatCode>General</c:formatCode>
                <c:ptCount val="7"/>
                <c:pt idx="0">
                  <c:v>21</c:v>
                </c:pt>
                <c:pt idx="1">
                  <c:v>48</c:v>
                </c:pt>
                <c:pt idx="2">
                  <c:v>113</c:v>
                </c:pt>
                <c:pt idx="3">
                  <c:v>42</c:v>
                </c:pt>
                <c:pt idx="4">
                  <c:v>7</c:v>
                </c:pt>
                <c:pt idx="5">
                  <c:v>15</c:v>
                </c:pt>
                <c:pt idx="6">
                  <c:v>10</c:v>
                </c:pt>
              </c:numCache>
            </c:numRef>
          </c:val>
          <c:extLst xmlns:c16r2="http://schemas.microsoft.com/office/drawing/2015/06/chart">
            <c:ext xmlns:c16="http://schemas.microsoft.com/office/drawing/2014/chart" uri="{C3380CC4-5D6E-409C-BE32-E72D297353CC}">
              <c16:uniqueId val="{00000000-EC4B-4395-8F67-78EF2B7819EB}"/>
            </c:ext>
          </c:extLst>
        </c:ser>
        <c:ser>
          <c:idx val="1"/>
          <c:order val="1"/>
          <c:tx>
            <c:strRef>
              <c:f>RIESGOS!$C$2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RIESGOS!$C$3:$C$9</c:f>
              <c:numCache>
                <c:formatCode>0.0</c:formatCode>
                <c:ptCount val="7"/>
                <c:pt idx="0">
                  <c:v>8.203125</c:v>
                </c:pt>
                <c:pt idx="1">
                  <c:v>18.75</c:v>
                </c:pt>
                <c:pt idx="2">
                  <c:v>44.140625</c:v>
                </c:pt>
                <c:pt idx="3">
                  <c:v>16.40625</c:v>
                </c:pt>
                <c:pt idx="4">
                  <c:v>2.734375</c:v>
                </c:pt>
                <c:pt idx="5">
                  <c:v>5.859375</c:v>
                </c:pt>
                <c:pt idx="6">
                  <c:v>3.90625</c:v>
                </c:pt>
              </c:numCache>
            </c:numRef>
          </c:val>
          <c:extLst xmlns:c16r2="http://schemas.microsoft.com/office/drawing/2015/06/chart">
            <c:ext xmlns:c16="http://schemas.microsoft.com/office/drawing/2014/chart" uri="{C3380CC4-5D6E-409C-BE32-E72D297353CC}">
              <c16:uniqueId val="{00000001-EC4B-4395-8F67-78EF2B7819EB}"/>
            </c:ext>
          </c:extLst>
        </c:ser>
        <c:dLbls>
          <c:showLegendKey val="0"/>
          <c:showVal val="0"/>
          <c:showCatName val="0"/>
          <c:showSerName val="0"/>
          <c:showPercent val="0"/>
          <c:showBubbleSize val="0"/>
        </c:dLbls>
        <c:gapWidth val="150"/>
        <c:axId val="83187584"/>
        <c:axId val="83189120"/>
      </c:barChart>
      <c:catAx>
        <c:axId val="83187584"/>
        <c:scaling>
          <c:orientation val="minMax"/>
        </c:scaling>
        <c:delete val="0"/>
        <c:axPos val="b"/>
        <c:numFmt formatCode="General" sourceLinked="0"/>
        <c:majorTickMark val="out"/>
        <c:minorTickMark val="none"/>
        <c:tickLblPos val="nextTo"/>
        <c:crossAx val="83189120"/>
        <c:crosses val="autoZero"/>
        <c:auto val="1"/>
        <c:lblAlgn val="ctr"/>
        <c:lblOffset val="100"/>
        <c:noMultiLvlLbl val="0"/>
      </c:catAx>
      <c:valAx>
        <c:axId val="83189120"/>
        <c:scaling>
          <c:orientation val="minMax"/>
        </c:scaling>
        <c:delete val="0"/>
        <c:axPos val="l"/>
        <c:majorGridlines/>
        <c:numFmt formatCode="General" sourceLinked="1"/>
        <c:majorTickMark val="out"/>
        <c:minorTickMark val="none"/>
        <c:tickLblPos val="nextTo"/>
        <c:crossAx val="8318758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RIESGOS!$F$2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RIESGOS!$E$3:$E$7</c:f>
              <c:strCache>
                <c:ptCount val="5"/>
                <c:pt idx="0">
                  <c:v>I</c:v>
                </c:pt>
                <c:pt idx="1">
                  <c:v>II</c:v>
                </c:pt>
                <c:pt idx="2">
                  <c:v>III</c:v>
                </c:pt>
                <c:pt idx="3">
                  <c:v>IV</c:v>
                </c:pt>
                <c:pt idx="4">
                  <c:v>TOTAL</c:v>
                </c:pt>
              </c:strCache>
            </c:strRef>
          </c:cat>
          <c:val>
            <c:numRef>
              <c:f>RIESGOS!$F$3:$F$7</c:f>
              <c:numCache>
                <c:formatCode>General</c:formatCode>
                <c:ptCount val="5"/>
                <c:pt idx="0">
                  <c:v>0</c:v>
                </c:pt>
                <c:pt idx="1">
                  <c:v>149</c:v>
                </c:pt>
                <c:pt idx="2">
                  <c:v>101</c:v>
                </c:pt>
                <c:pt idx="3">
                  <c:v>6</c:v>
                </c:pt>
                <c:pt idx="4">
                  <c:v>256</c:v>
                </c:pt>
              </c:numCache>
            </c:numRef>
          </c:val>
          <c:extLst xmlns:c16r2="http://schemas.microsoft.com/office/drawing/2015/06/chart">
            <c:ext xmlns:c16="http://schemas.microsoft.com/office/drawing/2014/chart" uri="{C3380CC4-5D6E-409C-BE32-E72D297353CC}">
              <c16:uniqueId val="{00000000-0ACF-4BCF-8799-46F14E72C5ED}"/>
            </c:ext>
          </c:extLst>
        </c:ser>
        <c:ser>
          <c:idx val="1"/>
          <c:order val="1"/>
          <c:tx>
            <c:strRef>
              <c:f>RIESGOS!$G$2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RIESGOS!$E$3:$E$7</c:f>
              <c:strCache>
                <c:ptCount val="5"/>
                <c:pt idx="0">
                  <c:v>I</c:v>
                </c:pt>
                <c:pt idx="1">
                  <c:v>II</c:v>
                </c:pt>
                <c:pt idx="2">
                  <c:v>III</c:v>
                </c:pt>
                <c:pt idx="3">
                  <c:v>IV</c:v>
                </c:pt>
                <c:pt idx="4">
                  <c:v>TOTAL</c:v>
                </c:pt>
              </c:strCache>
            </c:strRef>
          </c:cat>
          <c:val>
            <c:numRef>
              <c:f>RIESGOS!$G$3:$G$7</c:f>
              <c:numCache>
                <c:formatCode>0.00</c:formatCode>
                <c:ptCount val="5"/>
                <c:pt idx="0">
                  <c:v>0</c:v>
                </c:pt>
                <c:pt idx="1">
                  <c:v>58.203125</c:v>
                </c:pt>
                <c:pt idx="2">
                  <c:v>39.453125</c:v>
                </c:pt>
                <c:pt idx="3">
                  <c:v>2.34375</c:v>
                </c:pt>
                <c:pt idx="4">
                  <c:v>100</c:v>
                </c:pt>
              </c:numCache>
            </c:numRef>
          </c:val>
          <c:extLst xmlns:c16r2="http://schemas.microsoft.com/office/drawing/2015/06/chart">
            <c:ext xmlns:c16="http://schemas.microsoft.com/office/drawing/2014/chart" uri="{C3380CC4-5D6E-409C-BE32-E72D297353CC}">
              <c16:uniqueId val="{00000001-0ACF-4BCF-8799-46F14E72C5ED}"/>
            </c:ext>
          </c:extLst>
        </c:ser>
        <c:dLbls>
          <c:showLegendKey val="0"/>
          <c:showVal val="0"/>
          <c:showCatName val="0"/>
          <c:showSerName val="0"/>
          <c:showPercent val="0"/>
          <c:showBubbleSize val="0"/>
        </c:dLbls>
        <c:gapWidth val="150"/>
        <c:axId val="90048000"/>
        <c:axId val="90049536"/>
      </c:barChart>
      <c:catAx>
        <c:axId val="90048000"/>
        <c:scaling>
          <c:orientation val="minMax"/>
        </c:scaling>
        <c:delete val="0"/>
        <c:axPos val="b"/>
        <c:numFmt formatCode="General" sourceLinked="0"/>
        <c:majorTickMark val="out"/>
        <c:minorTickMark val="none"/>
        <c:tickLblPos val="nextTo"/>
        <c:crossAx val="90049536"/>
        <c:crosses val="autoZero"/>
        <c:auto val="1"/>
        <c:lblAlgn val="ctr"/>
        <c:lblOffset val="100"/>
        <c:noMultiLvlLbl val="0"/>
      </c:catAx>
      <c:valAx>
        <c:axId val="90049536"/>
        <c:scaling>
          <c:orientation val="minMax"/>
        </c:scaling>
        <c:delete val="0"/>
        <c:axPos val="l"/>
        <c:majorGridlines/>
        <c:numFmt formatCode="General" sourceLinked="1"/>
        <c:majorTickMark val="out"/>
        <c:minorTickMark val="none"/>
        <c:tickLblPos val="nextTo"/>
        <c:crossAx val="9004800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RIESGOS!$I$2</c:f>
              <c:strCache>
                <c:ptCount val="1"/>
                <c:pt idx="0">
                  <c:v>ACEPTABILIDAD DEL RIESGO</c:v>
                </c:pt>
              </c:strCache>
            </c:strRef>
          </c:tx>
          <c:invertIfNegative val="0"/>
          <c:val>
            <c:numRef>
              <c:f>RIESGOS!$I$3:$I$6</c:f>
              <c:numCache>
                <c:formatCode>General</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0-BFE3-4D0F-913B-734CE622FE7A}"/>
            </c:ext>
          </c:extLst>
        </c:ser>
        <c:ser>
          <c:idx val="1"/>
          <c:order val="1"/>
          <c:tx>
            <c:strRef>
              <c:f>RIESGOS!$J$2</c:f>
              <c:strCache>
                <c:ptCount val="1"/>
                <c:pt idx="0">
                  <c:v>#</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RIESGOS!$J$3:$J$6</c:f>
              <c:numCache>
                <c:formatCode>General</c:formatCode>
                <c:ptCount val="4"/>
                <c:pt idx="0">
                  <c:v>107</c:v>
                </c:pt>
                <c:pt idx="1">
                  <c:v>149</c:v>
                </c:pt>
                <c:pt idx="2">
                  <c:v>0</c:v>
                </c:pt>
                <c:pt idx="3">
                  <c:v>256</c:v>
                </c:pt>
              </c:numCache>
            </c:numRef>
          </c:val>
          <c:extLst xmlns:c16r2="http://schemas.microsoft.com/office/drawing/2015/06/chart">
            <c:ext xmlns:c16="http://schemas.microsoft.com/office/drawing/2014/chart" uri="{C3380CC4-5D6E-409C-BE32-E72D297353CC}">
              <c16:uniqueId val="{00000001-BFE3-4D0F-913B-734CE622FE7A}"/>
            </c:ext>
          </c:extLst>
        </c:ser>
        <c:dLbls>
          <c:showLegendKey val="0"/>
          <c:showVal val="0"/>
          <c:showCatName val="0"/>
          <c:showSerName val="0"/>
          <c:showPercent val="0"/>
          <c:showBubbleSize val="0"/>
        </c:dLbls>
        <c:gapWidth val="150"/>
        <c:axId val="90084096"/>
        <c:axId val="90085632"/>
      </c:barChart>
      <c:catAx>
        <c:axId val="90084096"/>
        <c:scaling>
          <c:orientation val="minMax"/>
        </c:scaling>
        <c:delete val="0"/>
        <c:axPos val="b"/>
        <c:majorTickMark val="out"/>
        <c:minorTickMark val="none"/>
        <c:tickLblPos val="nextTo"/>
        <c:crossAx val="90085632"/>
        <c:crosses val="autoZero"/>
        <c:auto val="1"/>
        <c:lblAlgn val="ctr"/>
        <c:lblOffset val="100"/>
        <c:noMultiLvlLbl val="0"/>
      </c:catAx>
      <c:valAx>
        <c:axId val="90085632"/>
        <c:scaling>
          <c:orientation val="minMax"/>
        </c:scaling>
        <c:delete val="0"/>
        <c:axPos val="l"/>
        <c:majorGridlines/>
        <c:numFmt formatCode="General" sourceLinked="1"/>
        <c:majorTickMark val="out"/>
        <c:minorTickMark val="none"/>
        <c:tickLblPos val="nextTo"/>
        <c:crossAx val="9008409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11</xdr:row>
      <xdr:rowOff>52387</xdr:rowOff>
    </xdr:from>
    <xdr:to>
      <xdr:col>3</xdr:col>
      <xdr:colOff>752475</xdr:colOff>
      <xdr:row>28</xdr:row>
      <xdr:rowOff>42862</xdr:rowOff>
    </xdr:to>
    <xdr:graphicFrame macro="">
      <xdr:nvGraphicFramePr>
        <xdr:cNvPr id="4" name="3 Gráfico">
          <a:extLst>
            <a:ext uri="{FF2B5EF4-FFF2-40B4-BE49-F238E27FC236}">
              <a16:creationId xmlns=""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11</xdr:row>
      <xdr:rowOff>42862</xdr:rowOff>
    </xdr:from>
    <xdr:to>
      <xdr:col>8</xdr:col>
      <xdr:colOff>1609725</xdr:colOff>
      <xdr:row>28</xdr:row>
      <xdr:rowOff>33337</xdr:rowOff>
    </xdr:to>
    <xdr:graphicFrame macro="">
      <xdr:nvGraphicFramePr>
        <xdr:cNvPr id="5" name="4 Gráfico">
          <a:extLst>
            <a:ext uri="{FF2B5EF4-FFF2-40B4-BE49-F238E27FC236}">
              <a16:creationId xmlns=""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2019300</xdr:colOff>
      <xdr:row>11</xdr:row>
      <xdr:rowOff>61912</xdr:rowOff>
    </xdr:from>
    <xdr:to>
      <xdr:col>14</xdr:col>
      <xdr:colOff>228600</xdr:colOff>
      <xdr:row>28</xdr:row>
      <xdr:rowOff>52387</xdr:rowOff>
    </xdr:to>
    <xdr:graphicFrame macro="">
      <xdr:nvGraphicFramePr>
        <xdr:cNvPr id="6" name="5 Gráfico">
          <a:extLst>
            <a:ext uri="{FF2B5EF4-FFF2-40B4-BE49-F238E27FC236}">
              <a16:creationId xmlns=""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U2698"/>
  <sheetViews>
    <sheetView tabSelected="1" view="pageBreakPreview" topLeftCell="P1" zoomScale="70" zoomScaleNormal="25" zoomScaleSheetLayoutView="70" workbookViewId="0">
      <selection activeCell="AD10" sqref="AD10:AG10"/>
    </sheetView>
  </sheetViews>
  <sheetFormatPr baseColWidth="10" defaultRowHeight="15.75" x14ac:dyDescent="0.25"/>
  <cols>
    <col min="1" max="1" width="17.5703125" style="122" customWidth="1"/>
    <col min="2" max="2" width="23.7109375" style="122" customWidth="1"/>
    <col min="3" max="3" width="24.140625" style="119" customWidth="1"/>
    <col min="4" max="4" width="26.5703125" style="119" customWidth="1"/>
    <col min="5" max="5" width="13.42578125" style="118" customWidth="1"/>
    <col min="6" max="6" width="15" style="11" customWidth="1"/>
    <col min="7" max="7" width="16" style="120" customWidth="1"/>
    <col min="8" max="8" width="14.140625" style="120" customWidth="1"/>
    <col min="9" max="9" width="22.7109375" style="11" customWidth="1"/>
    <col min="10" max="10" width="11.28515625" style="11" customWidth="1"/>
    <col min="11" max="11" width="31.5703125" style="11" customWidth="1"/>
    <col min="12" max="12" width="29" style="11" customWidth="1"/>
    <col min="13" max="15" width="7.28515625" style="11" bestFit="1" customWidth="1"/>
    <col min="16" max="16" width="10.140625" style="11" bestFit="1" customWidth="1"/>
    <col min="17" max="17" width="7.28515625" style="11" bestFit="1" customWidth="1"/>
    <col min="18" max="18" width="5.140625" style="11" bestFit="1" customWidth="1"/>
    <col min="19" max="19" width="10.140625" style="11" bestFit="1" customWidth="1"/>
    <col min="20" max="20" width="11" style="11" customWidth="1"/>
    <col min="21" max="21" width="9.28515625" style="11" bestFit="1" customWidth="1"/>
    <col min="22" max="22" width="16" style="11" bestFit="1" customWidth="1"/>
    <col min="23" max="23" width="14.5703125" style="11" bestFit="1" customWidth="1"/>
    <col min="24" max="24" width="15" style="11" bestFit="1" customWidth="1"/>
    <col min="25" max="25" width="23.42578125" style="11" bestFit="1" customWidth="1"/>
    <col min="26" max="26" width="34.85546875" style="11" customWidth="1"/>
    <col min="27" max="27" width="29.5703125" style="11" customWidth="1"/>
    <col min="28" max="28" width="13.85546875" style="11" customWidth="1"/>
    <col min="29" max="29" width="24.42578125" style="11" customWidth="1"/>
    <col min="30" max="30" width="19.42578125" style="121" customWidth="1"/>
    <col min="31" max="31" width="13.7109375" style="121" customWidth="1"/>
    <col min="32" max="32" width="11" style="121" customWidth="1"/>
    <col min="33" max="33" width="10" style="121" customWidth="1"/>
    <col min="34" max="35" width="11.42578125" style="5" customWidth="1"/>
    <col min="36" max="42" width="11.42578125" style="5"/>
    <col min="43" max="43" width="39" style="5" customWidth="1"/>
    <col min="44" max="44" width="35.7109375" style="5" customWidth="1"/>
    <col min="45" max="45" width="11.42578125" style="5"/>
    <col min="46" max="46" width="15.140625" style="5" customWidth="1"/>
    <col min="47" max="47" width="11.42578125" style="5"/>
    <col min="48" max="16384" width="11.42578125" style="11"/>
  </cols>
  <sheetData>
    <row r="1" spans="1:47" s="8" customFormat="1" x14ac:dyDescent="0.25">
      <c r="A1" s="177" t="s">
        <v>523</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9"/>
      <c r="AH1" s="5"/>
      <c r="AI1" s="5"/>
      <c r="AJ1" s="5"/>
      <c r="AK1" s="5"/>
      <c r="AL1" s="5"/>
      <c r="AM1" s="5"/>
      <c r="AN1" s="5"/>
      <c r="AO1" s="5"/>
      <c r="AP1" s="5"/>
      <c r="AQ1" s="25" t="s">
        <v>516</v>
      </c>
      <c r="AR1" s="26"/>
      <c r="AS1" s="5"/>
      <c r="AT1" s="5"/>
      <c r="AU1" s="5"/>
    </row>
    <row r="2" spans="1:47" s="8" customFormat="1" x14ac:dyDescent="0.25">
      <c r="A2" s="189" t="s">
        <v>44</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1"/>
      <c r="AH2" s="3"/>
      <c r="AI2" s="4"/>
      <c r="AJ2" s="4"/>
      <c r="AK2" s="5"/>
      <c r="AL2" s="5"/>
      <c r="AM2" s="5"/>
      <c r="AN2" s="5"/>
      <c r="AO2" s="5"/>
      <c r="AP2" s="5"/>
      <c r="AQ2" s="27" t="s">
        <v>508</v>
      </c>
      <c r="AR2" s="7"/>
      <c r="AS2" s="5"/>
      <c r="AT2" s="5"/>
      <c r="AU2" s="5"/>
    </row>
    <row r="3" spans="1:47" s="8" customFormat="1" x14ac:dyDescent="0.2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3"/>
      <c r="AI3" s="4"/>
      <c r="AJ3" s="4"/>
      <c r="AK3" s="5"/>
      <c r="AL3" s="5"/>
      <c r="AM3" s="5"/>
      <c r="AN3" s="5"/>
      <c r="AO3" s="5"/>
      <c r="AP3" s="5"/>
      <c r="AQ3" s="28" t="s">
        <v>510</v>
      </c>
      <c r="AR3" s="26"/>
      <c r="AS3" s="5"/>
      <c r="AT3" s="5"/>
      <c r="AU3" s="5"/>
    </row>
    <row r="4" spans="1:47" s="8" customFormat="1" x14ac:dyDescent="0.25">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3"/>
      <c r="AI4" s="4"/>
      <c r="AJ4" s="4"/>
      <c r="AK4" s="5"/>
      <c r="AL4" s="5"/>
      <c r="AM4" s="5"/>
      <c r="AN4" s="5"/>
      <c r="AO4" s="5"/>
      <c r="AP4" s="5"/>
      <c r="AQ4" s="29" t="s">
        <v>16</v>
      </c>
      <c r="AR4" s="26"/>
      <c r="AS4" s="5"/>
      <c r="AT4" s="5"/>
      <c r="AU4" s="5"/>
    </row>
    <row r="5" spans="1:47" s="8" customFormat="1" x14ac:dyDescent="0.25">
      <c r="A5" s="185" t="s">
        <v>21</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3"/>
      <c r="AI5" s="4"/>
      <c r="AJ5" s="4"/>
      <c r="AK5" s="5"/>
      <c r="AL5" s="5"/>
      <c r="AM5" s="5"/>
      <c r="AN5" s="5"/>
      <c r="AO5" s="5"/>
      <c r="AP5" s="5"/>
      <c r="AQ5" s="30" t="s">
        <v>31</v>
      </c>
      <c r="AR5" s="7"/>
      <c r="AS5" s="5"/>
      <c r="AT5" s="5"/>
      <c r="AU5" s="5"/>
    </row>
    <row r="6" spans="1:47" s="8" customFormat="1" x14ac:dyDescent="0.25">
      <c r="A6" s="157" t="s">
        <v>38</v>
      </c>
      <c r="B6" s="157"/>
      <c r="C6" s="157"/>
      <c r="D6" s="157"/>
      <c r="E6" s="157"/>
      <c r="F6" s="157"/>
      <c r="G6" s="157"/>
      <c r="H6" s="157"/>
      <c r="I6" s="180" t="s">
        <v>45</v>
      </c>
      <c r="J6" s="180"/>
      <c r="K6" s="180"/>
      <c r="L6" s="180"/>
      <c r="M6" s="180"/>
      <c r="N6" s="180"/>
      <c r="O6" s="180"/>
      <c r="P6" s="180"/>
      <c r="Q6" s="180"/>
      <c r="R6" s="180"/>
      <c r="S6" s="180"/>
      <c r="T6" s="180"/>
      <c r="U6" s="180"/>
      <c r="V6" s="180"/>
      <c r="W6" s="180"/>
      <c r="X6" s="20" t="s">
        <v>22</v>
      </c>
      <c r="Y6" s="21" t="s">
        <v>1</v>
      </c>
      <c r="Z6" s="20" t="s">
        <v>23</v>
      </c>
      <c r="AA6" s="20"/>
      <c r="AB6" s="20" t="s">
        <v>24</v>
      </c>
      <c r="AC6" s="180"/>
      <c r="AD6" s="180"/>
      <c r="AE6" s="20" t="s">
        <v>25</v>
      </c>
      <c r="AF6" s="181">
        <v>830000167</v>
      </c>
      <c r="AG6" s="181"/>
      <c r="AH6" s="3"/>
      <c r="AI6" s="4"/>
      <c r="AJ6" s="4"/>
      <c r="AK6" s="5"/>
      <c r="AL6" s="5"/>
      <c r="AM6" s="5"/>
      <c r="AN6" s="5"/>
      <c r="AO6" s="5"/>
      <c r="AP6" s="5"/>
      <c r="AQ6" s="6" t="s">
        <v>512</v>
      </c>
      <c r="AR6" s="7"/>
      <c r="AS6" s="5"/>
      <c r="AT6" s="5"/>
      <c r="AU6" s="5"/>
    </row>
    <row r="7" spans="1:47" s="8" customFormat="1" x14ac:dyDescent="0.25">
      <c r="A7" s="192" t="s">
        <v>49</v>
      </c>
      <c r="B7" s="192"/>
      <c r="C7" s="192"/>
      <c r="D7" s="192"/>
      <c r="E7" s="192"/>
      <c r="F7" s="181">
        <v>56</v>
      </c>
      <c r="G7" s="181"/>
      <c r="H7" s="9" t="s">
        <v>27</v>
      </c>
      <c r="I7" s="161" t="s">
        <v>53</v>
      </c>
      <c r="J7" s="162"/>
      <c r="K7" s="162"/>
      <c r="L7" s="162"/>
      <c r="M7" s="162"/>
      <c r="N7" s="162"/>
      <c r="O7" s="162"/>
      <c r="P7" s="162"/>
      <c r="Q7" s="162"/>
      <c r="R7" s="162"/>
      <c r="S7" s="162"/>
      <c r="T7" s="162"/>
      <c r="U7" s="162"/>
      <c r="V7" s="162"/>
      <c r="W7" s="163"/>
      <c r="X7" s="157" t="s">
        <v>26</v>
      </c>
      <c r="Y7" s="158"/>
      <c r="Z7" s="158"/>
      <c r="AA7" s="158"/>
      <c r="AB7" s="158"/>
      <c r="AC7" s="159" t="s">
        <v>597</v>
      </c>
      <c r="AD7" s="160"/>
      <c r="AE7" s="160"/>
      <c r="AF7" s="160"/>
      <c r="AG7" s="160"/>
      <c r="AH7" s="5"/>
      <c r="AI7" s="4"/>
      <c r="AJ7" s="4"/>
      <c r="AK7" s="5"/>
      <c r="AL7" s="5"/>
      <c r="AM7" s="5"/>
      <c r="AN7" s="5"/>
      <c r="AO7" s="5"/>
      <c r="AP7" s="5"/>
      <c r="AQ7" s="10"/>
      <c r="AR7" s="7"/>
      <c r="AS7" s="5"/>
      <c r="AT7" s="5"/>
      <c r="AU7" s="5"/>
    </row>
    <row r="8" spans="1:47" x14ac:dyDescent="0.25">
      <c r="A8" s="157" t="s">
        <v>48</v>
      </c>
      <c r="B8" s="157"/>
      <c r="C8" s="181" t="s">
        <v>54</v>
      </c>
      <c r="D8" s="181"/>
      <c r="E8" s="181"/>
      <c r="F8" s="181"/>
      <c r="G8" s="181"/>
      <c r="H8" s="181"/>
      <c r="I8" s="157" t="s">
        <v>46</v>
      </c>
      <c r="J8" s="157"/>
      <c r="K8" s="157"/>
      <c r="L8" s="155" t="s">
        <v>593</v>
      </c>
      <c r="M8" s="156"/>
      <c r="N8" s="156"/>
      <c r="O8" s="156"/>
      <c r="P8" s="156"/>
      <c r="Q8" s="157" t="s">
        <v>28</v>
      </c>
      <c r="R8" s="157"/>
      <c r="S8" s="157"/>
      <c r="T8" s="157"/>
      <c r="U8" s="157"/>
      <c r="V8" s="157"/>
      <c r="W8" s="157"/>
      <c r="X8" s="183" t="s">
        <v>55</v>
      </c>
      <c r="Y8" s="183"/>
      <c r="Z8" s="183"/>
      <c r="AA8" s="183"/>
      <c r="AB8" s="184" t="s">
        <v>47</v>
      </c>
      <c r="AC8" s="184"/>
      <c r="AD8" s="183" t="s">
        <v>56</v>
      </c>
      <c r="AE8" s="183"/>
      <c r="AF8" s="183"/>
      <c r="AG8" s="183"/>
      <c r="AQ8" s="10"/>
      <c r="AR8" s="7"/>
    </row>
    <row r="9" spans="1:47" x14ac:dyDescent="0.25">
      <c r="A9" s="185" t="s">
        <v>29</v>
      </c>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Q9" s="10"/>
      <c r="AR9" s="7"/>
    </row>
    <row r="10" spans="1:47" s="13" customFormat="1" x14ac:dyDescent="0.2">
      <c r="A10" s="186" t="s">
        <v>30</v>
      </c>
      <c r="B10" s="186"/>
      <c r="C10" s="186"/>
      <c r="D10" s="186"/>
      <c r="E10" s="186"/>
      <c r="F10" s="186"/>
      <c r="G10" s="186"/>
      <c r="H10" s="186"/>
      <c r="I10" s="172" t="s">
        <v>57</v>
      </c>
      <c r="J10" s="193"/>
      <c r="K10" s="193"/>
      <c r="L10" s="193"/>
      <c r="M10" s="193"/>
      <c r="N10" s="193"/>
      <c r="O10" s="193"/>
      <c r="P10" s="193"/>
      <c r="Q10" s="193"/>
      <c r="R10" s="193"/>
      <c r="S10" s="193"/>
      <c r="T10" s="193"/>
      <c r="U10" s="193"/>
      <c r="V10" s="193"/>
      <c r="W10" s="193"/>
      <c r="X10" s="173"/>
      <c r="Y10" s="186" t="s">
        <v>43</v>
      </c>
      <c r="Z10" s="186"/>
      <c r="AA10" s="21">
        <v>17</v>
      </c>
      <c r="AB10" s="21">
        <v>5</v>
      </c>
      <c r="AC10" s="21">
        <v>2019</v>
      </c>
      <c r="AD10" s="180"/>
      <c r="AE10" s="180"/>
      <c r="AF10" s="180"/>
      <c r="AG10" s="180"/>
      <c r="AH10" s="12"/>
      <c r="AI10" s="12"/>
      <c r="AJ10" s="12"/>
      <c r="AK10" s="12"/>
      <c r="AL10" s="12"/>
      <c r="AM10" s="12"/>
      <c r="AN10" s="12"/>
      <c r="AO10" s="12"/>
      <c r="AP10" s="12"/>
      <c r="AQ10" s="12"/>
      <c r="AR10" s="7"/>
      <c r="AS10" s="12"/>
      <c r="AT10" s="12"/>
      <c r="AU10" s="12"/>
    </row>
    <row r="11" spans="1:47" x14ac:dyDescent="0.25">
      <c r="A11" s="165" t="s">
        <v>36</v>
      </c>
      <c r="B11" s="165"/>
      <c r="C11" s="165"/>
      <c r="D11" s="165"/>
      <c r="E11" s="165"/>
      <c r="F11" s="165"/>
      <c r="G11" s="165"/>
      <c r="H11" s="165"/>
      <c r="I11" s="171" t="s">
        <v>539</v>
      </c>
      <c r="J11" s="171"/>
      <c r="K11" s="22" t="s">
        <v>35</v>
      </c>
      <c r="L11" s="147">
        <v>3357</v>
      </c>
      <c r="M11" s="167" t="s">
        <v>58</v>
      </c>
      <c r="N11" s="168"/>
      <c r="O11" s="169">
        <v>41122</v>
      </c>
      <c r="P11" s="170"/>
      <c r="Q11" s="170"/>
      <c r="R11" s="170"/>
      <c r="S11" s="170"/>
      <c r="T11" s="182" t="s">
        <v>596</v>
      </c>
      <c r="U11" s="182"/>
      <c r="V11" s="182"/>
      <c r="W11" s="182"/>
      <c r="X11" s="182"/>
      <c r="Y11" s="164" t="s">
        <v>594</v>
      </c>
      <c r="Z11" s="164"/>
      <c r="AA11" s="164"/>
      <c r="AB11" s="165" t="s">
        <v>37</v>
      </c>
      <c r="AC11" s="165"/>
      <c r="AD11" s="166" t="s">
        <v>595</v>
      </c>
      <c r="AE11" s="166"/>
      <c r="AF11" s="166"/>
      <c r="AG11" s="166"/>
      <c r="AR11" s="7"/>
    </row>
    <row r="12" spans="1:47" s="8" customFormat="1" x14ac:dyDescent="0.25">
      <c r="A12" s="152" t="s">
        <v>6</v>
      </c>
      <c r="B12" s="152" t="s">
        <v>39</v>
      </c>
      <c r="C12" s="152" t="s">
        <v>2</v>
      </c>
      <c r="D12" s="152" t="s">
        <v>5</v>
      </c>
      <c r="E12" s="152" t="s">
        <v>33</v>
      </c>
      <c r="F12" s="152" t="s">
        <v>507</v>
      </c>
      <c r="G12" s="154" t="s">
        <v>18</v>
      </c>
      <c r="H12" s="154"/>
      <c r="I12" s="152" t="s">
        <v>3</v>
      </c>
      <c r="J12" s="152" t="s">
        <v>13</v>
      </c>
      <c r="K12" s="152"/>
      <c r="L12" s="152"/>
      <c r="M12" s="152" t="s">
        <v>524</v>
      </c>
      <c r="N12" s="152"/>
      <c r="O12" s="152"/>
      <c r="P12" s="152"/>
      <c r="Q12" s="152"/>
      <c r="R12" s="152"/>
      <c r="S12" s="152"/>
      <c r="T12" s="152"/>
      <c r="U12" s="152"/>
      <c r="V12" s="19"/>
      <c r="W12" s="152" t="s">
        <v>525</v>
      </c>
      <c r="X12" s="152"/>
      <c r="Y12" s="152"/>
      <c r="Z12" s="152"/>
      <c r="AA12" s="152"/>
      <c r="AB12" s="152" t="s">
        <v>19</v>
      </c>
      <c r="AC12" s="152"/>
      <c r="AD12" s="152" t="s">
        <v>32</v>
      </c>
      <c r="AE12" s="152"/>
      <c r="AF12" s="152"/>
      <c r="AG12" s="152"/>
      <c r="AH12" s="4"/>
      <c r="AI12" s="5"/>
      <c r="AJ12" s="5"/>
      <c r="AK12" s="5"/>
      <c r="AL12" s="5"/>
      <c r="AM12" s="5"/>
      <c r="AN12" s="5"/>
      <c r="AO12" s="5"/>
      <c r="AP12" s="5"/>
      <c r="AQ12" s="14"/>
      <c r="AR12" s="7"/>
      <c r="AS12" s="5"/>
      <c r="AT12" s="5"/>
      <c r="AU12" s="5"/>
    </row>
    <row r="13" spans="1:47" s="8" customFormat="1" ht="93" x14ac:dyDescent="0.25">
      <c r="A13" s="152"/>
      <c r="B13" s="152"/>
      <c r="C13" s="152"/>
      <c r="D13" s="152"/>
      <c r="E13" s="152"/>
      <c r="F13" s="152"/>
      <c r="G13" s="154" t="s">
        <v>526</v>
      </c>
      <c r="H13" s="154"/>
      <c r="I13" s="152"/>
      <c r="J13" s="19" t="s">
        <v>0</v>
      </c>
      <c r="K13" s="19" t="s">
        <v>4</v>
      </c>
      <c r="L13" s="19" t="s">
        <v>7</v>
      </c>
      <c r="M13" s="18" t="s">
        <v>8</v>
      </c>
      <c r="N13" s="18" t="s">
        <v>14</v>
      </c>
      <c r="O13" s="18" t="s">
        <v>9</v>
      </c>
      <c r="P13" s="18" t="s">
        <v>15</v>
      </c>
      <c r="Q13" s="18" t="s">
        <v>10</v>
      </c>
      <c r="R13" s="18" t="s">
        <v>11</v>
      </c>
      <c r="S13" s="18" t="s">
        <v>527</v>
      </c>
      <c r="T13" s="18" t="s">
        <v>12</v>
      </c>
      <c r="U13" s="18" t="s">
        <v>17</v>
      </c>
      <c r="V13" s="18" t="s">
        <v>52</v>
      </c>
      <c r="W13" s="19" t="s">
        <v>528</v>
      </c>
      <c r="X13" s="19" t="s">
        <v>529</v>
      </c>
      <c r="Y13" s="19" t="s">
        <v>530</v>
      </c>
      <c r="Z13" s="19" t="s">
        <v>531</v>
      </c>
      <c r="AA13" s="19" t="s">
        <v>532</v>
      </c>
      <c r="AB13" s="19" t="s">
        <v>34</v>
      </c>
      <c r="AC13" s="19" t="s">
        <v>533</v>
      </c>
      <c r="AD13" s="152"/>
      <c r="AE13" s="152"/>
      <c r="AF13" s="152"/>
      <c r="AG13" s="152"/>
      <c r="AH13" s="5"/>
      <c r="AI13" s="5"/>
      <c r="AJ13" s="5"/>
      <c r="AK13" s="5"/>
      <c r="AL13" s="5"/>
      <c r="AM13" s="5"/>
      <c r="AN13" s="5"/>
      <c r="AO13" s="5"/>
      <c r="AP13" s="5"/>
      <c r="AQ13" s="4"/>
      <c r="AR13" s="7"/>
      <c r="AS13" s="5"/>
      <c r="AT13" s="5"/>
      <c r="AU13" s="5"/>
    </row>
    <row r="14" spans="1:47" s="8" customFormat="1" x14ac:dyDescent="0.25">
      <c r="A14" s="31"/>
      <c r="B14" s="31"/>
      <c r="C14" s="31"/>
      <c r="D14" s="31"/>
      <c r="E14" s="32"/>
      <c r="F14" s="24"/>
      <c r="G14" s="33"/>
      <c r="H14" s="33"/>
      <c r="I14" s="24"/>
      <c r="J14" s="32"/>
      <c r="K14" s="32"/>
      <c r="L14" s="32"/>
      <c r="M14" s="32"/>
      <c r="N14" s="32"/>
      <c r="O14" s="32"/>
      <c r="P14" s="32"/>
      <c r="Q14" s="32"/>
      <c r="R14" s="32"/>
      <c r="S14" s="32"/>
      <c r="T14" s="32"/>
      <c r="U14" s="32"/>
      <c r="V14" s="32"/>
      <c r="W14" s="24"/>
      <c r="X14" s="24"/>
      <c r="Y14" s="24"/>
      <c r="Z14" s="24"/>
      <c r="AA14" s="24"/>
      <c r="AB14" s="24"/>
      <c r="AC14" s="24"/>
      <c r="AD14" s="153"/>
      <c r="AE14" s="153"/>
      <c r="AF14" s="153"/>
      <c r="AG14" s="153"/>
      <c r="AH14" s="5"/>
      <c r="AI14" s="5"/>
      <c r="AJ14" s="5"/>
      <c r="AK14" s="5"/>
      <c r="AL14" s="5"/>
      <c r="AM14" s="5"/>
      <c r="AN14" s="5"/>
      <c r="AO14" s="5"/>
      <c r="AP14" s="5"/>
      <c r="AQ14" s="5"/>
      <c r="AR14" s="5"/>
      <c r="AS14" s="34"/>
      <c r="AT14" s="5"/>
      <c r="AU14" s="5"/>
    </row>
    <row r="15" spans="1:47" s="47" customFormat="1" ht="225" x14ac:dyDescent="0.2">
      <c r="A15" s="35" t="s">
        <v>59</v>
      </c>
      <c r="B15" s="35" t="s">
        <v>60</v>
      </c>
      <c r="C15" s="35" t="s">
        <v>131</v>
      </c>
      <c r="D15" s="35" t="s">
        <v>62</v>
      </c>
      <c r="E15" s="35" t="s">
        <v>41</v>
      </c>
      <c r="F15" s="35" t="s">
        <v>63</v>
      </c>
      <c r="G15" s="36" t="s">
        <v>517</v>
      </c>
      <c r="H15" s="37" t="s">
        <v>20</v>
      </c>
      <c r="I15" s="36" t="s">
        <v>67</v>
      </c>
      <c r="J15" s="36" t="s">
        <v>70</v>
      </c>
      <c r="K15" s="38" t="s">
        <v>71</v>
      </c>
      <c r="L15" s="38" t="s">
        <v>72</v>
      </c>
      <c r="M15" s="1">
        <v>2</v>
      </c>
      <c r="N15" s="1">
        <v>2</v>
      </c>
      <c r="O15" s="1">
        <f t="shared" ref="O15:O78" si="0">M15*N15</f>
        <v>4</v>
      </c>
      <c r="P15" s="39" t="str">
        <f>IF(O15&lt;2,"O",IF(O15&lt;=4,"(B)",IF(O15&lt;=8,"(M)",IF(O15&lt;=20,"(A)","(MA)"))))</f>
        <v>(B)</v>
      </c>
      <c r="Q15" s="1">
        <v>25</v>
      </c>
      <c r="R15" s="1">
        <f>O15*Q15</f>
        <v>100</v>
      </c>
      <c r="S15" s="40" t="str">
        <f t="shared" ref="S15:S31" si="1">IF(R15=0,"N/A",IF(AND(R15&gt;=1,R15&lt;=20),"IV",IF(AND(R15&gt;=40,R15&lt;=120),"III",IF(AND(R15&gt;=150,R15&lt;=500),"II",IF(R15&gt;=600,"I")))))</f>
        <v>III</v>
      </c>
      <c r="T15" s="41" t="str">
        <f>IF(S15="I","No aceptable",IF(S15="II","Aceptable con Control Especifico",IF(S15=0,"","Aceptable")))</f>
        <v>Aceptable</v>
      </c>
      <c r="U15" s="42">
        <v>6</v>
      </c>
      <c r="V15" s="36" t="s">
        <v>500</v>
      </c>
      <c r="W15" s="2"/>
      <c r="X15" s="2"/>
      <c r="Y15" s="38" t="s">
        <v>405</v>
      </c>
      <c r="Z15" s="38" t="s">
        <v>406</v>
      </c>
      <c r="AA15" s="43" t="s">
        <v>407</v>
      </c>
      <c r="AB15" s="36" t="s">
        <v>40</v>
      </c>
      <c r="AC15" s="35" t="s">
        <v>408</v>
      </c>
      <c r="AD15" s="174"/>
      <c r="AE15" s="175"/>
      <c r="AF15" s="175"/>
      <c r="AG15" s="176"/>
      <c r="AH15" s="44"/>
      <c r="AI15" s="44"/>
      <c r="AJ15" s="44"/>
      <c r="AK15" s="44"/>
      <c r="AL15" s="44"/>
      <c r="AM15" s="44"/>
      <c r="AN15" s="44"/>
      <c r="AO15" s="44"/>
      <c r="AP15" s="44"/>
      <c r="AQ15" s="45"/>
      <c r="AR15" s="46"/>
      <c r="AS15" s="44"/>
      <c r="AT15" s="44"/>
      <c r="AU15" s="44"/>
    </row>
    <row r="16" spans="1:47" s="47" customFormat="1" ht="225" x14ac:dyDescent="0.2">
      <c r="A16" s="35" t="s">
        <v>59</v>
      </c>
      <c r="B16" s="35" t="s">
        <v>60</v>
      </c>
      <c r="C16" s="35" t="s">
        <v>131</v>
      </c>
      <c r="D16" s="35" t="s">
        <v>62</v>
      </c>
      <c r="E16" s="35" t="s">
        <v>41</v>
      </c>
      <c r="F16" s="35" t="s">
        <v>64</v>
      </c>
      <c r="G16" s="36" t="s">
        <v>517</v>
      </c>
      <c r="H16" s="37" t="s">
        <v>50</v>
      </c>
      <c r="I16" s="35" t="s">
        <v>68</v>
      </c>
      <c r="J16" s="36" t="s">
        <v>70</v>
      </c>
      <c r="K16" s="38" t="s">
        <v>73</v>
      </c>
      <c r="L16" s="38" t="s">
        <v>72</v>
      </c>
      <c r="M16" s="1">
        <v>2</v>
      </c>
      <c r="N16" s="1">
        <v>4</v>
      </c>
      <c r="O16" s="1">
        <f t="shared" si="0"/>
        <v>8</v>
      </c>
      <c r="P16" s="39" t="str">
        <f>IF(O16&lt;2,"O",IF(O16&lt;=4,"(B)",IF(O16&lt;=8,"(M)",IF(O16&lt;=20,"(A)","(MA)"))))</f>
        <v>(M)</v>
      </c>
      <c r="Q16" s="1">
        <v>25</v>
      </c>
      <c r="R16" s="1">
        <f t="shared" ref="R16:R79" si="2">O16*Q16</f>
        <v>200</v>
      </c>
      <c r="S16" s="40" t="str">
        <f t="shared" si="1"/>
        <v>II</v>
      </c>
      <c r="T16" s="41" t="str">
        <f t="shared" ref="T16:T79" si="3">IF(S16="I","No aceptable",IF(S16="II","Aceptable con Control Especifico",IF(S16=0,"","Aceptable")))</f>
        <v>Aceptable con Control Especifico</v>
      </c>
      <c r="U16" s="42">
        <v>6</v>
      </c>
      <c r="V16" s="36" t="s">
        <v>500</v>
      </c>
      <c r="W16" s="2"/>
      <c r="X16" s="2"/>
      <c r="Y16" s="38" t="s">
        <v>405</v>
      </c>
      <c r="Z16" s="38" t="s">
        <v>409</v>
      </c>
      <c r="AA16" s="43" t="s">
        <v>407</v>
      </c>
      <c r="AB16" s="36" t="s">
        <v>40</v>
      </c>
      <c r="AC16" s="35" t="s">
        <v>408</v>
      </c>
      <c r="AD16" s="148"/>
      <c r="AE16" s="148"/>
      <c r="AF16" s="149"/>
      <c r="AG16" s="148"/>
      <c r="AH16" s="44"/>
      <c r="AI16" s="44"/>
      <c r="AJ16" s="44"/>
      <c r="AK16" s="44"/>
      <c r="AL16" s="44"/>
      <c r="AM16" s="44"/>
      <c r="AN16" s="44"/>
      <c r="AO16" s="44"/>
      <c r="AP16" s="44"/>
      <c r="AQ16" s="45"/>
      <c r="AR16" s="46"/>
      <c r="AS16" s="44"/>
      <c r="AT16" s="44"/>
      <c r="AU16" s="44"/>
    </row>
    <row r="17" spans="1:47" s="47" customFormat="1" ht="225" x14ac:dyDescent="0.2">
      <c r="A17" s="35" t="s">
        <v>59</v>
      </c>
      <c r="B17" s="35" t="s">
        <v>60</v>
      </c>
      <c r="C17" s="35" t="s">
        <v>131</v>
      </c>
      <c r="D17" s="35" t="s">
        <v>62</v>
      </c>
      <c r="E17" s="35" t="s">
        <v>41</v>
      </c>
      <c r="F17" s="35" t="s">
        <v>65</v>
      </c>
      <c r="G17" s="36" t="s">
        <v>517</v>
      </c>
      <c r="H17" s="37" t="s">
        <v>50</v>
      </c>
      <c r="I17" s="35" t="s">
        <v>69</v>
      </c>
      <c r="J17" s="36" t="s">
        <v>51</v>
      </c>
      <c r="K17" s="43" t="s">
        <v>74</v>
      </c>
      <c r="L17" s="43" t="s">
        <v>75</v>
      </c>
      <c r="M17" s="1">
        <v>2</v>
      </c>
      <c r="N17" s="1">
        <v>4</v>
      </c>
      <c r="O17" s="1">
        <f t="shared" si="0"/>
        <v>8</v>
      </c>
      <c r="P17" s="39" t="str">
        <f>IF(O17&lt;2,"O",IF(O17&lt;=4,"(B)",IF(O17&lt;=8,"(M)",IF(O17&lt;=20,"(A)","(MA)"))))</f>
        <v>(M)</v>
      </c>
      <c r="Q17" s="1">
        <v>10</v>
      </c>
      <c r="R17" s="1">
        <f t="shared" si="2"/>
        <v>80</v>
      </c>
      <c r="S17" s="40" t="str">
        <f t="shared" si="1"/>
        <v>III</v>
      </c>
      <c r="T17" s="41" t="str">
        <f t="shared" si="3"/>
        <v>Aceptable</v>
      </c>
      <c r="U17" s="42">
        <v>6</v>
      </c>
      <c r="V17" s="36" t="s">
        <v>500</v>
      </c>
      <c r="W17" s="2"/>
      <c r="X17" s="2"/>
      <c r="Y17" s="38" t="s">
        <v>410</v>
      </c>
      <c r="Z17" s="48" t="s">
        <v>411</v>
      </c>
      <c r="AA17" s="2" t="s">
        <v>51</v>
      </c>
      <c r="AB17" s="36" t="s">
        <v>40</v>
      </c>
      <c r="AC17" s="35" t="s">
        <v>408</v>
      </c>
      <c r="AD17" s="148"/>
      <c r="AE17" s="148"/>
      <c r="AF17" s="149"/>
      <c r="AG17" s="148"/>
      <c r="AH17" s="44"/>
      <c r="AI17" s="44"/>
      <c r="AJ17" s="44"/>
      <c r="AK17" s="44"/>
      <c r="AL17" s="44"/>
      <c r="AM17" s="44"/>
      <c r="AN17" s="44"/>
      <c r="AO17" s="44"/>
      <c r="AP17" s="44"/>
      <c r="AQ17" s="45"/>
      <c r="AR17" s="46"/>
      <c r="AS17" s="44"/>
      <c r="AT17" s="44"/>
      <c r="AU17" s="44"/>
    </row>
    <row r="18" spans="1:47" s="47" customFormat="1" ht="255" x14ac:dyDescent="0.2">
      <c r="A18" s="35" t="s">
        <v>59</v>
      </c>
      <c r="B18" s="35" t="s">
        <v>60</v>
      </c>
      <c r="C18" s="35" t="s">
        <v>131</v>
      </c>
      <c r="D18" s="35" t="s">
        <v>76</v>
      </c>
      <c r="E18" s="35" t="s">
        <v>41</v>
      </c>
      <c r="F18" s="35" t="s">
        <v>79</v>
      </c>
      <c r="G18" s="49" t="s">
        <v>16</v>
      </c>
      <c r="H18" s="50" t="s">
        <v>90</v>
      </c>
      <c r="I18" s="51" t="s">
        <v>101</v>
      </c>
      <c r="J18" s="52"/>
      <c r="K18" s="53"/>
      <c r="L18" s="51" t="s">
        <v>102</v>
      </c>
      <c r="M18" s="1">
        <v>2</v>
      </c>
      <c r="N18" s="1">
        <v>2</v>
      </c>
      <c r="O18" s="1">
        <f t="shared" si="0"/>
        <v>4</v>
      </c>
      <c r="P18" s="39" t="str">
        <f>IF(O18&lt;2,"O",IF(O18&lt;=4,"(B)",IF(O18&lt;=8,"(M)",IF(O18&lt;=20,"(A)","(MA)"))))</f>
        <v>(B)</v>
      </c>
      <c r="Q18" s="1">
        <v>10</v>
      </c>
      <c r="R18" s="1">
        <f t="shared" si="2"/>
        <v>40</v>
      </c>
      <c r="S18" s="40" t="str">
        <f t="shared" si="1"/>
        <v>III</v>
      </c>
      <c r="T18" s="41" t="str">
        <f t="shared" si="3"/>
        <v>Aceptable</v>
      </c>
      <c r="U18" s="42">
        <v>6</v>
      </c>
      <c r="V18" s="36" t="s">
        <v>499</v>
      </c>
      <c r="W18" s="2"/>
      <c r="X18" s="51" t="s">
        <v>412</v>
      </c>
      <c r="Y18" s="2" t="s">
        <v>51</v>
      </c>
      <c r="Z18" s="54" t="s">
        <v>413</v>
      </c>
      <c r="AA18" s="2" t="s">
        <v>51</v>
      </c>
      <c r="AB18" s="36" t="s">
        <v>40</v>
      </c>
      <c r="AC18" s="35" t="s">
        <v>408</v>
      </c>
      <c r="AD18" s="148"/>
      <c r="AE18" s="148"/>
      <c r="AF18" s="149"/>
      <c r="AG18" s="148"/>
      <c r="AH18" s="44"/>
      <c r="AI18" s="44"/>
      <c r="AJ18" s="44"/>
      <c r="AK18" s="44"/>
      <c r="AL18" s="44"/>
      <c r="AM18" s="44"/>
      <c r="AN18" s="44"/>
      <c r="AO18" s="44"/>
      <c r="AP18" s="44"/>
      <c r="AQ18" s="45"/>
      <c r="AR18" s="55"/>
      <c r="AS18" s="44"/>
      <c r="AT18" s="44"/>
      <c r="AU18" s="44"/>
    </row>
    <row r="19" spans="1:47" s="47" customFormat="1" ht="330" x14ac:dyDescent="0.2">
      <c r="A19" s="35" t="s">
        <v>59</v>
      </c>
      <c r="B19" s="35" t="s">
        <v>60</v>
      </c>
      <c r="C19" s="35" t="s">
        <v>131</v>
      </c>
      <c r="D19" s="35" t="s">
        <v>76</v>
      </c>
      <c r="E19" s="35" t="s">
        <v>41</v>
      </c>
      <c r="F19" s="35" t="s">
        <v>80</v>
      </c>
      <c r="G19" s="49" t="s">
        <v>31</v>
      </c>
      <c r="H19" s="50" t="s">
        <v>91</v>
      </c>
      <c r="I19" s="1" t="s">
        <v>103</v>
      </c>
      <c r="J19" s="52"/>
      <c r="K19" s="38" t="s">
        <v>104</v>
      </c>
      <c r="L19" s="38" t="s">
        <v>105</v>
      </c>
      <c r="M19" s="1">
        <v>2</v>
      </c>
      <c r="N19" s="1">
        <v>3</v>
      </c>
      <c r="O19" s="1">
        <f t="shared" si="0"/>
        <v>6</v>
      </c>
      <c r="P19" s="39" t="str">
        <f t="shared" ref="P19:P34" si="4">IF(O19&lt;2,"O",IF(O19&lt;=4,"(B)",IF(O19&lt;=8,"(M)",IF(O19&lt;=20,"(A)","(MA)"))))</f>
        <v>(M)</v>
      </c>
      <c r="Q19" s="1">
        <v>25</v>
      </c>
      <c r="R19" s="1">
        <f t="shared" si="2"/>
        <v>150</v>
      </c>
      <c r="S19" s="40" t="str">
        <f t="shared" si="1"/>
        <v>II</v>
      </c>
      <c r="T19" s="41" t="str">
        <f t="shared" si="3"/>
        <v>Aceptable con Control Especifico</v>
      </c>
      <c r="U19" s="42">
        <v>6</v>
      </c>
      <c r="V19" s="36" t="s">
        <v>42</v>
      </c>
      <c r="W19" s="2"/>
      <c r="X19" s="2"/>
      <c r="Y19" s="2" t="s">
        <v>51</v>
      </c>
      <c r="Z19" s="54" t="s">
        <v>414</v>
      </c>
      <c r="AA19" s="2" t="s">
        <v>51</v>
      </c>
      <c r="AB19" s="36" t="s">
        <v>40</v>
      </c>
      <c r="AC19" s="35" t="s">
        <v>415</v>
      </c>
      <c r="AD19" s="148"/>
      <c r="AE19" s="148"/>
      <c r="AF19" s="149"/>
      <c r="AG19" s="148"/>
      <c r="AH19" s="44"/>
      <c r="AI19" s="44"/>
      <c r="AJ19" s="44"/>
      <c r="AK19" s="44"/>
      <c r="AL19" s="44"/>
      <c r="AM19" s="44"/>
      <c r="AN19" s="44"/>
      <c r="AO19" s="44"/>
      <c r="AP19" s="44"/>
      <c r="AQ19" s="45"/>
      <c r="AR19" s="56"/>
      <c r="AS19" s="44"/>
      <c r="AT19" s="44"/>
      <c r="AU19" s="44"/>
    </row>
    <row r="20" spans="1:47" s="47" customFormat="1" ht="225" x14ac:dyDescent="0.2">
      <c r="A20" s="35" t="s">
        <v>59</v>
      </c>
      <c r="B20" s="35" t="s">
        <v>60</v>
      </c>
      <c r="C20" s="35" t="s">
        <v>131</v>
      </c>
      <c r="D20" s="35" t="s">
        <v>76</v>
      </c>
      <c r="E20" s="35" t="s">
        <v>41</v>
      </c>
      <c r="F20" s="36" t="s">
        <v>81</v>
      </c>
      <c r="G20" s="49" t="s">
        <v>16</v>
      </c>
      <c r="H20" s="50" t="s">
        <v>92</v>
      </c>
      <c r="I20" s="51" t="s">
        <v>106</v>
      </c>
      <c r="J20" s="52"/>
      <c r="K20" s="38" t="s">
        <v>107</v>
      </c>
      <c r="L20" s="38" t="s">
        <v>108</v>
      </c>
      <c r="M20" s="1">
        <v>2</v>
      </c>
      <c r="N20" s="1">
        <v>3</v>
      </c>
      <c r="O20" s="1">
        <f t="shared" si="0"/>
        <v>6</v>
      </c>
      <c r="P20" s="39" t="str">
        <f t="shared" si="4"/>
        <v>(M)</v>
      </c>
      <c r="Q20" s="1">
        <v>25</v>
      </c>
      <c r="R20" s="1">
        <f t="shared" si="2"/>
        <v>150</v>
      </c>
      <c r="S20" s="40" t="str">
        <f t="shared" si="1"/>
        <v>II</v>
      </c>
      <c r="T20" s="41" t="str">
        <f t="shared" si="3"/>
        <v>Aceptable con Control Especifico</v>
      </c>
      <c r="U20" s="42">
        <v>6</v>
      </c>
      <c r="V20" s="36" t="s">
        <v>501</v>
      </c>
      <c r="W20" s="2"/>
      <c r="X20" s="2"/>
      <c r="Y20" s="38" t="s">
        <v>416</v>
      </c>
      <c r="Z20" s="38" t="s">
        <v>417</v>
      </c>
      <c r="AA20" s="2" t="s">
        <v>51</v>
      </c>
      <c r="AB20" s="36" t="s">
        <v>40</v>
      </c>
      <c r="AC20" s="35" t="s">
        <v>408</v>
      </c>
      <c r="AD20" s="148"/>
      <c r="AE20" s="148"/>
      <c r="AF20" s="149"/>
      <c r="AG20" s="148"/>
      <c r="AH20" s="44"/>
      <c r="AI20" s="44"/>
      <c r="AJ20" s="44"/>
      <c r="AK20" s="44"/>
      <c r="AL20" s="44"/>
      <c r="AM20" s="44"/>
      <c r="AN20" s="44"/>
      <c r="AO20" s="44"/>
      <c r="AP20" s="44"/>
      <c r="AQ20" s="44"/>
      <c r="AR20" s="55"/>
      <c r="AS20" s="44"/>
      <c r="AT20" s="44"/>
      <c r="AU20" s="44"/>
    </row>
    <row r="21" spans="1:47" s="57" customFormat="1" ht="225" x14ac:dyDescent="0.2">
      <c r="A21" s="35" t="s">
        <v>59</v>
      </c>
      <c r="B21" s="35" t="s">
        <v>60</v>
      </c>
      <c r="C21" s="35" t="s">
        <v>131</v>
      </c>
      <c r="D21" s="35" t="s">
        <v>77</v>
      </c>
      <c r="E21" s="35" t="s">
        <v>41</v>
      </c>
      <c r="F21" s="1" t="s">
        <v>82</v>
      </c>
      <c r="G21" s="49" t="s">
        <v>16</v>
      </c>
      <c r="H21" s="50" t="s">
        <v>93</v>
      </c>
      <c r="I21" s="51" t="s">
        <v>109</v>
      </c>
      <c r="J21" s="52"/>
      <c r="K21" s="38" t="s">
        <v>110</v>
      </c>
      <c r="L21" s="38" t="s">
        <v>108</v>
      </c>
      <c r="M21" s="1">
        <v>2</v>
      </c>
      <c r="N21" s="1">
        <v>3</v>
      </c>
      <c r="O21" s="1">
        <f t="shared" si="0"/>
        <v>6</v>
      </c>
      <c r="P21" s="39" t="str">
        <f>IF(O21&lt;2,"O",IF(O21&lt;=4,"(B)",IF(O21&lt;=8,"(M)",IF(O21&lt;=20,"(A)","(MA)"))))</f>
        <v>(M)</v>
      </c>
      <c r="Q21" s="1">
        <v>25</v>
      </c>
      <c r="R21" s="1">
        <f t="shared" si="2"/>
        <v>150</v>
      </c>
      <c r="S21" s="40" t="str">
        <f t="shared" si="1"/>
        <v>II</v>
      </c>
      <c r="T21" s="41" t="str">
        <f t="shared" si="3"/>
        <v>Aceptable con Control Especifico</v>
      </c>
      <c r="U21" s="42">
        <v>6</v>
      </c>
      <c r="V21" s="36" t="s">
        <v>501</v>
      </c>
      <c r="W21" s="2"/>
      <c r="X21" s="2"/>
      <c r="Y21" s="38" t="s">
        <v>418</v>
      </c>
      <c r="Z21" s="38" t="s">
        <v>417</v>
      </c>
      <c r="AA21" s="2" t="s">
        <v>51</v>
      </c>
      <c r="AB21" s="36" t="s">
        <v>40</v>
      </c>
      <c r="AC21" s="35" t="s">
        <v>408</v>
      </c>
      <c r="AD21" s="148"/>
      <c r="AE21" s="148"/>
      <c r="AF21" s="149"/>
      <c r="AG21" s="148"/>
      <c r="AH21" s="44"/>
      <c r="AI21" s="44"/>
      <c r="AJ21" s="44"/>
      <c r="AK21" s="44"/>
      <c r="AL21" s="44"/>
      <c r="AM21" s="44"/>
      <c r="AN21" s="44"/>
      <c r="AO21" s="44"/>
      <c r="AP21" s="44"/>
      <c r="AQ21" s="44"/>
      <c r="AR21" s="55"/>
      <c r="AS21" s="44"/>
      <c r="AT21" s="44"/>
      <c r="AU21" s="44"/>
    </row>
    <row r="22" spans="1:47" s="57" customFormat="1" ht="225" x14ac:dyDescent="0.2">
      <c r="A22" s="35" t="s">
        <v>59</v>
      </c>
      <c r="B22" s="35" t="s">
        <v>60</v>
      </c>
      <c r="C22" s="35" t="s">
        <v>131</v>
      </c>
      <c r="D22" s="35" t="s">
        <v>77</v>
      </c>
      <c r="E22" s="35" t="s">
        <v>41</v>
      </c>
      <c r="F22" s="1" t="s">
        <v>83</v>
      </c>
      <c r="G22" s="49" t="s">
        <v>16</v>
      </c>
      <c r="H22" s="50" t="s">
        <v>94</v>
      </c>
      <c r="I22" s="1" t="s">
        <v>111</v>
      </c>
      <c r="J22" s="52"/>
      <c r="K22" s="38" t="s">
        <v>112</v>
      </c>
      <c r="L22" s="38" t="s">
        <v>113</v>
      </c>
      <c r="M22" s="1">
        <v>2</v>
      </c>
      <c r="N22" s="1">
        <v>1</v>
      </c>
      <c r="O22" s="1">
        <f t="shared" si="0"/>
        <v>2</v>
      </c>
      <c r="P22" s="39" t="str">
        <f t="shared" si="4"/>
        <v>(B)</v>
      </c>
      <c r="Q22" s="1">
        <v>100</v>
      </c>
      <c r="R22" s="1">
        <f t="shared" si="2"/>
        <v>200</v>
      </c>
      <c r="S22" s="40" t="str">
        <f t="shared" si="1"/>
        <v>II</v>
      </c>
      <c r="T22" s="41" t="str">
        <f t="shared" si="3"/>
        <v>Aceptable con Control Especifico</v>
      </c>
      <c r="U22" s="42">
        <v>6</v>
      </c>
      <c r="V22" s="36" t="s">
        <v>501</v>
      </c>
      <c r="W22" s="2"/>
      <c r="X22" s="2"/>
      <c r="Y22" s="2" t="s">
        <v>51</v>
      </c>
      <c r="Z22" s="38" t="s">
        <v>419</v>
      </c>
      <c r="AA22" s="2" t="s">
        <v>51</v>
      </c>
      <c r="AB22" s="36" t="s">
        <v>40</v>
      </c>
      <c r="AC22" s="35" t="s">
        <v>408</v>
      </c>
      <c r="AD22" s="148"/>
      <c r="AE22" s="148"/>
      <c r="AF22" s="149"/>
      <c r="AG22" s="148"/>
      <c r="AH22" s="44"/>
      <c r="AI22" s="44"/>
      <c r="AJ22" s="44"/>
      <c r="AK22" s="44"/>
      <c r="AL22" s="44"/>
      <c r="AM22" s="44"/>
      <c r="AN22" s="44"/>
      <c r="AO22" s="44"/>
      <c r="AP22" s="44"/>
      <c r="AQ22" s="44"/>
      <c r="AR22" s="58"/>
      <c r="AS22" s="44"/>
      <c r="AT22" s="44"/>
      <c r="AU22" s="44"/>
    </row>
    <row r="23" spans="1:47" s="57" customFormat="1" ht="225" x14ac:dyDescent="0.2">
      <c r="A23" s="35" t="s">
        <v>59</v>
      </c>
      <c r="B23" s="35" t="s">
        <v>60</v>
      </c>
      <c r="C23" s="35" t="s">
        <v>131</v>
      </c>
      <c r="D23" s="35" t="s">
        <v>77</v>
      </c>
      <c r="E23" s="35" t="s">
        <v>41</v>
      </c>
      <c r="F23" s="1" t="s">
        <v>84</v>
      </c>
      <c r="G23" s="49" t="s">
        <v>16</v>
      </c>
      <c r="H23" s="59" t="s">
        <v>95</v>
      </c>
      <c r="I23" s="1" t="s">
        <v>111</v>
      </c>
      <c r="J23" s="52"/>
      <c r="K23" s="38" t="s">
        <v>112</v>
      </c>
      <c r="L23" s="38" t="s">
        <v>113</v>
      </c>
      <c r="M23" s="1">
        <v>2</v>
      </c>
      <c r="N23" s="1">
        <v>1</v>
      </c>
      <c r="O23" s="1">
        <f t="shared" si="0"/>
        <v>2</v>
      </c>
      <c r="P23" s="39" t="str">
        <f t="shared" si="4"/>
        <v>(B)</v>
      </c>
      <c r="Q23" s="1">
        <v>100</v>
      </c>
      <c r="R23" s="1">
        <f t="shared" si="2"/>
        <v>200</v>
      </c>
      <c r="S23" s="40" t="str">
        <f t="shared" si="1"/>
        <v>II</v>
      </c>
      <c r="T23" s="41" t="str">
        <f t="shared" si="3"/>
        <v>Aceptable con Control Especifico</v>
      </c>
      <c r="U23" s="42">
        <v>6</v>
      </c>
      <c r="V23" s="36" t="s">
        <v>501</v>
      </c>
      <c r="W23" s="2"/>
      <c r="X23" s="2"/>
      <c r="Y23" s="2" t="s">
        <v>51</v>
      </c>
      <c r="Z23" s="38" t="s">
        <v>419</v>
      </c>
      <c r="AA23" s="2" t="s">
        <v>51</v>
      </c>
      <c r="AB23" s="36" t="s">
        <v>40</v>
      </c>
      <c r="AC23" s="35" t="s">
        <v>408</v>
      </c>
      <c r="AD23" s="148"/>
      <c r="AE23" s="148"/>
      <c r="AF23" s="149"/>
      <c r="AG23" s="148"/>
      <c r="AH23" s="44"/>
      <c r="AI23" s="44"/>
      <c r="AJ23" s="44"/>
      <c r="AK23" s="44"/>
      <c r="AL23" s="44"/>
      <c r="AM23" s="44"/>
      <c r="AN23" s="44"/>
      <c r="AO23" s="44"/>
      <c r="AP23" s="44"/>
      <c r="AQ23" s="44"/>
      <c r="AR23" s="56"/>
      <c r="AS23" s="44"/>
      <c r="AT23" s="44"/>
      <c r="AU23" s="44"/>
    </row>
    <row r="24" spans="1:47" s="47" customFormat="1" ht="270" x14ac:dyDescent="0.2">
      <c r="A24" s="35" t="s">
        <v>59</v>
      </c>
      <c r="B24" s="35" t="s">
        <v>60</v>
      </c>
      <c r="C24" s="35" t="s">
        <v>131</v>
      </c>
      <c r="D24" s="35" t="s">
        <v>77</v>
      </c>
      <c r="E24" s="35" t="s">
        <v>41</v>
      </c>
      <c r="F24" s="60" t="s">
        <v>85</v>
      </c>
      <c r="G24" s="49" t="s">
        <v>16</v>
      </c>
      <c r="H24" s="50" t="s">
        <v>96</v>
      </c>
      <c r="I24" s="1" t="s">
        <v>114</v>
      </c>
      <c r="J24" s="52"/>
      <c r="K24" s="43" t="s">
        <v>115</v>
      </c>
      <c r="L24" s="43" t="s">
        <v>116</v>
      </c>
      <c r="M24" s="1">
        <v>2</v>
      </c>
      <c r="N24" s="1">
        <v>1</v>
      </c>
      <c r="O24" s="1">
        <f t="shared" si="0"/>
        <v>2</v>
      </c>
      <c r="P24" s="39" t="str">
        <f t="shared" si="4"/>
        <v>(B)</v>
      </c>
      <c r="Q24" s="1">
        <v>100</v>
      </c>
      <c r="R24" s="1">
        <f t="shared" si="2"/>
        <v>200</v>
      </c>
      <c r="S24" s="40" t="str">
        <f t="shared" si="1"/>
        <v>II</v>
      </c>
      <c r="T24" s="41" t="str">
        <f t="shared" si="3"/>
        <v>Aceptable con Control Especifico</v>
      </c>
      <c r="U24" s="42">
        <v>6</v>
      </c>
      <c r="V24" s="36" t="s">
        <v>501</v>
      </c>
      <c r="W24" s="2"/>
      <c r="X24" s="2"/>
      <c r="Y24" s="43" t="s">
        <v>420</v>
      </c>
      <c r="Z24" s="43" t="s">
        <v>421</v>
      </c>
      <c r="AA24" s="61" t="s">
        <v>422</v>
      </c>
      <c r="AB24" s="36" t="s">
        <v>40</v>
      </c>
      <c r="AC24" s="35" t="s">
        <v>408</v>
      </c>
      <c r="AD24" s="148"/>
      <c r="AE24" s="148"/>
      <c r="AF24" s="149"/>
      <c r="AG24" s="148"/>
      <c r="AH24" s="44"/>
      <c r="AI24" s="44"/>
      <c r="AJ24" s="44"/>
      <c r="AK24" s="44"/>
      <c r="AL24" s="44"/>
      <c r="AM24" s="44"/>
      <c r="AN24" s="44"/>
      <c r="AO24" s="44"/>
      <c r="AP24" s="44"/>
      <c r="AQ24" s="45"/>
      <c r="AR24" s="56"/>
      <c r="AS24" s="44"/>
      <c r="AT24" s="44"/>
      <c r="AU24" s="44"/>
    </row>
    <row r="25" spans="1:47" s="47" customFormat="1" ht="225" x14ac:dyDescent="0.2">
      <c r="A25" s="35" t="s">
        <v>59</v>
      </c>
      <c r="B25" s="35" t="s">
        <v>60</v>
      </c>
      <c r="C25" s="35" t="s">
        <v>131</v>
      </c>
      <c r="D25" s="35" t="s">
        <v>77</v>
      </c>
      <c r="E25" s="35" t="s">
        <v>41</v>
      </c>
      <c r="F25" s="62" t="s">
        <v>86</v>
      </c>
      <c r="G25" s="49" t="s">
        <v>16</v>
      </c>
      <c r="H25" s="50" t="s">
        <v>97</v>
      </c>
      <c r="I25" s="1" t="s">
        <v>117</v>
      </c>
      <c r="J25" s="1" t="s">
        <v>538</v>
      </c>
      <c r="K25" s="43" t="s">
        <v>118</v>
      </c>
      <c r="L25" s="1" t="s">
        <v>538</v>
      </c>
      <c r="M25" s="1">
        <v>2</v>
      </c>
      <c r="N25" s="1">
        <v>3</v>
      </c>
      <c r="O25" s="1">
        <f t="shared" si="0"/>
        <v>6</v>
      </c>
      <c r="P25" s="39" t="str">
        <f t="shared" si="4"/>
        <v>(M)</v>
      </c>
      <c r="Q25" s="1">
        <v>60</v>
      </c>
      <c r="R25" s="1">
        <f t="shared" si="2"/>
        <v>360</v>
      </c>
      <c r="S25" s="40" t="str">
        <f t="shared" si="1"/>
        <v>II</v>
      </c>
      <c r="T25" s="41" t="str">
        <f t="shared" si="3"/>
        <v>Aceptable con Control Especifico</v>
      </c>
      <c r="U25" s="42">
        <v>6</v>
      </c>
      <c r="V25" s="36" t="s">
        <v>501</v>
      </c>
      <c r="W25" s="2"/>
      <c r="X25" s="2"/>
      <c r="Y25" s="48" t="s">
        <v>423</v>
      </c>
      <c r="Z25" s="48" t="s">
        <v>424</v>
      </c>
      <c r="AA25" s="2" t="s">
        <v>51</v>
      </c>
      <c r="AB25" s="36" t="s">
        <v>40</v>
      </c>
      <c r="AC25" s="35" t="s">
        <v>408</v>
      </c>
      <c r="AD25" s="148"/>
      <c r="AE25" s="148"/>
      <c r="AF25" s="149"/>
      <c r="AG25" s="148"/>
      <c r="AH25" s="44"/>
      <c r="AI25" s="44"/>
      <c r="AJ25" s="44"/>
      <c r="AK25" s="44"/>
      <c r="AL25" s="44"/>
      <c r="AM25" s="44"/>
      <c r="AN25" s="44"/>
      <c r="AO25" s="44"/>
      <c r="AP25" s="44"/>
      <c r="AQ25" s="45"/>
      <c r="AR25" s="46"/>
      <c r="AS25" s="44"/>
      <c r="AT25" s="44"/>
      <c r="AU25" s="44"/>
    </row>
    <row r="26" spans="1:47" s="47" customFormat="1" ht="270" x14ac:dyDescent="0.2">
      <c r="A26" s="35" t="s">
        <v>59</v>
      </c>
      <c r="B26" s="35" t="s">
        <v>60</v>
      </c>
      <c r="C26" s="35" t="s">
        <v>131</v>
      </c>
      <c r="D26" s="35" t="s">
        <v>78</v>
      </c>
      <c r="E26" s="35" t="s">
        <v>41</v>
      </c>
      <c r="F26" s="1" t="s">
        <v>87</v>
      </c>
      <c r="G26" s="49" t="s">
        <v>518</v>
      </c>
      <c r="H26" s="1" t="s">
        <v>98</v>
      </c>
      <c r="I26" s="51" t="s">
        <v>119</v>
      </c>
      <c r="J26" s="53"/>
      <c r="K26" s="43" t="s">
        <v>120</v>
      </c>
      <c r="L26" s="43" t="s">
        <v>121</v>
      </c>
      <c r="M26" s="1">
        <v>2</v>
      </c>
      <c r="N26" s="1">
        <v>4</v>
      </c>
      <c r="O26" s="1">
        <f t="shared" si="0"/>
        <v>8</v>
      </c>
      <c r="P26" s="39" t="str">
        <f t="shared" si="4"/>
        <v>(M)</v>
      </c>
      <c r="Q26" s="1">
        <v>10</v>
      </c>
      <c r="R26" s="1">
        <f t="shared" si="2"/>
        <v>80</v>
      </c>
      <c r="S26" s="40" t="str">
        <f t="shared" si="1"/>
        <v>III</v>
      </c>
      <c r="T26" s="41" t="str">
        <f t="shared" si="3"/>
        <v>Aceptable</v>
      </c>
      <c r="U26" s="42">
        <v>6</v>
      </c>
      <c r="V26" s="36" t="s">
        <v>502</v>
      </c>
      <c r="W26" s="2"/>
      <c r="X26" s="2"/>
      <c r="Y26" s="2" t="s">
        <v>51</v>
      </c>
      <c r="Z26" s="43" t="s">
        <v>425</v>
      </c>
      <c r="AA26" s="2" t="s">
        <v>51</v>
      </c>
      <c r="AB26" s="36" t="s">
        <v>40</v>
      </c>
      <c r="AC26" s="35" t="s">
        <v>426</v>
      </c>
      <c r="AD26" s="148"/>
      <c r="AE26" s="148"/>
      <c r="AF26" s="149"/>
      <c r="AG26" s="148"/>
      <c r="AH26" s="44"/>
      <c r="AI26" s="44"/>
      <c r="AJ26" s="44"/>
      <c r="AK26" s="44"/>
      <c r="AL26" s="44"/>
      <c r="AM26" s="44"/>
      <c r="AN26" s="44"/>
      <c r="AO26" s="44"/>
      <c r="AP26" s="44"/>
      <c r="AQ26" s="45"/>
      <c r="AR26" s="63"/>
      <c r="AS26" s="44"/>
      <c r="AT26" s="44"/>
      <c r="AU26" s="44"/>
    </row>
    <row r="27" spans="1:47" s="47" customFormat="1" ht="270" x14ac:dyDescent="0.2">
      <c r="A27" s="35" t="s">
        <v>59</v>
      </c>
      <c r="B27" s="35" t="s">
        <v>60</v>
      </c>
      <c r="C27" s="35" t="s">
        <v>131</v>
      </c>
      <c r="D27" s="35" t="s">
        <v>78</v>
      </c>
      <c r="E27" s="35" t="s">
        <v>41</v>
      </c>
      <c r="F27" s="1" t="s">
        <v>88</v>
      </c>
      <c r="G27" s="49" t="s">
        <v>512</v>
      </c>
      <c r="H27" s="1" t="s">
        <v>99</v>
      </c>
      <c r="I27" s="1" t="s">
        <v>122</v>
      </c>
      <c r="J27" s="53"/>
      <c r="K27" s="61" t="s">
        <v>123</v>
      </c>
      <c r="L27" s="61" t="s">
        <v>116</v>
      </c>
      <c r="M27" s="1">
        <v>2</v>
      </c>
      <c r="N27" s="1">
        <v>1</v>
      </c>
      <c r="O27" s="1">
        <f t="shared" si="0"/>
        <v>2</v>
      </c>
      <c r="P27" s="39" t="str">
        <f t="shared" si="4"/>
        <v>(B)</v>
      </c>
      <c r="Q27" s="1">
        <v>100</v>
      </c>
      <c r="R27" s="1">
        <f t="shared" si="2"/>
        <v>200</v>
      </c>
      <c r="S27" s="40" t="str">
        <f t="shared" si="1"/>
        <v>II</v>
      </c>
      <c r="T27" s="41" t="str">
        <f t="shared" si="3"/>
        <v>Aceptable con Control Especifico</v>
      </c>
      <c r="U27" s="42">
        <v>6</v>
      </c>
      <c r="V27" s="36" t="s">
        <v>501</v>
      </c>
      <c r="W27" s="2"/>
      <c r="X27" s="2"/>
      <c r="Y27" s="2" t="s">
        <v>51</v>
      </c>
      <c r="Z27" s="61" t="s">
        <v>427</v>
      </c>
      <c r="AA27" s="61" t="s">
        <v>428</v>
      </c>
      <c r="AB27" s="36" t="s">
        <v>40</v>
      </c>
      <c r="AC27" s="35" t="s">
        <v>429</v>
      </c>
      <c r="AD27" s="148"/>
      <c r="AE27" s="148"/>
      <c r="AF27" s="149"/>
      <c r="AG27" s="148"/>
      <c r="AH27" s="44"/>
      <c r="AI27" s="44"/>
      <c r="AJ27" s="44"/>
      <c r="AK27" s="44"/>
      <c r="AL27" s="44"/>
      <c r="AM27" s="44"/>
      <c r="AN27" s="44"/>
      <c r="AO27" s="44"/>
      <c r="AP27" s="44"/>
      <c r="AQ27" s="45"/>
      <c r="AR27" s="63"/>
      <c r="AS27" s="44"/>
      <c r="AT27" s="44"/>
      <c r="AU27" s="44"/>
    </row>
    <row r="28" spans="1:47" s="47" customFormat="1" ht="270" x14ac:dyDescent="0.2">
      <c r="A28" s="35" t="s">
        <v>59</v>
      </c>
      <c r="B28" s="35" t="s">
        <v>60</v>
      </c>
      <c r="C28" s="35" t="s">
        <v>131</v>
      </c>
      <c r="D28" s="35" t="s">
        <v>78</v>
      </c>
      <c r="E28" s="35" t="s">
        <v>41</v>
      </c>
      <c r="F28" s="1" t="s">
        <v>89</v>
      </c>
      <c r="G28" s="49" t="s">
        <v>512</v>
      </c>
      <c r="H28" s="1" t="s">
        <v>100</v>
      </c>
      <c r="I28" s="1" t="s">
        <v>124</v>
      </c>
      <c r="J28" s="53"/>
      <c r="K28" s="61" t="s">
        <v>123</v>
      </c>
      <c r="L28" s="61" t="s">
        <v>116</v>
      </c>
      <c r="M28" s="1">
        <v>2</v>
      </c>
      <c r="N28" s="1">
        <v>1</v>
      </c>
      <c r="O28" s="1">
        <f t="shared" si="0"/>
        <v>2</v>
      </c>
      <c r="P28" s="39" t="str">
        <f t="shared" si="4"/>
        <v>(B)</v>
      </c>
      <c r="Q28" s="1">
        <v>25</v>
      </c>
      <c r="R28" s="1">
        <f t="shared" si="2"/>
        <v>50</v>
      </c>
      <c r="S28" s="40" t="str">
        <f t="shared" si="1"/>
        <v>III</v>
      </c>
      <c r="T28" s="41" t="str">
        <f t="shared" si="3"/>
        <v>Aceptable</v>
      </c>
      <c r="U28" s="42">
        <v>6</v>
      </c>
      <c r="V28" s="36" t="s">
        <v>501</v>
      </c>
      <c r="W28" s="2"/>
      <c r="X28" s="2"/>
      <c r="Y28" s="2" t="s">
        <v>51</v>
      </c>
      <c r="Z28" s="61" t="s">
        <v>427</v>
      </c>
      <c r="AA28" s="61" t="s">
        <v>428</v>
      </c>
      <c r="AB28" s="36" t="s">
        <v>40</v>
      </c>
      <c r="AC28" s="35" t="s">
        <v>429</v>
      </c>
      <c r="AD28" s="148"/>
      <c r="AE28" s="148"/>
      <c r="AF28" s="149"/>
      <c r="AG28" s="148"/>
      <c r="AH28" s="44"/>
      <c r="AI28" s="44"/>
      <c r="AJ28" s="44"/>
      <c r="AK28" s="44"/>
      <c r="AL28" s="44"/>
      <c r="AM28" s="44"/>
      <c r="AN28" s="44"/>
      <c r="AO28" s="44"/>
      <c r="AP28" s="44"/>
      <c r="AQ28" s="44"/>
      <c r="AR28" s="63"/>
      <c r="AS28" s="44"/>
      <c r="AT28" s="44"/>
      <c r="AU28" s="44"/>
    </row>
    <row r="29" spans="1:47" s="47" customFormat="1" ht="225" x14ac:dyDescent="0.2">
      <c r="A29" s="35" t="s">
        <v>59</v>
      </c>
      <c r="B29" s="35" t="s">
        <v>60</v>
      </c>
      <c r="C29" s="64" t="s">
        <v>61</v>
      </c>
      <c r="D29" s="35" t="s">
        <v>125</v>
      </c>
      <c r="E29" s="35" t="s">
        <v>41</v>
      </c>
      <c r="F29" s="1" t="s">
        <v>63</v>
      </c>
      <c r="G29" s="36" t="s">
        <v>517</v>
      </c>
      <c r="H29" s="1" t="s">
        <v>66</v>
      </c>
      <c r="I29" s="51" t="s">
        <v>67</v>
      </c>
      <c r="J29" s="38" t="s">
        <v>70</v>
      </c>
      <c r="K29" s="38" t="s">
        <v>71</v>
      </c>
      <c r="L29" s="38" t="s">
        <v>72</v>
      </c>
      <c r="M29" s="1">
        <v>2</v>
      </c>
      <c r="N29" s="1">
        <v>4</v>
      </c>
      <c r="O29" s="1">
        <f t="shared" si="0"/>
        <v>8</v>
      </c>
      <c r="P29" s="39" t="str">
        <f t="shared" si="4"/>
        <v>(M)</v>
      </c>
      <c r="Q29" s="1">
        <v>25</v>
      </c>
      <c r="R29" s="1">
        <f t="shared" si="2"/>
        <v>200</v>
      </c>
      <c r="S29" s="40" t="str">
        <f t="shared" si="1"/>
        <v>II</v>
      </c>
      <c r="T29" s="41" t="str">
        <f t="shared" si="3"/>
        <v>Aceptable con Control Especifico</v>
      </c>
      <c r="U29" s="42">
        <v>4</v>
      </c>
      <c r="V29" s="36" t="s">
        <v>500</v>
      </c>
      <c r="W29" s="2"/>
      <c r="X29" s="2"/>
      <c r="Y29" s="38" t="s">
        <v>405</v>
      </c>
      <c r="Z29" s="38" t="s">
        <v>406</v>
      </c>
      <c r="AA29" s="43" t="s">
        <v>407</v>
      </c>
      <c r="AB29" s="36" t="s">
        <v>40</v>
      </c>
      <c r="AC29" s="35" t="s">
        <v>408</v>
      </c>
      <c r="AD29" s="148"/>
      <c r="AE29" s="148"/>
      <c r="AF29" s="149"/>
      <c r="AG29" s="148"/>
      <c r="AH29" s="44"/>
      <c r="AI29" s="44"/>
      <c r="AJ29" s="44"/>
      <c r="AK29" s="44"/>
      <c r="AL29" s="44"/>
      <c r="AM29" s="44"/>
      <c r="AN29" s="44"/>
      <c r="AO29" s="44"/>
      <c r="AP29" s="44"/>
      <c r="AQ29" s="44"/>
      <c r="AR29" s="63"/>
      <c r="AS29" s="44"/>
      <c r="AT29" s="44"/>
      <c r="AU29" s="44"/>
    </row>
    <row r="30" spans="1:47" s="57" customFormat="1" ht="225" x14ac:dyDescent="0.2">
      <c r="A30" s="35" t="s">
        <v>59</v>
      </c>
      <c r="B30" s="35" t="s">
        <v>60</v>
      </c>
      <c r="C30" s="64" t="s">
        <v>61</v>
      </c>
      <c r="D30" s="35" t="s">
        <v>125</v>
      </c>
      <c r="E30" s="35" t="s">
        <v>41</v>
      </c>
      <c r="F30" s="1" t="s">
        <v>64</v>
      </c>
      <c r="G30" s="36" t="s">
        <v>517</v>
      </c>
      <c r="H30" s="1" t="s">
        <v>132</v>
      </c>
      <c r="I30" s="51" t="s">
        <v>68</v>
      </c>
      <c r="J30" s="38" t="s">
        <v>70</v>
      </c>
      <c r="K30" s="38" t="s">
        <v>73</v>
      </c>
      <c r="L30" s="38" t="s">
        <v>72</v>
      </c>
      <c r="M30" s="1">
        <v>2</v>
      </c>
      <c r="N30" s="1">
        <v>4</v>
      </c>
      <c r="O30" s="1">
        <f t="shared" si="0"/>
        <v>8</v>
      </c>
      <c r="P30" s="39" t="str">
        <f t="shared" si="4"/>
        <v>(M)</v>
      </c>
      <c r="Q30" s="1">
        <v>25</v>
      </c>
      <c r="R30" s="1">
        <f t="shared" si="2"/>
        <v>200</v>
      </c>
      <c r="S30" s="40" t="str">
        <f t="shared" si="1"/>
        <v>II</v>
      </c>
      <c r="T30" s="41" t="str">
        <f t="shared" si="3"/>
        <v>Aceptable con Control Especifico</v>
      </c>
      <c r="U30" s="42">
        <v>4</v>
      </c>
      <c r="V30" s="36" t="s">
        <v>500</v>
      </c>
      <c r="W30" s="2"/>
      <c r="X30" s="2"/>
      <c r="Y30" s="38" t="s">
        <v>405</v>
      </c>
      <c r="Z30" s="38" t="s">
        <v>409</v>
      </c>
      <c r="AA30" s="43" t="s">
        <v>407</v>
      </c>
      <c r="AB30" s="36" t="s">
        <v>40</v>
      </c>
      <c r="AC30" s="35" t="s">
        <v>408</v>
      </c>
      <c r="AD30" s="148"/>
      <c r="AE30" s="148"/>
      <c r="AF30" s="149"/>
      <c r="AG30" s="148"/>
      <c r="AH30" s="44"/>
      <c r="AI30" s="44"/>
      <c r="AJ30" s="44"/>
      <c r="AK30" s="44"/>
      <c r="AL30" s="44"/>
      <c r="AM30" s="44"/>
      <c r="AN30" s="44"/>
      <c r="AO30" s="44"/>
      <c r="AP30" s="44"/>
      <c r="AQ30" s="44"/>
      <c r="AR30" s="46"/>
      <c r="AS30" s="44"/>
      <c r="AT30" s="44"/>
      <c r="AU30" s="44"/>
    </row>
    <row r="31" spans="1:47" s="57" customFormat="1" ht="195" x14ac:dyDescent="0.2">
      <c r="A31" s="35" t="s">
        <v>59</v>
      </c>
      <c r="B31" s="35" t="s">
        <v>60</v>
      </c>
      <c r="C31" s="64" t="s">
        <v>61</v>
      </c>
      <c r="D31" s="35" t="s">
        <v>126</v>
      </c>
      <c r="E31" s="35" t="s">
        <v>41</v>
      </c>
      <c r="F31" s="1" t="s">
        <v>65</v>
      </c>
      <c r="G31" s="36" t="s">
        <v>517</v>
      </c>
      <c r="H31" s="1" t="s">
        <v>133</v>
      </c>
      <c r="I31" s="51" t="s">
        <v>69</v>
      </c>
      <c r="J31" s="52"/>
      <c r="K31" s="43" t="s">
        <v>74</v>
      </c>
      <c r="L31" s="43" t="s">
        <v>75</v>
      </c>
      <c r="M31" s="1">
        <v>2</v>
      </c>
      <c r="N31" s="1">
        <v>4</v>
      </c>
      <c r="O31" s="1">
        <f t="shared" si="0"/>
        <v>8</v>
      </c>
      <c r="P31" s="39" t="str">
        <f>IF(O31&lt;2,"O",IF(O31&lt;=4,"(B)",IF(O31&lt;=8,"(M)",IF(O31&lt;=20,"(A)","(MA)"))))</f>
        <v>(M)</v>
      </c>
      <c r="Q31" s="1">
        <v>10</v>
      </c>
      <c r="R31" s="1">
        <f t="shared" si="2"/>
        <v>80</v>
      </c>
      <c r="S31" s="40" t="str">
        <f t="shared" si="1"/>
        <v>III</v>
      </c>
      <c r="T31" s="41" t="str">
        <f t="shared" si="3"/>
        <v>Aceptable</v>
      </c>
      <c r="U31" s="42">
        <v>4</v>
      </c>
      <c r="V31" s="36" t="s">
        <v>42</v>
      </c>
      <c r="W31" s="2"/>
      <c r="X31" s="2"/>
      <c r="Y31" s="38" t="s">
        <v>410</v>
      </c>
      <c r="Z31" s="48" t="s">
        <v>411</v>
      </c>
      <c r="AA31" s="2" t="s">
        <v>51</v>
      </c>
      <c r="AB31" s="36" t="s">
        <v>40</v>
      </c>
      <c r="AC31" s="35" t="s">
        <v>408</v>
      </c>
      <c r="AD31" s="148"/>
      <c r="AE31" s="148"/>
      <c r="AF31" s="149"/>
      <c r="AG31" s="148"/>
      <c r="AH31" s="44"/>
      <c r="AI31" s="44"/>
      <c r="AJ31" s="44"/>
      <c r="AK31" s="44"/>
      <c r="AL31" s="44"/>
      <c r="AM31" s="44"/>
      <c r="AN31" s="45"/>
      <c r="AO31" s="44"/>
      <c r="AP31" s="44"/>
      <c r="AQ31" s="44"/>
      <c r="AR31" s="65"/>
      <c r="AS31" s="44"/>
      <c r="AT31" s="44"/>
      <c r="AU31" s="44"/>
    </row>
    <row r="32" spans="1:47" s="57" customFormat="1" ht="255" x14ac:dyDescent="0.2">
      <c r="A32" s="35" t="s">
        <v>59</v>
      </c>
      <c r="B32" s="35" t="s">
        <v>60</v>
      </c>
      <c r="C32" s="64" t="s">
        <v>61</v>
      </c>
      <c r="D32" s="35" t="s">
        <v>126</v>
      </c>
      <c r="E32" s="35" t="s">
        <v>41</v>
      </c>
      <c r="F32" s="1" t="s">
        <v>79</v>
      </c>
      <c r="G32" s="49" t="s">
        <v>16</v>
      </c>
      <c r="H32" s="50" t="s">
        <v>90</v>
      </c>
      <c r="I32" s="51" t="s">
        <v>101</v>
      </c>
      <c r="J32" s="52"/>
      <c r="K32" s="53"/>
      <c r="L32" s="51" t="s">
        <v>102</v>
      </c>
      <c r="M32" s="1">
        <v>2</v>
      </c>
      <c r="N32" s="1">
        <v>2</v>
      </c>
      <c r="O32" s="1">
        <f t="shared" si="0"/>
        <v>4</v>
      </c>
      <c r="P32" s="39" t="str">
        <f>IF(O32&lt;2,"O",IF(O32&lt;=4,"(B)",IF(O32&lt;=8,"(M)",IF(O32&lt;=20,"(A)","(MA)"))))</f>
        <v>(B)</v>
      </c>
      <c r="Q32" s="1">
        <v>10</v>
      </c>
      <c r="R32" s="1">
        <f t="shared" si="2"/>
        <v>40</v>
      </c>
      <c r="S32" s="40" t="str">
        <f>IF(R32=0,"N/A",IF(AND(R32&gt;=1,R32&lt;=20),"IV",IF(AND(R32&gt;=40,R32&lt;=120),"III",IF(AND(R32&gt;=150,R32&lt;=500),"II",IF(R32&gt;=600,"I")))))</f>
        <v>III</v>
      </c>
      <c r="T32" s="41" t="str">
        <f t="shared" si="3"/>
        <v>Aceptable</v>
      </c>
      <c r="U32" s="42">
        <v>4</v>
      </c>
      <c r="V32" s="36" t="s">
        <v>499</v>
      </c>
      <c r="W32" s="2"/>
      <c r="X32" s="51" t="s">
        <v>412</v>
      </c>
      <c r="Y32" s="2" t="s">
        <v>51</v>
      </c>
      <c r="Z32" s="54" t="s">
        <v>413</v>
      </c>
      <c r="AA32" s="2" t="s">
        <v>51</v>
      </c>
      <c r="AB32" s="36" t="s">
        <v>40</v>
      </c>
      <c r="AC32" s="35" t="s">
        <v>408</v>
      </c>
      <c r="AD32" s="148"/>
      <c r="AE32" s="148"/>
      <c r="AF32" s="149"/>
      <c r="AG32" s="148"/>
      <c r="AH32" s="44"/>
      <c r="AI32" s="44"/>
      <c r="AJ32" s="44"/>
      <c r="AK32" s="44"/>
      <c r="AL32" s="44"/>
      <c r="AM32" s="44"/>
      <c r="AN32" s="44"/>
      <c r="AO32" s="44"/>
      <c r="AP32" s="44"/>
      <c r="AQ32" s="44"/>
      <c r="AR32" s="58"/>
      <c r="AS32" s="44"/>
      <c r="AT32" s="44"/>
      <c r="AU32" s="44"/>
    </row>
    <row r="33" spans="1:47" s="57" customFormat="1" ht="330" x14ac:dyDescent="0.2">
      <c r="A33" s="35" t="s">
        <v>59</v>
      </c>
      <c r="B33" s="35" t="s">
        <v>60</v>
      </c>
      <c r="C33" s="64" t="s">
        <v>61</v>
      </c>
      <c r="D33" s="35" t="s">
        <v>127</v>
      </c>
      <c r="E33" s="35" t="s">
        <v>41</v>
      </c>
      <c r="F33" s="1" t="s">
        <v>80</v>
      </c>
      <c r="G33" s="1" t="s">
        <v>134</v>
      </c>
      <c r="H33" s="50" t="s">
        <v>91</v>
      </c>
      <c r="I33" s="1" t="s">
        <v>103</v>
      </c>
      <c r="J33" s="52"/>
      <c r="K33" s="38" t="s">
        <v>104</v>
      </c>
      <c r="L33" s="38" t="s">
        <v>105</v>
      </c>
      <c r="M33" s="1">
        <v>2</v>
      </c>
      <c r="N33" s="1">
        <v>3</v>
      </c>
      <c r="O33" s="1">
        <f t="shared" si="0"/>
        <v>6</v>
      </c>
      <c r="P33" s="39" t="str">
        <f t="shared" si="4"/>
        <v>(M)</v>
      </c>
      <c r="Q33" s="1">
        <v>25</v>
      </c>
      <c r="R33" s="1">
        <f t="shared" si="2"/>
        <v>150</v>
      </c>
      <c r="S33" s="40" t="str">
        <f>IF(R33=0,"N/A",IF(AND(R33&gt;=1,R33&lt;=20),"IV",IF(AND(R33&gt;=40,R33&lt;=120),"III",IF(AND(R33&gt;=150,R33&lt;=500),"II",IF(R33&gt;=600,"I")))))</f>
        <v>II</v>
      </c>
      <c r="T33" s="41" t="str">
        <f t="shared" si="3"/>
        <v>Aceptable con Control Especifico</v>
      </c>
      <c r="U33" s="42">
        <v>4</v>
      </c>
      <c r="V33" s="36" t="s">
        <v>42</v>
      </c>
      <c r="W33" s="2"/>
      <c r="X33" s="2"/>
      <c r="Y33" s="2" t="s">
        <v>51</v>
      </c>
      <c r="Z33" s="54" t="s">
        <v>414</v>
      </c>
      <c r="AA33" s="2" t="s">
        <v>51</v>
      </c>
      <c r="AB33" s="36" t="s">
        <v>40</v>
      </c>
      <c r="AC33" s="35" t="s">
        <v>415</v>
      </c>
      <c r="AD33" s="148"/>
      <c r="AE33" s="148"/>
      <c r="AF33" s="149"/>
      <c r="AG33" s="148"/>
      <c r="AH33" s="44"/>
      <c r="AI33" s="44"/>
      <c r="AJ33" s="44"/>
      <c r="AK33" s="44"/>
      <c r="AL33" s="44"/>
      <c r="AM33" s="44"/>
      <c r="AN33" s="44"/>
      <c r="AO33" s="44"/>
      <c r="AP33" s="44"/>
      <c r="AQ33" s="44"/>
      <c r="AR33" s="63"/>
      <c r="AS33" s="44"/>
      <c r="AT33" s="44"/>
      <c r="AU33" s="44"/>
    </row>
    <row r="34" spans="1:47" s="57" customFormat="1" ht="195" x14ac:dyDescent="0.2">
      <c r="A34" s="35" t="s">
        <v>59</v>
      </c>
      <c r="B34" s="35" t="s">
        <v>60</v>
      </c>
      <c r="C34" s="64" t="s">
        <v>61</v>
      </c>
      <c r="D34" s="35" t="s">
        <v>127</v>
      </c>
      <c r="E34" s="35" t="s">
        <v>41</v>
      </c>
      <c r="F34" s="1" t="s">
        <v>81</v>
      </c>
      <c r="G34" s="49" t="s">
        <v>16</v>
      </c>
      <c r="H34" s="50" t="s">
        <v>92</v>
      </c>
      <c r="I34" s="51" t="s">
        <v>106</v>
      </c>
      <c r="J34" s="52"/>
      <c r="K34" s="38" t="s">
        <v>107</v>
      </c>
      <c r="L34" s="38" t="s">
        <v>108</v>
      </c>
      <c r="M34" s="1">
        <v>2</v>
      </c>
      <c r="N34" s="1">
        <v>3</v>
      </c>
      <c r="O34" s="1">
        <f t="shared" si="0"/>
        <v>6</v>
      </c>
      <c r="P34" s="39" t="str">
        <f t="shared" si="4"/>
        <v>(M)</v>
      </c>
      <c r="Q34" s="1">
        <v>25</v>
      </c>
      <c r="R34" s="1">
        <f t="shared" si="2"/>
        <v>150</v>
      </c>
      <c r="S34" s="40" t="str">
        <f t="shared" ref="S34:S40" si="5">IF(R34=0,"N/A",IF(AND(R34&gt;=1,R34&lt;=20),"IV",IF(AND(R34&gt;=40,R34&lt;=120),"III",IF(AND(R34&gt;=150,R34&lt;=500),"II",IF(R34&gt;=600,"I")))))</f>
        <v>II</v>
      </c>
      <c r="T34" s="41" t="str">
        <f t="shared" si="3"/>
        <v>Aceptable con Control Especifico</v>
      </c>
      <c r="U34" s="42">
        <v>4</v>
      </c>
      <c r="V34" s="36" t="s">
        <v>501</v>
      </c>
      <c r="W34" s="2"/>
      <c r="X34" s="2"/>
      <c r="Y34" s="38" t="s">
        <v>416</v>
      </c>
      <c r="Z34" s="38" t="s">
        <v>417</v>
      </c>
      <c r="AA34" s="2" t="s">
        <v>51</v>
      </c>
      <c r="AB34" s="36" t="s">
        <v>40</v>
      </c>
      <c r="AC34" s="35" t="s">
        <v>408</v>
      </c>
      <c r="AD34" s="148"/>
      <c r="AE34" s="148"/>
      <c r="AF34" s="149"/>
      <c r="AG34" s="148"/>
      <c r="AH34" s="44"/>
      <c r="AI34" s="44"/>
      <c r="AJ34" s="44"/>
      <c r="AK34" s="44"/>
      <c r="AL34" s="44"/>
      <c r="AM34" s="44"/>
      <c r="AN34" s="44"/>
      <c r="AO34" s="44"/>
      <c r="AP34" s="44"/>
      <c r="AQ34" s="44"/>
      <c r="AR34" s="63"/>
      <c r="AS34" s="44"/>
      <c r="AT34" s="44"/>
      <c r="AU34" s="44"/>
    </row>
    <row r="35" spans="1:47" s="57" customFormat="1" ht="210" x14ac:dyDescent="0.2">
      <c r="A35" s="35" t="s">
        <v>59</v>
      </c>
      <c r="B35" s="35" t="s">
        <v>60</v>
      </c>
      <c r="C35" s="64" t="s">
        <v>61</v>
      </c>
      <c r="D35" s="35" t="s">
        <v>128</v>
      </c>
      <c r="E35" s="35" t="s">
        <v>41</v>
      </c>
      <c r="F35" s="1" t="s">
        <v>82</v>
      </c>
      <c r="G35" s="49" t="s">
        <v>16</v>
      </c>
      <c r="H35" s="50" t="s">
        <v>93</v>
      </c>
      <c r="I35" s="51" t="s">
        <v>109</v>
      </c>
      <c r="J35" s="52"/>
      <c r="K35" s="38" t="s">
        <v>110</v>
      </c>
      <c r="L35" s="38" t="s">
        <v>108</v>
      </c>
      <c r="M35" s="1">
        <v>2</v>
      </c>
      <c r="N35" s="1">
        <v>3</v>
      </c>
      <c r="O35" s="1">
        <f t="shared" si="0"/>
        <v>6</v>
      </c>
      <c r="P35" s="39" t="str">
        <f>IF(O35&lt;2,"O",IF(O35&lt;=4,"(B)",IF(O35&lt;=8,"(M)",IF(O35&lt;=20,"(A)","(MA)"))))</f>
        <v>(M)</v>
      </c>
      <c r="Q35" s="1">
        <v>25</v>
      </c>
      <c r="R35" s="1">
        <f t="shared" si="2"/>
        <v>150</v>
      </c>
      <c r="S35" s="40" t="str">
        <f t="shared" si="5"/>
        <v>II</v>
      </c>
      <c r="T35" s="41" t="str">
        <f t="shared" si="3"/>
        <v>Aceptable con Control Especifico</v>
      </c>
      <c r="U35" s="42">
        <v>4</v>
      </c>
      <c r="V35" s="36" t="s">
        <v>501</v>
      </c>
      <c r="W35" s="2"/>
      <c r="X35" s="2"/>
      <c r="Y35" s="38" t="s">
        <v>418</v>
      </c>
      <c r="Z35" s="38" t="s">
        <v>417</v>
      </c>
      <c r="AA35" s="2" t="s">
        <v>51</v>
      </c>
      <c r="AB35" s="36" t="s">
        <v>40</v>
      </c>
      <c r="AC35" s="35" t="s">
        <v>408</v>
      </c>
      <c r="AD35" s="148"/>
      <c r="AE35" s="148"/>
      <c r="AF35" s="149"/>
      <c r="AG35" s="148"/>
      <c r="AH35" s="44"/>
      <c r="AI35" s="44"/>
      <c r="AJ35" s="44"/>
      <c r="AK35" s="44"/>
      <c r="AL35" s="44"/>
      <c r="AM35" s="44"/>
      <c r="AN35" s="44"/>
      <c r="AO35" s="44"/>
      <c r="AP35" s="44"/>
      <c r="AQ35" s="44"/>
      <c r="AR35" s="63"/>
      <c r="AS35" s="44"/>
      <c r="AT35" s="44"/>
      <c r="AU35" s="44"/>
    </row>
    <row r="36" spans="1:47" s="57" customFormat="1" ht="210" x14ac:dyDescent="0.2">
      <c r="A36" s="35" t="s">
        <v>59</v>
      </c>
      <c r="B36" s="35" t="s">
        <v>60</v>
      </c>
      <c r="C36" s="64" t="s">
        <v>61</v>
      </c>
      <c r="D36" s="35" t="s">
        <v>128</v>
      </c>
      <c r="E36" s="35" t="s">
        <v>41</v>
      </c>
      <c r="F36" s="1" t="s">
        <v>83</v>
      </c>
      <c r="G36" s="49" t="s">
        <v>16</v>
      </c>
      <c r="H36" s="50" t="s">
        <v>94</v>
      </c>
      <c r="I36" s="1" t="s">
        <v>111</v>
      </c>
      <c r="J36" s="52"/>
      <c r="K36" s="38" t="s">
        <v>112</v>
      </c>
      <c r="L36" s="38" t="s">
        <v>113</v>
      </c>
      <c r="M36" s="1">
        <v>2</v>
      </c>
      <c r="N36" s="1">
        <v>1</v>
      </c>
      <c r="O36" s="1">
        <f t="shared" si="0"/>
        <v>2</v>
      </c>
      <c r="P36" s="39" t="str">
        <f>IF(O36&lt;2,"O",IF(O36&lt;=4,"(B)",IF(O36&lt;=8,"(M)",IF(O36&lt;=20,"(A)","(MA)"))))</f>
        <v>(B)</v>
      </c>
      <c r="Q36" s="1">
        <v>100</v>
      </c>
      <c r="R36" s="1">
        <f t="shared" si="2"/>
        <v>200</v>
      </c>
      <c r="S36" s="40" t="str">
        <f t="shared" si="5"/>
        <v>II</v>
      </c>
      <c r="T36" s="41" t="str">
        <f t="shared" si="3"/>
        <v>Aceptable con Control Especifico</v>
      </c>
      <c r="U36" s="42">
        <v>4</v>
      </c>
      <c r="V36" s="36" t="s">
        <v>501</v>
      </c>
      <c r="W36" s="2"/>
      <c r="X36" s="2"/>
      <c r="Y36" s="2" t="s">
        <v>51</v>
      </c>
      <c r="Z36" s="38" t="s">
        <v>419</v>
      </c>
      <c r="AA36" s="2" t="s">
        <v>51</v>
      </c>
      <c r="AB36" s="36" t="s">
        <v>40</v>
      </c>
      <c r="AC36" s="35" t="s">
        <v>408</v>
      </c>
      <c r="AD36" s="148"/>
      <c r="AE36" s="148"/>
      <c r="AF36" s="149"/>
      <c r="AG36" s="148"/>
      <c r="AH36" s="44"/>
      <c r="AI36" s="44"/>
      <c r="AJ36" s="44"/>
      <c r="AK36" s="44"/>
      <c r="AL36" s="44"/>
      <c r="AM36" s="44"/>
      <c r="AN36" s="44"/>
      <c r="AO36" s="44"/>
      <c r="AP36" s="44"/>
      <c r="AQ36" s="44"/>
      <c r="AR36" s="46"/>
      <c r="AS36" s="44"/>
      <c r="AT36" s="44"/>
      <c r="AU36" s="44"/>
    </row>
    <row r="37" spans="1:47" s="57" customFormat="1" ht="210" x14ac:dyDescent="0.2">
      <c r="A37" s="35" t="s">
        <v>59</v>
      </c>
      <c r="B37" s="35" t="s">
        <v>60</v>
      </c>
      <c r="C37" s="64" t="s">
        <v>61</v>
      </c>
      <c r="D37" s="35" t="s">
        <v>128</v>
      </c>
      <c r="E37" s="35" t="s">
        <v>41</v>
      </c>
      <c r="F37" s="1" t="s">
        <v>84</v>
      </c>
      <c r="G37" s="49" t="s">
        <v>16</v>
      </c>
      <c r="H37" s="59" t="s">
        <v>95</v>
      </c>
      <c r="I37" s="1" t="s">
        <v>135</v>
      </c>
      <c r="J37" s="52"/>
      <c r="K37" s="38" t="s">
        <v>112</v>
      </c>
      <c r="L37" s="38" t="s">
        <v>113</v>
      </c>
      <c r="M37" s="1">
        <v>2</v>
      </c>
      <c r="N37" s="1">
        <v>1</v>
      </c>
      <c r="O37" s="1">
        <f t="shared" si="0"/>
        <v>2</v>
      </c>
      <c r="P37" s="39" t="str">
        <f t="shared" ref="P37:P44" si="6">IF(O37&lt;2,"O",IF(O37&lt;=4,"(B)",IF(O37&lt;=8,"(M)",IF(O37&lt;=20,"(A)","(MA)"))))</f>
        <v>(B)</v>
      </c>
      <c r="Q37" s="1">
        <v>100</v>
      </c>
      <c r="R37" s="1">
        <f t="shared" si="2"/>
        <v>200</v>
      </c>
      <c r="S37" s="40" t="str">
        <f t="shared" si="5"/>
        <v>II</v>
      </c>
      <c r="T37" s="41" t="str">
        <f t="shared" si="3"/>
        <v>Aceptable con Control Especifico</v>
      </c>
      <c r="U37" s="42">
        <v>4</v>
      </c>
      <c r="V37" s="36" t="s">
        <v>501</v>
      </c>
      <c r="W37" s="2"/>
      <c r="X37" s="2"/>
      <c r="Y37" s="2" t="s">
        <v>51</v>
      </c>
      <c r="Z37" s="38" t="s">
        <v>419</v>
      </c>
      <c r="AA37" s="2" t="s">
        <v>51</v>
      </c>
      <c r="AB37" s="36" t="s">
        <v>40</v>
      </c>
      <c r="AC37" s="35" t="s">
        <v>408</v>
      </c>
      <c r="AD37" s="148"/>
      <c r="AE37" s="148"/>
      <c r="AF37" s="149"/>
      <c r="AG37" s="148"/>
      <c r="AH37" s="44"/>
      <c r="AI37" s="44"/>
      <c r="AJ37" s="44"/>
      <c r="AK37" s="44"/>
      <c r="AL37" s="44"/>
      <c r="AM37" s="44"/>
      <c r="AN37" s="44"/>
      <c r="AO37" s="44"/>
      <c r="AP37" s="44"/>
      <c r="AQ37" s="44"/>
      <c r="AR37" s="66"/>
      <c r="AS37" s="44"/>
      <c r="AT37" s="44"/>
      <c r="AU37" s="44"/>
    </row>
    <row r="38" spans="1:47" s="57" customFormat="1" ht="270" x14ac:dyDescent="0.2">
      <c r="A38" s="35" t="s">
        <v>59</v>
      </c>
      <c r="B38" s="35" t="s">
        <v>60</v>
      </c>
      <c r="C38" s="64" t="s">
        <v>61</v>
      </c>
      <c r="D38" s="35" t="s">
        <v>129</v>
      </c>
      <c r="E38" s="35" t="s">
        <v>41</v>
      </c>
      <c r="F38" s="60" t="s">
        <v>85</v>
      </c>
      <c r="G38" s="49" t="s">
        <v>16</v>
      </c>
      <c r="H38" s="50" t="s">
        <v>96</v>
      </c>
      <c r="I38" s="1" t="s">
        <v>114</v>
      </c>
      <c r="J38" s="52"/>
      <c r="K38" s="43" t="s">
        <v>115</v>
      </c>
      <c r="L38" s="43" t="s">
        <v>116</v>
      </c>
      <c r="M38" s="1">
        <v>2</v>
      </c>
      <c r="N38" s="1">
        <v>1</v>
      </c>
      <c r="O38" s="1">
        <f t="shared" si="0"/>
        <v>2</v>
      </c>
      <c r="P38" s="39" t="str">
        <f>IF(O38&lt;2,"O",IF(O38&lt;=4,"(B)",IF(O38&lt;=8,"(M)",IF(O38&lt;=20,"(A)","(MA)"))))</f>
        <v>(B)</v>
      </c>
      <c r="Q38" s="1">
        <v>100</v>
      </c>
      <c r="R38" s="1">
        <f t="shared" si="2"/>
        <v>200</v>
      </c>
      <c r="S38" s="40" t="str">
        <f t="shared" si="5"/>
        <v>II</v>
      </c>
      <c r="T38" s="41" t="str">
        <f t="shared" si="3"/>
        <v>Aceptable con Control Especifico</v>
      </c>
      <c r="U38" s="42">
        <v>4</v>
      </c>
      <c r="V38" s="36" t="s">
        <v>501</v>
      </c>
      <c r="W38" s="2"/>
      <c r="X38" s="2"/>
      <c r="Y38" s="43" t="s">
        <v>420</v>
      </c>
      <c r="Z38" s="43" t="s">
        <v>421</v>
      </c>
      <c r="AA38" s="61" t="s">
        <v>422</v>
      </c>
      <c r="AB38" s="36" t="s">
        <v>40</v>
      </c>
      <c r="AC38" s="35" t="s">
        <v>408</v>
      </c>
      <c r="AD38" s="148"/>
      <c r="AE38" s="148"/>
      <c r="AF38" s="149"/>
      <c r="AG38" s="148"/>
      <c r="AH38" s="44"/>
      <c r="AI38" s="44"/>
      <c r="AJ38" s="44"/>
      <c r="AK38" s="44"/>
      <c r="AL38" s="44"/>
      <c r="AM38" s="44"/>
      <c r="AN38" s="44"/>
      <c r="AO38" s="44"/>
      <c r="AP38" s="44"/>
      <c r="AQ38" s="44"/>
      <c r="AR38" s="66"/>
      <c r="AS38" s="44"/>
      <c r="AT38" s="44"/>
      <c r="AU38" s="44"/>
    </row>
    <row r="39" spans="1:47" s="57" customFormat="1" ht="195" x14ac:dyDescent="0.2">
      <c r="A39" s="35" t="s">
        <v>59</v>
      </c>
      <c r="B39" s="35" t="s">
        <v>60</v>
      </c>
      <c r="C39" s="64" t="s">
        <v>61</v>
      </c>
      <c r="D39" s="35" t="s">
        <v>129</v>
      </c>
      <c r="E39" s="35" t="s">
        <v>41</v>
      </c>
      <c r="F39" s="62" t="s">
        <v>86</v>
      </c>
      <c r="G39" s="49" t="s">
        <v>16</v>
      </c>
      <c r="H39" s="50" t="s">
        <v>97</v>
      </c>
      <c r="I39" s="1" t="s">
        <v>117</v>
      </c>
      <c r="J39" s="1" t="s">
        <v>538</v>
      </c>
      <c r="K39" s="43" t="s">
        <v>118</v>
      </c>
      <c r="L39" s="1" t="s">
        <v>538</v>
      </c>
      <c r="M39" s="1">
        <v>2</v>
      </c>
      <c r="N39" s="1">
        <v>3</v>
      </c>
      <c r="O39" s="1">
        <f t="shared" si="0"/>
        <v>6</v>
      </c>
      <c r="P39" s="39" t="str">
        <f t="shared" si="6"/>
        <v>(M)</v>
      </c>
      <c r="Q39" s="1">
        <v>60</v>
      </c>
      <c r="R39" s="1">
        <f t="shared" si="2"/>
        <v>360</v>
      </c>
      <c r="S39" s="40" t="str">
        <f t="shared" si="5"/>
        <v>II</v>
      </c>
      <c r="T39" s="41" t="str">
        <f t="shared" si="3"/>
        <v>Aceptable con Control Especifico</v>
      </c>
      <c r="U39" s="42">
        <v>4</v>
      </c>
      <c r="V39" s="36" t="s">
        <v>501</v>
      </c>
      <c r="W39" s="2"/>
      <c r="X39" s="2"/>
      <c r="Y39" s="48" t="s">
        <v>423</v>
      </c>
      <c r="Z39" s="48" t="s">
        <v>424</v>
      </c>
      <c r="AA39" s="2" t="s">
        <v>51</v>
      </c>
      <c r="AB39" s="36" t="s">
        <v>40</v>
      </c>
      <c r="AC39" s="35" t="s">
        <v>408</v>
      </c>
      <c r="AD39" s="148"/>
      <c r="AE39" s="148"/>
      <c r="AF39" s="149"/>
      <c r="AG39" s="148"/>
      <c r="AH39" s="44"/>
      <c r="AI39" s="44"/>
      <c r="AJ39" s="44"/>
      <c r="AK39" s="44"/>
      <c r="AL39" s="44"/>
      <c r="AM39" s="44"/>
      <c r="AN39" s="44"/>
      <c r="AO39" s="44"/>
      <c r="AP39" s="44"/>
      <c r="AQ39" s="44"/>
      <c r="AR39" s="67"/>
      <c r="AS39" s="44"/>
      <c r="AT39" s="44"/>
      <c r="AU39" s="44"/>
    </row>
    <row r="40" spans="1:47" s="57" customFormat="1" ht="270" x14ac:dyDescent="0.2">
      <c r="A40" s="35" t="s">
        <v>59</v>
      </c>
      <c r="B40" s="35" t="s">
        <v>60</v>
      </c>
      <c r="C40" s="64" t="s">
        <v>61</v>
      </c>
      <c r="D40" s="35" t="s">
        <v>130</v>
      </c>
      <c r="E40" s="35" t="s">
        <v>41</v>
      </c>
      <c r="F40" s="1" t="s">
        <v>87</v>
      </c>
      <c r="G40" s="49" t="s">
        <v>518</v>
      </c>
      <c r="H40" s="1" t="s">
        <v>98</v>
      </c>
      <c r="I40" s="51" t="s">
        <v>119</v>
      </c>
      <c r="J40" s="53"/>
      <c r="K40" s="43" t="s">
        <v>120</v>
      </c>
      <c r="L40" s="43" t="s">
        <v>121</v>
      </c>
      <c r="M40" s="1">
        <v>2</v>
      </c>
      <c r="N40" s="1">
        <v>4</v>
      </c>
      <c r="O40" s="1">
        <f t="shared" si="0"/>
        <v>8</v>
      </c>
      <c r="P40" s="39" t="str">
        <f t="shared" ref="P40:P43" si="7">IF(O40&lt;2,"O",IF(O40&lt;=4,"(B)",IF(O40&lt;=8,"(M)",IF(O40&lt;=20,"(A)","(MA)"))))</f>
        <v>(M)</v>
      </c>
      <c r="Q40" s="1">
        <v>10</v>
      </c>
      <c r="R40" s="1">
        <f t="shared" si="2"/>
        <v>80</v>
      </c>
      <c r="S40" s="40" t="str">
        <f t="shared" si="5"/>
        <v>III</v>
      </c>
      <c r="T40" s="41" t="str">
        <f t="shared" si="3"/>
        <v>Aceptable</v>
      </c>
      <c r="U40" s="42">
        <v>4</v>
      </c>
      <c r="V40" s="36" t="s">
        <v>502</v>
      </c>
      <c r="W40" s="2"/>
      <c r="X40" s="2"/>
      <c r="Y40" s="2" t="s">
        <v>51</v>
      </c>
      <c r="Z40" s="43" t="s">
        <v>425</v>
      </c>
      <c r="AA40" s="2" t="s">
        <v>51</v>
      </c>
      <c r="AB40" s="36" t="s">
        <v>40</v>
      </c>
      <c r="AC40" s="35" t="s">
        <v>426</v>
      </c>
      <c r="AD40" s="148"/>
      <c r="AE40" s="148"/>
      <c r="AF40" s="149"/>
      <c r="AG40" s="148"/>
      <c r="AH40" s="44"/>
      <c r="AI40" s="44"/>
      <c r="AJ40" s="44"/>
      <c r="AK40" s="44"/>
      <c r="AL40" s="44"/>
      <c r="AM40" s="44"/>
      <c r="AN40" s="44"/>
      <c r="AO40" s="44"/>
      <c r="AP40" s="44"/>
      <c r="AQ40" s="44"/>
      <c r="AR40" s="66"/>
      <c r="AS40" s="44"/>
      <c r="AT40" s="44"/>
      <c r="AU40" s="44"/>
    </row>
    <row r="41" spans="1:47" s="68" customFormat="1" ht="270" x14ac:dyDescent="0.2">
      <c r="A41" s="35" t="s">
        <v>59</v>
      </c>
      <c r="B41" s="35" t="s">
        <v>60</v>
      </c>
      <c r="C41" s="64" t="s">
        <v>61</v>
      </c>
      <c r="D41" s="35" t="s">
        <v>130</v>
      </c>
      <c r="E41" s="35" t="s">
        <v>41</v>
      </c>
      <c r="F41" s="1" t="s">
        <v>88</v>
      </c>
      <c r="G41" s="49" t="s">
        <v>512</v>
      </c>
      <c r="H41" s="1" t="s">
        <v>99</v>
      </c>
      <c r="I41" s="1" t="s">
        <v>122</v>
      </c>
      <c r="J41" s="53"/>
      <c r="K41" s="61" t="s">
        <v>123</v>
      </c>
      <c r="L41" s="61" t="s">
        <v>116</v>
      </c>
      <c r="M41" s="1">
        <v>2</v>
      </c>
      <c r="N41" s="1">
        <v>1</v>
      </c>
      <c r="O41" s="1">
        <f t="shared" si="0"/>
        <v>2</v>
      </c>
      <c r="P41" s="39" t="str">
        <f t="shared" si="7"/>
        <v>(B)</v>
      </c>
      <c r="Q41" s="1">
        <v>100</v>
      </c>
      <c r="R41" s="1">
        <f t="shared" si="2"/>
        <v>200</v>
      </c>
      <c r="S41" s="40" t="str">
        <f>IF(R41=0,"N/A",IF(AND(R41&gt;=1,R41&lt;=20),"IV",IF(AND(R41&gt;=40,R41&lt;=120),"III",IF(AND(R41&gt;=150,R41&lt;=500),"II",IF(R41&gt;=600,"I")))))</f>
        <v>II</v>
      </c>
      <c r="T41" s="41" t="str">
        <f t="shared" si="3"/>
        <v>Aceptable con Control Especifico</v>
      </c>
      <c r="U41" s="42">
        <v>4</v>
      </c>
      <c r="V41" s="36" t="s">
        <v>501</v>
      </c>
      <c r="W41" s="2"/>
      <c r="X41" s="2"/>
      <c r="Y41" s="2" t="s">
        <v>51</v>
      </c>
      <c r="Z41" s="61" t="s">
        <v>427</v>
      </c>
      <c r="AA41" s="61" t="s">
        <v>428</v>
      </c>
      <c r="AB41" s="36" t="s">
        <v>40</v>
      </c>
      <c r="AC41" s="35" t="s">
        <v>430</v>
      </c>
      <c r="AD41" s="148"/>
      <c r="AE41" s="148"/>
      <c r="AF41" s="149"/>
      <c r="AG41" s="148"/>
      <c r="AH41" s="44"/>
      <c r="AI41" s="44"/>
      <c r="AJ41" s="44"/>
      <c r="AK41" s="44"/>
      <c r="AL41" s="44"/>
      <c r="AM41" s="44"/>
      <c r="AN41" s="44"/>
      <c r="AO41" s="44"/>
      <c r="AP41" s="44"/>
      <c r="AQ41" s="44"/>
      <c r="AR41" s="66"/>
      <c r="AS41" s="44"/>
      <c r="AT41" s="44"/>
      <c r="AU41" s="44"/>
    </row>
    <row r="42" spans="1:47" s="44" customFormat="1" ht="270" x14ac:dyDescent="0.2">
      <c r="A42" s="35" t="s">
        <v>59</v>
      </c>
      <c r="B42" s="35" t="s">
        <v>60</v>
      </c>
      <c r="C42" s="64" t="s">
        <v>61</v>
      </c>
      <c r="D42" s="35" t="s">
        <v>130</v>
      </c>
      <c r="E42" s="35" t="s">
        <v>41</v>
      </c>
      <c r="F42" s="1" t="s">
        <v>89</v>
      </c>
      <c r="G42" s="49" t="s">
        <v>512</v>
      </c>
      <c r="H42" s="1" t="s">
        <v>100</v>
      </c>
      <c r="I42" s="1" t="s">
        <v>124</v>
      </c>
      <c r="J42" s="53"/>
      <c r="K42" s="61" t="s">
        <v>123</v>
      </c>
      <c r="L42" s="61" t="s">
        <v>116</v>
      </c>
      <c r="M42" s="1">
        <v>2</v>
      </c>
      <c r="N42" s="1">
        <v>1</v>
      </c>
      <c r="O42" s="1">
        <f t="shared" si="0"/>
        <v>2</v>
      </c>
      <c r="P42" s="39" t="str">
        <f t="shared" si="7"/>
        <v>(B)</v>
      </c>
      <c r="Q42" s="1">
        <v>25</v>
      </c>
      <c r="R42" s="1">
        <f t="shared" si="2"/>
        <v>50</v>
      </c>
      <c r="S42" s="40" t="str">
        <f t="shared" ref="S42:S49" si="8">IF(R42=0,"N/A",IF(AND(R42&gt;=1,R42&lt;=20),"IV",IF(AND(R42&gt;=40,R42&lt;=120),"III",IF(AND(R42&gt;=150,R42&lt;=500),"II",IF(R42&gt;=600,"I")))))</f>
        <v>III</v>
      </c>
      <c r="T42" s="41" t="str">
        <f t="shared" si="3"/>
        <v>Aceptable</v>
      </c>
      <c r="U42" s="42">
        <v>4</v>
      </c>
      <c r="V42" s="36" t="s">
        <v>501</v>
      </c>
      <c r="W42" s="2"/>
      <c r="X42" s="2"/>
      <c r="Y42" s="2" t="s">
        <v>51</v>
      </c>
      <c r="Z42" s="61" t="s">
        <v>427</v>
      </c>
      <c r="AA42" s="61" t="s">
        <v>428</v>
      </c>
      <c r="AB42" s="36" t="s">
        <v>40</v>
      </c>
      <c r="AC42" s="35" t="s">
        <v>430</v>
      </c>
      <c r="AD42" s="148"/>
      <c r="AE42" s="148"/>
      <c r="AF42" s="149"/>
      <c r="AG42" s="148"/>
      <c r="AR42" s="66"/>
    </row>
    <row r="43" spans="1:47" s="44" customFormat="1" ht="270" x14ac:dyDescent="0.2">
      <c r="A43" s="35" t="s">
        <v>137</v>
      </c>
      <c r="B43" s="35" t="s">
        <v>60</v>
      </c>
      <c r="C43" s="35" t="s">
        <v>136</v>
      </c>
      <c r="D43" s="35" t="s">
        <v>157</v>
      </c>
      <c r="E43" s="35" t="s">
        <v>41</v>
      </c>
      <c r="F43" s="69" t="s">
        <v>63</v>
      </c>
      <c r="G43" s="36" t="s">
        <v>517</v>
      </c>
      <c r="H43" s="1" t="s">
        <v>66</v>
      </c>
      <c r="I43" s="51" t="s">
        <v>67</v>
      </c>
      <c r="J43" s="38" t="s">
        <v>70</v>
      </c>
      <c r="K43" s="38" t="s">
        <v>71</v>
      </c>
      <c r="L43" s="38" t="s">
        <v>72</v>
      </c>
      <c r="M43" s="1">
        <v>2</v>
      </c>
      <c r="N43" s="1">
        <v>1</v>
      </c>
      <c r="O43" s="1">
        <f t="shared" si="0"/>
        <v>2</v>
      </c>
      <c r="P43" s="39" t="str">
        <f t="shared" si="7"/>
        <v>(B)</v>
      </c>
      <c r="Q43" s="1">
        <v>25</v>
      </c>
      <c r="R43" s="1">
        <f t="shared" si="2"/>
        <v>50</v>
      </c>
      <c r="S43" s="40" t="str">
        <f t="shared" si="8"/>
        <v>III</v>
      </c>
      <c r="T43" s="41" t="str">
        <f t="shared" si="3"/>
        <v>Aceptable</v>
      </c>
      <c r="U43" s="42">
        <v>2</v>
      </c>
      <c r="V43" s="36" t="s">
        <v>500</v>
      </c>
      <c r="W43" s="2"/>
      <c r="X43" s="2"/>
      <c r="Y43" s="38" t="s">
        <v>405</v>
      </c>
      <c r="Z43" s="38" t="s">
        <v>406</v>
      </c>
      <c r="AA43" s="43" t="s">
        <v>407</v>
      </c>
      <c r="AB43" s="36" t="s">
        <v>40</v>
      </c>
      <c r="AC43" s="35" t="s">
        <v>408</v>
      </c>
      <c r="AD43" s="148"/>
      <c r="AE43" s="148"/>
      <c r="AF43" s="149"/>
      <c r="AG43" s="148"/>
      <c r="AR43" s="66"/>
    </row>
    <row r="44" spans="1:47" s="44" customFormat="1" ht="270" x14ac:dyDescent="0.2">
      <c r="A44" s="35" t="s">
        <v>137</v>
      </c>
      <c r="B44" s="35" t="s">
        <v>60</v>
      </c>
      <c r="C44" s="35" t="s">
        <v>136</v>
      </c>
      <c r="D44" s="35" t="s">
        <v>157</v>
      </c>
      <c r="E44" s="35" t="s">
        <v>41</v>
      </c>
      <c r="F44" s="69" t="s">
        <v>164</v>
      </c>
      <c r="G44" s="36" t="s">
        <v>517</v>
      </c>
      <c r="H44" s="1" t="s">
        <v>132</v>
      </c>
      <c r="I44" s="51" t="s">
        <v>68</v>
      </c>
      <c r="J44" s="38" t="s">
        <v>70</v>
      </c>
      <c r="K44" s="38" t="s">
        <v>73</v>
      </c>
      <c r="L44" s="38" t="s">
        <v>72</v>
      </c>
      <c r="M44" s="1">
        <v>2</v>
      </c>
      <c r="N44" s="1">
        <v>1</v>
      </c>
      <c r="O44" s="1">
        <f t="shared" si="0"/>
        <v>2</v>
      </c>
      <c r="P44" s="39" t="str">
        <f t="shared" si="6"/>
        <v>(B)</v>
      </c>
      <c r="Q44" s="1">
        <v>25</v>
      </c>
      <c r="R44" s="1">
        <f t="shared" si="2"/>
        <v>50</v>
      </c>
      <c r="S44" s="40" t="str">
        <f t="shared" si="8"/>
        <v>III</v>
      </c>
      <c r="T44" s="41" t="str">
        <f t="shared" si="3"/>
        <v>Aceptable</v>
      </c>
      <c r="U44" s="42">
        <v>2</v>
      </c>
      <c r="V44" s="36" t="s">
        <v>500</v>
      </c>
      <c r="W44" s="2"/>
      <c r="X44" s="2"/>
      <c r="Y44" s="38" t="s">
        <v>405</v>
      </c>
      <c r="Z44" s="38" t="s">
        <v>409</v>
      </c>
      <c r="AA44" s="43" t="s">
        <v>407</v>
      </c>
      <c r="AB44" s="36" t="s">
        <v>40</v>
      </c>
      <c r="AC44" s="35" t="s">
        <v>408</v>
      </c>
      <c r="AD44" s="148"/>
      <c r="AE44" s="148"/>
      <c r="AF44" s="149"/>
      <c r="AG44" s="148"/>
      <c r="AR44" s="66"/>
    </row>
    <row r="45" spans="1:47" s="57" customFormat="1" ht="270" x14ac:dyDescent="0.2">
      <c r="A45" s="35" t="s">
        <v>137</v>
      </c>
      <c r="B45" s="35" t="s">
        <v>60</v>
      </c>
      <c r="C45" s="35" t="s">
        <v>136</v>
      </c>
      <c r="D45" s="35" t="s">
        <v>158</v>
      </c>
      <c r="E45" s="35" t="s">
        <v>41</v>
      </c>
      <c r="F45" s="70" t="s">
        <v>165</v>
      </c>
      <c r="G45" s="36" t="s">
        <v>517</v>
      </c>
      <c r="H45" s="1" t="s">
        <v>166</v>
      </c>
      <c r="I45" s="51" t="s">
        <v>68</v>
      </c>
      <c r="J45" s="38" t="s">
        <v>70</v>
      </c>
      <c r="K45" s="38" t="s">
        <v>73</v>
      </c>
      <c r="L45" s="38" t="s">
        <v>72</v>
      </c>
      <c r="M45" s="1">
        <v>2</v>
      </c>
      <c r="N45" s="1">
        <v>4</v>
      </c>
      <c r="O45" s="1">
        <f t="shared" si="0"/>
        <v>8</v>
      </c>
      <c r="P45" s="39" t="str">
        <f>IF(O45&lt;2,"O",IF(O45&lt;=4,"(B)",IF(O45&lt;=8,"(M)",IF(O45&lt;=20,"(A)","(MA)"))))</f>
        <v>(M)</v>
      </c>
      <c r="Q45" s="1">
        <v>25</v>
      </c>
      <c r="R45" s="1">
        <f t="shared" si="2"/>
        <v>200</v>
      </c>
      <c r="S45" s="40" t="str">
        <f t="shared" si="8"/>
        <v>II</v>
      </c>
      <c r="T45" s="41" t="str">
        <f t="shared" si="3"/>
        <v>Aceptable con Control Especifico</v>
      </c>
      <c r="U45" s="42">
        <v>2</v>
      </c>
      <c r="V45" s="36" t="s">
        <v>500</v>
      </c>
      <c r="W45" s="2"/>
      <c r="X45" s="2"/>
      <c r="Y45" s="38" t="s">
        <v>405</v>
      </c>
      <c r="Z45" s="38" t="s">
        <v>409</v>
      </c>
      <c r="AA45" s="43" t="s">
        <v>407</v>
      </c>
      <c r="AB45" s="36" t="s">
        <v>40</v>
      </c>
      <c r="AC45" s="35" t="s">
        <v>408</v>
      </c>
      <c r="AD45" s="148"/>
      <c r="AE45" s="148"/>
      <c r="AF45" s="149"/>
      <c r="AG45" s="148"/>
      <c r="AH45" s="44"/>
      <c r="AI45" s="44"/>
      <c r="AJ45" s="44"/>
      <c r="AK45" s="44"/>
      <c r="AL45" s="44"/>
      <c r="AM45" s="44"/>
      <c r="AN45" s="44"/>
      <c r="AO45" s="44"/>
      <c r="AP45" s="44"/>
      <c r="AQ45" s="44"/>
      <c r="AR45" s="44"/>
      <c r="AS45" s="44"/>
      <c r="AT45" s="44"/>
      <c r="AU45" s="44"/>
    </row>
    <row r="46" spans="1:47" s="57" customFormat="1" ht="270" x14ac:dyDescent="0.2">
      <c r="A46" s="35" t="s">
        <v>137</v>
      </c>
      <c r="B46" s="35" t="s">
        <v>60</v>
      </c>
      <c r="C46" s="35" t="s">
        <v>136</v>
      </c>
      <c r="D46" s="35" t="s">
        <v>158</v>
      </c>
      <c r="E46" s="35" t="s">
        <v>41</v>
      </c>
      <c r="F46" s="69" t="s">
        <v>65</v>
      </c>
      <c r="G46" s="36" t="s">
        <v>517</v>
      </c>
      <c r="H46" s="1" t="s">
        <v>133</v>
      </c>
      <c r="I46" s="51" t="s">
        <v>69</v>
      </c>
      <c r="J46" s="52"/>
      <c r="K46" s="43" t="s">
        <v>74</v>
      </c>
      <c r="L46" s="43" t="s">
        <v>75</v>
      </c>
      <c r="M46" s="1">
        <v>2</v>
      </c>
      <c r="N46" s="1">
        <v>1</v>
      </c>
      <c r="O46" s="1">
        <f t="shared" si="0"/>
        <v>2</v>
      </c>
      <c r="P46" s="39" t="str">
        <f>IF(O46&lt;2,"O",IF(O46&lt;=4,"(B)",IF(O46&lt;=8,"(M)",IF(O46&lt;=20,"(A)","(MA)"))))</f>
        <v>(B)</v>
      </c>
      <c r="Q46" s="1">
        <v>10</v>
      </c>
      <c r="R46" s="1">
        <f t="shared" si="2"/>
        <v>20</v>
      </c>
      <c r="S46" s="40" t="str">
        <f t="shared" si="8"/>
        <v>IV</v>
      </c>
      <c r="T46" s="41" t="str">
        <f t="shared" si="3"/>
        <v>Aceptable</v>
      </c>
      <c r="U46" s="42">
        <v>2</v>
      </c>
      <c r="V46" s="36" t="s">
        <v>500</v>
      </c>
      <c r="W46" s="2"/>
      <c r="X46" s="2"/>
      <c r="Y46" s="38" t="s">
        <v>410</v>
      </c>
      <c r="Z46" s="48" t="s">
        <v>431</v>
      </c>
      <c r="AA46" s="2" t="s">
        <v>51</v>
      </c>
      <c r="AB46" s="36" t="s">
        <v>40</v>
      </c>
      <c r="AC46" s="35" t="s">
        <v>408</v>
      </c>
      <c r="AD46" s="148"/>
      <c r="AE46" s="148"/>
      <c r="AF46" s="149"/>
      <c r="AG46" s="148"/>
      <c r="AH46" s="44"/>
      <c r="AI46" s="44"/>
      <c r="AJ46" s="44"/>
      <c r="AK46" s="44"/>
      <c r="AL46" s="44"/>
      <c r="AM46" s="44"/>
      <c r="AN46" s="44"/>
      <c r="AO46" s="44"/>
      <c r="AP46" s="44"/>
      <c r="AQ46" s="44"/>
      <c r="AR46" s="44"/>
      <c r="AS46" s="44"/>
      <c r="AT46" s="44"/>
      <c r="AU46" s="44"/>
    </row>
    <row r="47" spans="1:47" s="57" customFormat="1" ht="330" x14ac:dyDescent="0.2">
      <c r="A47" s="35" t="s">
        <v>137</v>
      </c>
      <c r="B47" s="35" t="s">
        <v>60</v>
      </c>
      <c r="C47" s="35" t="s">
        <v>136</v>
      </c>
      <c r="D47" s="35" t="s">
        <v>159</v>
      </c>
      <c r="E47" s="35" t="s">
        <v>41</v>
      </c>
      <c r="F47" s="69" t="s">
        <v>80</v>
      </c>
      <c r="G47" s="1" t="s">
        <v>134</v>
      </c>
      <c r="H47" s="50" t="s">
        <v>91</v>
      </c>
      <c r="I47" s="1" t="s">
        <v>103</v>
      </c>
      <c r="J47" s="52"/>
      <c r="K47" s="38" t="s">
        <v>104</v>
      </c>
      <c r="L47" s="38" t="s">
        <v>105</v>
      </c>
      <c r="M47" s="1">
        <v>2</v>
      </c>
      <c r="N47" s="1">
        <v>3</v>
      </c>
      <c r="O47" s="1">
        <f t="shared" si="0"/>
        <v>6</v>
      </c>
      <c r="P47" s="39" t="str">
        <f>IF(O47&lt;2,"O",IF(O47&lt;=4,"(B)",IF(O47&lt;=8,"(M)",IF(O47&lt;=20,"(A)","(MA)"))))</f>
        <v>(M)</v>
      </c>
      <c r="Q47" s="1">
        <v>25</v>
      </c>
      <c r="R47" s="1">
        <f t="shared" si="2"/>
        <v>150</v>
      </c>
      <c r="S47" s="40" t="str">
        <f t="shared" si="8"/>
        <v>II</v>
      </c>
      <c r="T47" s="41" t="str">
        <f t="shared" si="3"/>
        <v>Aceptable con Control Especifico</v>
      </c>
      <c r="U47" s="42">
        <v>2</v>
      </c>
      <c r="V47" s="36" t="s">
        <v>42</v>
      </c>
      <c r="W47" s="2"/>
      <c r="X47" s="2"/>
      <c r="Y47" s="2" t="s">
        <v>51</v>
      </c>
      <c r="Z47" s="54" t="s">
        <v>414</v>
      </c>
      <c r="AA47" s="2" t="s">
        <v>51</v>
      </c>
      <c r="AB47" s="36" t="s">
        <v>40</v>
      </c>
      <c r="AC47" s="35" t="s">
        <v>415</v>
      </c>
      <c r="AD47" s="148"/>
      <c r="AE47" s="148"/>
      <c r="AF47" s="149"/>
      <c r="AG47" s="148"/>
      <c r="AH47" s="44"/>
      <c r="AI47" s="44"/>
      <c r="AJ47" s="44"/>
      <c r="AK47" s="44"/>
      <c r="AL47" s="44"/>
      <c r="AM47" s="44"/>
      <c r="AN47" s="44"/>
      <c r="AO47" s="44"/>
      <c r="AP47" s="44"/>
      <c r="AQ47" s="44"/>
      <c r="AR47" s="44"/>
      <c r="AS47" s="44"/>
      <c r="AT47" s="44"/>
      <c r="AU47" s="44"/>
    </row>
    <row r="48" spans="1:47" s="57" customFormat="1" ht="270" x14ac:dyDescent="0.2">
      <c r="A48" s="35" t="s">
        <v>137</v>
      </c>
      <c r="B48" s="35" t="s">
        <v>60</v>
      </c>
      <c r="C48" s="35" t="s">
        <v>136</v>
      </c>
      <c r="D48" s="35" t="s">
        <v>159</v>
      </c>
      <c r="E48" s="35" t="s">
        <v>41</v>
      </c>
      <c r="F48" s="69" t="s">
        <v>167</v>
      </c>
      <c r="G48" s="49" t="s">
        <v>16</v>
      </c>
      <c r="H48" s="1" t="s">
        <v>168</v>
      </c>
      <c r="I48" s="1" t="s">
        <v>111</v>
      </c>
      <c r="J48" s="71"/>
      <c r="K48" s="38" t="s">
        <v>169</v>
      </c>
      <c r="L48" s="38" t="s">
        <v>113</v>
      </c>
      <c r="M48" s="1">
        <v>2</v>
      </c>
      <c r="N48" s="1">
        <v>1</v>
      </c>
      <c r="O48" s="1">
        <f t="shared" si="0"/>
        <v>2</v>
      </c>
      <c r="P48" s="39" t="str">
        <f>IF(O48&lt;2,"O",IF(O48&lt;=4,"(B)",IF(O48&lt;=8,"(M)",IF(O48&lt;=20,"(A)","(MA)"))))</f>
        <v>(B)</v>
      </c>
      <c r="Q48" s="1">
        <v>100</v>
      </c>
      <c r="R48" s="1">
        <f t="shared" si="2"/>
        <v>200</v>
      </c>
      <c r="S48" s="40" t="str">
        <f t="shared" si="8"/>
        <v>II</v>
      </c>
      <c r="T48" s="41" t="str">
        <f t="shared" si="3"/>
        <v>Aceptable con Control Especifico</v>
      </c>
      <c r="U48" s="42">
        <v>2</v>
      </c>
      <c r="V48" s="36" t="s">
        <v>501</v>
      </c>
      <c r="W48" s="2"/>
      <c r="X48" s="2"/>
      <c r="Y48" s="2" t="s">
        <v>51</v>
      </c>
      <c r="Z48" s="38" t="s">
        <v>432</v>
      </c>
      <c r="AA48" s="2" t="s">
        <v>51</v>
      </c>
      <c r="AB48" s="36" t="s">
        <v>40</v>
      </c>
      <c r="AC48" s="35" t="s">
        <v>408</v>
      </c>
      <c r="AD48" s="148"/>
      <c r="AE48" s="148"/>
      <c r="AF48" s="149"/>
      <c r="AG48" s="148"/>
      <c r="AH48" s="44"/>
      <c r="AI48" s="44"/>
      <c r="AJ48" s="44"/>
      <c r="AK48" s="44"/>
      <c r="AL48" s="44"/>
      <c r="AM48" s="44"/>
      <c r="AN48" s="44"/>
      <c r="AO48" s="44"/>
      <c r="AP48" s="44"/>
      <c r="AQ48" s="44"/>
      <c r="AR48" s="44"/>
      <c r="AS48" s="44"/>
      <c r="AT48" s="44"/>
      <c r="AU48" s="44"/>
    </row>
    <row r="49" spans="1:47" s="57" customFormat="1" ht="405" x14ac:dyDescent="0.2">
      <c r="A49" s="35" t="s">
        <v>137</v>
      </c>
      <c r="B49" s="35" t="s">
        <v>60</v>
      </c>
      <c r="C49" s="35" t="s">
        <v>136</v>
      </c>
      <c r="D49" s="35" t="s">
        <v>160</v>
      </c>
      <c r="E49" s="35" t="s">
        <v>41</v>
      </c>
      <c r="F49" s="69" t="s">
        <v>170</v>
      </c>
      <c r="G49" s="49" t="s">
        <v>16</v>
      </c>
      <c r="H49" s="1" t="s">
        <v>171</v>
      </c>
      <c r="I49" s="1" t="s">
        <v>172</v>
      </c>
      <c r="J49" s="71"/>
      <c r="K49" s="38" t="s">
        <v>173</v>
      </c>
      <c r="L49" s="38" t="s">
        <v>174</v>
      </c>
      <c r="M49" s="1">
        <v>2</v>
      </c>
      <c r="N49" s="1">
        <v>2</v>
      </c>
      <c r="O49" s="1">
        <f t="shared" si="0"/>
        <v>4</v>
      </c>
      <c r="P49" s="39" t="str">
        <f t="shared" ref="P49:P77" si="9">IF(O49&lt;2,"O",IF(O49&lt;=4,"(B)",IF(O49&lt;=8,"(M)",IF(O49&lt;=20,"(A)","(MA)"))))</f>
        <v>(B)</v>
      </c>
      <c r="Q49" s="1">
        <v>100</v>
      </c>
      <c r="R49" s="1">
        <f t="shared" si="2"/>
        <v>400</v>
      </c>
      <c r="S49" s="40" t="str">
        <f t="shared" si="8"/>
        <v>II</v>
      </c>
      <c r="T49" s="41" t="str">
        <f t="shared" si="3"/>
        <v>Aceptable con Control Especifico</v>
      </c>
      <c r="U49" s="42">
        <v>2</v>
      </c>
      <c r="V49" s="36" t="s">
        <v>501</v>
      </c>
      <c r="W49" s="2"/>
      <c r="X49" s="2"/>
      <c r="Y49" s="38" t="s">
        <v>433</v>
      </c>
      <c r="Z49" s="38" t="s">
        <v>434</v>
      </c>
      <c r="AA49" s="72" t="s">
        <v>435</v>
      </c>
      <c r="AB49" s="36" t="s">
        <v>40</v>
      </c>
      <c r="AC49" s="35" t="s">
        <v>408</v>
      </c>
      <c r="AD49" s="148"/>
      <c r="AE49" s="148"/>
      <c r="AF49" s="149"/>
      <c r="AG49" s="148"/>
      <c r="AH49" s="44"/>
      <c r="AI49" s="44"/>
      <c r="AJ49" s="44"/>
      <c r="AK49" s="44"/>
      <c r="AL49" s="44"/>
      <c r="AM49" s="44"/>
      <c r="AN49" s="44"/>
      <c r="AO49" s="44"/>
      <c r="AP49" s="44"/>
      <c r="AQ49" s="44"/>
      <c r="AR49" s="44"/>
      <c r="AS49" s="44"/>
      <c r="AT49" s="44"/>
      <c r="AU49" s="44"/>
    </row>
    <row r="50" spans="1:47" s="57" customFormat="1" ht="270" x14ac:dyDescent="0.2">
      <c r="A50" s="35" t="s">
        <v>137</v>
      </c>
      <c r="B50" s="35" t="s">
        <v>60</v>
      </c>
      <c r="C50" s="35" t="s">
        <v>136</v>
      </c>
      <c r="D50" s="35" t="s">
        <v>160</v>
      </c>
      <c r="E50" s="35" t="s">
        <v>41</v>
      </c>
      <c r="F50" s="73" t="s">
        <v>175</v>
      </c>
      <c r="G50" s="49" t="s">
        <v>16</v>
      </c>
      <c r="H50" s="50" t="s">
        <v>90</v>
      </c>
      <c r="I50" s="1" t="s">
        <v>176</v>
      </c>
      <c r="J50" s="71"/>
      <c r="K50" s="38"/>
      <c r="L50" s="38" t="s">
        <v>177</v>
      </c>
      <c r="M50" s="1">
        <v>2</v>
      </c>
      <c r="N50" s="1">
        <v>2</v>
      </c>
      <c r="O50" s="1">
        <f t="shared" si="0"/>
        <v>4</v>
      </c>
      <c r="P50" s="39" t="str">
        <f>IF(O50&lt;2,"O",IF(O50&lt;=4,"(B)",IF(O50&lt;=8,"(M)",IF(O50&lt;=20,"(A)","(MA)"))))</f>
        <v>(B)</v>
      </c>
      <c r="Q50" s="1">
        <v>25</v>
      </c>
      <c r="R50" s="1">
        <f t="shared" si="2"/>
        <v>100</v>
      </c>
      <c r="S50" s="40" t="str">
        <f>IF(R50=0,"N/A",IF(AND(R50&gt;=1,R50&lt;=20),"IV",IF(AND(R50&gt;=40,R50&lt;=120),"III",IF(AND(R50&gt;=150,R50&lt;=500),"II",IF(R50&gt;=600,"I")))))</f>
        <v>III</v>
      </c>
      <c r="T50" s="41" t="str">
        <f t="shared" si="3"/>
        <v>Aceptable</v>
      </c>
      <c r="U50" s="42">
        <v>2</v>
      </c>
      <c r="V50" s="36" t="s">
        <v>501</v>
      </c>
      <c r="W50" s="2"/>
      <c r="X50" s="2"/>
      <c r="Y50" s="2" t="s">
        <v>51</v>
      </c>
      <c r="Z50" s="38" t="s">
        <v>436</v>
      </c>
      <c r="AA50" s="74" t="s">
        <v>437</v>
      </c>
      <c r="AB50" s="36" t="s">
        <v>40</v>
      </c>
      <c r="AC50" s="35" t="s">
        <v>408</v>
      </c>
      <c r="AD50" s="148"/>
      <c r="AE50" s="148"/>
      <c r="AF50" s="149"/>
      <c r="AG50" s="148"/>
      <c r="AH50" s="44"/>
      <c r="AI50" s="44"/>
      <c r="AJ50" s="44"/>
      <c r="AK50" s="44"/>
      <c r="AL50" s="44"/>
      <c r="AM50" s="44"/>
      <c r="AN50" s="44"/>
      <c r="AO50" s="44"/>
      <c r="AP50" s="44"/>
      <c r="AQ50" s="44"/>
      <c r="AR50" s="44"/>
      <c r="AS50" s="44"/>
      <c r="AT50" s="44"/>
      <c r="AU50" s="44"/>
    </row>
    <row r="51" spans="1:47" s="57" customFormat="1" ht="270" x14ac:dyDescent="0.2">
      <c r="A51" s="35" t="s">
        <v>137</v>
      </c>
      <c r="B51" s="35" t="s">
        <v>60</v>
      </c>
      <c r="C51" s="35" t="s">
        <v>136</v>
      </c>
      <c r="D51" s="35" t="s">
        <v>161</v>
      </c>
      <c r="E51" s="35" t="s">
        <v>41</v>
      </c>
      <c r="F51" s="75" t="s">
        <v>178</v>
      </c>
      <c r="G51" s="49" t="s">
        <v>16</v>
      </c>
      <c r="H51" s="50" t="s">
        <v>97</v>
      </c>
      <c r="I51" s="1" t="s">
        <v>117</v>
      </c>
      <c r="J51" s="1" t="s">
        <v>538</v>
      </c>
      <c r="K51" s="43" t="s">
        <v>118</v>
      </c>
      <c r="L51" s="1" t="s">
        <v>538</v>
      </c>
      <c r="M51" s="1">
        <v>2</v>
      </c>
      <c r="N51" s="1">
        <v>3</v>
      </c>
      <c r="O51" s="1">
        <f t="shared" si="0"/>
        <v>6</v>
      </c>
      <c r="P51" s="39" t="str">
        <f t="shared" si="9"/>
        <v>(M)</v>
      </c>
      <c r="Q51" s="1">
        <v>60</v>
      </c>
      <c r="R51" s="1">
        <f t="shared" si="2"/>
        <v>360</v>
      </c>
      <c r="S51" s="40" t="str">
        <f t="shared" ref="S51:S78" si="10">IF(R51=0,"N/A",IF(AND(R51&gt;=1,R51&lt;=20),"IV",IF(AND(R51&gt;=40,R51&lt;=120),"III",IF(AND(R51&gt;=150,R51&lt;=500),"II",IF(R51&gt;=600,"I")))))</f>
        <v>II</v>
      </c>
      <c r="T51" s="41" t="str">
        <f t="shared" si="3"/>
        <v>Aceptable con Control Especifico</v>
      </c>
      <c r="U51" s="42">
        <v>2</v>
      </c>
      <c r="V51" s="36" t="s">
        <v>501</v>
      </c>
      <c r="W51" s="2"/>
      <c r="X51" s="2"/>
      <c r="Y51" s="48" t="s">
        <v>423</v>
      </c>
      <c r="Z51" s="48" t="s">
        <v>424</v>
      </c>
      <c r="AA51" s="2" t="s">
        <v>51</v>
      </c>
      <c r="AB51" s="36" t="s">
        <v>40</v>
      </c>
      <c r="AC51" s="35" t="s">
        <v>408</v>
      </c>
      <c r="AD51" s="148"/>
      <c r="AE51" s="148"/>
      <c r="AF51" s="149"/>
      <c r="AG51" s="148"/>
      <c r="AH51" s="44"/>
      <c r="AI51" s="44"/>
      <c r="AJ51" s="44"/>
      <c r="AK51" s="44"/>
      <c r="AL51" s="44"/>
      <c r="AM51" s="44"/>
      <c r="AN51" s="44"/>
      <c r="AO51" s="44"/>
      <c r="AP51" s="44"/>
      <c r="AQ51" s="44"/>
      <c r="AR51" s="44"/>
      <c r="AS51" s="44"/>
      <c r="AT51" s="44"/>
      <c r="AU51" s="44"/>
    </row>
    <row r="52" spans="1:47" s="57" customFormat="1" ht="270" x14ac:dyDescent="0.2">
      <c r="A52" s="35" t="s">
        <v>137</v>
      </c>
      <c r="B52" s="35" t="s">
        <v>60</v>
      </c>
      <c r="C52" s="35" t="s">
        <v>136</v>
      </c>
      <c r="D52" s="35" t="s">
        <v>161</v>
      </c>
      <c r="E52" s="35" t="s">
        <v>41</v>
      </c>
      <c r="F52" s="76" t="s">
        <v>85</v>
      </c>
      <c r="G52" s="49" t="s">
        <v>16</v>
      </c>
      <c r="H52" s="50" t="s">
        <v>96</v>
      </c>
      <c r="I52" s="1" t="s">
        <v>114</v>
      </c>
      <c r="J52" s="52"/>
      <c r="K52" s="43" t="s">
        <v>115</v>
      </c>
      <c r="L52" s="43" t="s">
        <v>116</v>
      </c>
      <c r="M52" s="1">
        <v>2</v>
      </c>
      <c r="N52" s="1">
        <v>1</v>
      </c>
      <c r="O52" s="1">
        <f t="shared" si="0"/>
        <v>2</v>
      </c>
      <c r="P52" s="39" t="str">
        <f t="shared" si="9"/>
        <v>(B)</v>
      </c>
      <c r="Q52" s="1">
        <v>100</v>
      </c>
      <c r="R52" s="1">
        <f t="shared" si="2"/>
        <v>200</v>
      </c>
      <c r="S52" s="40" t="str">
        <f t="shared" si="10"/>
        <v>II</v>
      </c>
      <c r="T52" s="41" t="str">
        <f t="shared" si="3"/>
        <v>Aceptable con Control Especifico</v>
      </c>
      <c r="U52" s="42">
        <v>2</v>
      </c>
      <c r="V52" s="36" t="s">
        <v>501</v>
      </c>
      <c r="W52" s="2"/>
      <c r="X52" s="2"/>
      <c r="Y52" s="43" t="s">
        <v>420</v>
      </c>
      <c r="Z52" s="43" t="s">
        <v>421</v>
      </c>
      <c r="AA52" s="61" t="s">
        <v>422</v>
      </c>
      <c r="AB52" s="36" t="s">
        <v>40</v>
      </c>
      <c r="AC52" s="35" t="s">
        <v>408</v>
      </c>
      <c r="AD52" s="148"/>
      <c r="AE52" s="148"/>
      <c r="AF52" s="149"/>
      <c r="AG52" s="148"/>
      <c r="AH52" s="44"/>
      <c r="AI52" s="44"/>
      <c r="AJ52" s="44"/>
      <c r="AK52" s="44"/>
      <c r="AL52" s="44"/>
      <c r="AM52" s="44"/>
      <c r="AN52" s="44"/>
      <c r="AO52" s="44"/>
      <c r="AP52" s="44"/>
      <c r="AQ52" s="44"/>
      <c r="AR52" s="44"/>
      <c r="AS52" s="44"/>
      <c r="AT52" s="44"/>
      <c r="AU52" s="44"/>
    </row>
    <row r="53" spans="1:47" s="57" customFormat="1" ht="270" x14ac:dyDescent="0.2">
      <c r="A53" s="35" t="s">
        <v>137</v>
      </c>
      <c r="B53" s="35" t="s">
        <v>60</v>
      </c>
      <c r="C53" s="35" t="s">
        <v>136</v>
      </c>
      <c r="D53" s="35" t="s">
        <v>162</v>
      </c>
      <c r="E53" s="35" t="s">
        <v>41</v>
      </c>
      <c r="F53" s="69" t="s">
        <v>179</v>
      </c>
      <c r="G53" s="49" t="s">
        <v>16</v>
      </c>
      <c r="H53" s="1" t="s">
        <v>180</v>
      </c>
      <c r="I53" s="1" t="s">
        <v>181</v>
      </c>
      <c r="J53" s="52"/>
      <c r="K53" s="43"/>
      <c r="L53" s="43" t="s">
        <v>182</v>
      </c>
      <c r="M53" s="1">
        <v>2</v>
      </c>
      <c r="N53" s="1">
        <v>1</v>
      </c>
      <c r="O53" s="1">
        <f t="shared" si="0"/>
        <v>2</v>
      </c>
      <c r="P53" s="39" t="str">
        <f t="shared" si="9"/>
        <v>(B)</v>
      </c>
      <c r="Q53" s="1">
        <v>25</v>
      </c>
      <c r="R53" s="1">
        <f t="shared" si="2"/>
        <v>50</v>
      </c>
      <c r="S53" s="40" t="str">
        <f t="shared" si="10"/>
        <v>III</v>
      </c>
      <c r="T53" s="41" t="str">
        <f t="shared" si="3"/>
        <v>Aceptable</v>
      </c>
      <c r="U53" s="42">
        <v>2</v>
      </c>
      <c r="V53" s="36" t="s">
        <v>501</v>
      </c>
      <c r="W53" s="2"/>
      <c r="X53" s="2"/>
      <c r="Y53" s="2" t="s">
        <v>51</v>
      </c>
      <c r="Z53" s="43" t="s">
        <v>438</v>
      </c>
      <c r="AA53" s="74" t="s">
        <v>437</v>
      </c>
      <c r="AB53" s="36" t="s">
        <v>40</v>
      </c>
      <c r="AC53" s="35" t="s">
        <v>408</v>
      </c>
      <c r="AD53" s="148"/>
      <c r="AE53" s="148"/>
      <c r="AF53" s="149"/>
      <c r="AG53" s="148"/>
      <c r="AH53" s="44"/>
      <c r="AI53" s="44"/>
      <c r="AJ53" s="44"/>
      <c r="AK53" s="44"/>
      <c r="AL53" s="44"/>
      <c r="AM53" s="44"/>
      <c r="AN53" s="44"/>
      <c r="AO53" s="44"/>
      <c r="AP53" s="44"/>
      <c r="AQ53" s="44"/>
      <c r="AR53" s="44"/>
      <c r="AS53" s="44"/>
      <c r="AT53" s="44"/>
      <c r="AU53" s="44"/>
    </row>
    <row r="54" spans="1:47" s="57" customFormat="1" ht="270" x14ac:dyDescent="0.2">
      <c r="A54" s="35" t="s">
        <v>137</v>
      </c>
      <c r="B54" s="35" t="s">
        <v>60</v>
      </c>
      <c r="C54" s="35" t="s">
        <v>136</v>
      </c>
      <c r="D54" s="35" t="s">
        <v>162</v>
      </c>
      <c r="E54" s="35" t="s">
        <v>41</v>
      </c>
      <c r="F54" s="1" t="s">
        <v>81</v>
      </c>
      <c r="G54" s="49" t="s">
        <v>16</v>
      </c>
      <c r="H54" s="50" t="s">
        <v>92</v>
      </c>
      <c r="I54" s="51" t="s">
        <v>106</v>
      </c>
      <c r="J54" s="52"/>
      <c r="K54" s="38" t="s">
        <v>107</v>
      </c>
      <c r="L54" s="38" t="s">
        <v>108</v>
      </c>
      <c r="M54" s="1">
        <v>2</v>
      </c>
      <c r="N54" s="1">
        <v>2</v>
      </c>
      <c r="O54" s="1">
        <f t="shared" si="0"/>
        <v>4</v>
      </c>
      <c r="P54" s="39" t="str">
        <f t="shared" si="9"/>
        <v>(B)</v>
      </c>
      <c r="Q54" s="1">
        <v>25</v>
      </c>
      <c r="R54" s="1">
        <f t="shared" si="2"/>
        <v>100</v>
      </c>
      <c r="S54" s="40" t="str">
        <f t="shared" si="10"/>
        <v>III</v>
      </c>
      <c r="T54" s="41" t="str">
        <f t="shared" si="3"/>
        <v>Aceptable</v>
      </c>
      <c r="U54" s="42">
        <v>2</v>
      </c>
      <c r="V54" s="36" t="s">
        <v>501</v>
      </c>
      <c r="W54" s="2"/>
      <c r="X54" s="2"/>
      <c r="Y54" s="38" t="s">
        <v>416</v>
      </c>
      <c r="Z54" s="38" t="s">
        <v>417</v>
      </c>
      <c r="AA54" s="2" t="s">
        <v>51</v>
      </c>
      <c r="AB54" s="36" t="s">
        <v>40</v>
      </c>
      <c r="AC54" s="35" t="s">
        <v>408</v>
      </c>
      <c r="AD54" s="148"/>
      <c r="AE54" s="148"/>
      <c r="AF54" s="149"/>
      <c r="AG54" s="148"/>
      <c r="AH54" s="44"/>
      <c r="AI54" s="44"/>
      <c r="AJ54" s="44"/>
      <c r="AK54" s="44"/>
      <c r="AL54" s="44"/>
      <c r="AM54" s="44"/>
      <c r="AN54" s="44"/>
      <c r="AO54" s="44"/>
      <c r="AP54" s="44"/>
      <c r="AQ54" s="44"/>
      <c r="AR54" s="44"/>
      <c r="AS54" s="44"/>
      <c r="AT54" s="44"/>
      <c r="AU54" s="44"/>
    </row>
    <row r="55" spans="1:47" s="57" customFormat="1" ht="270" x14ac:dyDescent="0.2">
      <c r="A55" s="35" t="s">
        <v>137</v>
      </c>
      <c r="B55" s="35" t="s">
        <v>60</v>
      </c>
      <c r="C55" s="35" t="s">
        <v>136</v>
      </c>
      <c r="D55" s="35" t="s">
        <v>162</v>
      </c>
      <c r="E55" s="35" t="s">
        <v>41</v>
      </c>
      <c r="F55" s="1" t="s">
        <v>82</v>
      </c>
      <c r="G55" s="49" t="s">
        <v>16</v>
      </c>
      <c r="H55" s="50" t="s">
        <v>93</v>
      </c>
      <c r="I55" s="51" t="s">
        <v>109</v>
      </c>
      <c r="J55" s="52"/>
      <c r="K55" s="38" t="s">
        <v>110</v>
      </c>
      <c r="L55" s="38" t="s">
        <v>108</v>
      </c>
      <c r="M55" s="1">
        <v>2</v>
      </c>
      <c r="N55" s="1">
        <v>2</v>
      </c>
      <c r="O55" s="1">
        <f t="shared" si="0"/>
        <v>4</v>
      </c>
      <c r="P55" s="39" t="str">
        <f>IF(O55&lt;2,"O",IF(O55&lt;=4,"(B)",IF(O55&lt;=8,"(M)",IF(O55&lt;=20,"(A)","(MA)"))))</f>
        <v>(B)</v>
      </c>
      <c r="Q55" s="1">
        <v>25</v>
      </c>
      <c r="R55" s="1">
        <f t="shared" si="2"/>
        <v>100</v>
      </c>
      <c r="S55" s="40" t="str">
        <f t="shared" si="10"/>
        <v>III</v>
      </c>
      <c r="T55" s="41" t="str">
        <f t="shared" si="3"/>
        <v>Aceptable</v>
      </c>
      <c r="U55" s="42">
        <v>2</v>
      </c>
      <c r="V55" s="36" t="s">
        <v>501</v>
      </c>
      <c r="W55" s="2"/>
      <c r="X55" s="2"/>
      <c r="Y55" s="38" t="s">
        <v>418</v>
      </c>
      <c r="Z55" s="38" t="s">
        <v>417</v>
      </c>
      <c r="AA55" s="2" t="s">
        <v>51</v>
      </c>
      <c r="AB55" s="36" t="s">
        <v>40</v>
      </c>
      <c r="AC55" s="35" t="s">
        <v>408</v>
      </c>
      <c r="AD55" s="148"/>
      <c r="AE55" s="148"/>
      <c r="AF55" s="149"/>
      <c r="AG55" s="148"/>
      <c r="AH55" s="44"/>
      <c r="AI55" s="44"/>
      <c r="AJ55" s="44"/>
      <c r="AK55" s="44"/>
      <c r="AL55" s="44"/>
      <c r="AM55" s="44"/>
      <c r="AN55" s="44"/>
      <c r="AO55" s="44"/>
      <c r="AP55" s="44"/>
      <c r="AQ55" s="44"/>
      <c r="AR55" s="44"/>
      <c r="AS55" s="44"/>
      <c r="AT55" s="44"/>
      <c r="AU55" s="44"/>
    </row>
    <row r="56" spans="1:47" s="57" customFormat="1" ht="270" x14ac:dyDescent="0.2">
      <c r="A56" s="35" t="s">
        <v>137</v>
      </c>
      <c r="B56" s="35" t="s">
        <v>60</v>
      </c>
      <c r="C56" s="35" t="s">
        <v>136</v>
      </c>
      <c r="D56" s="35" t="s">
        <v>162</v>
      </c>
      <c r="E56" s="35" t="s">
        <v>41</v>
      </c>
      <c r="F56" s="69" t="s">
        <v>183</v>
      </c>
      <c r="G56" s="49" t="s">
        <v>16</v>
      </c>
      <c r="H56" s="1" t="s">
        <v>184</v>
      </c>
      <c r="I56" s="1" t="s">
        <v>185</v>
      </c>
      <c r="J56" s="1"/>
      <c r="K56" s="43"/>
      <c r="L56" s="43" t="s">
        <v>186</v>
      </c>
      <c r="M56" s="1">
        <v>2</v>
      </c>
      <c r="N56" s="1">
        <v>1</v>
      </c>
      <c r="O56" s="1">
        <f t="shared" si="0"/>
        <v>2</v>
      </c>
      <c r="P56" s="39" t="str">
        <f t="shared" ref="P56" si="11">IF(O56&lt;2,"O",IF(O56&lt;=4,"(B)",IF(O56&lt;=8,"(M)",IF(O56&lt;=20,"(A)","(MA)"))))</f>
        <v>(B)</v>
      </c>
      <c r="Q56" s="1">
        <v>100</v>
      </c>
      <c r="R56" s="1">
        <f t="shared" si="2"/>
        <v>200</v>
      </c>
      <c r="S56" s="40" t="str">
        <f t="shared" si="10"/>
        <v>II</v>
      </c>
      <c r="T56" s="41" t="str">
        <f t="shared" si="3"/>
        <v>Aceptable con Control Especifico</v>
      </c>
      <c r="U56" s="42">
        <v>2</v>
      </c>
      <c r="V56" s="36" t="s">
        <v>501</v>
      </c>
      <c r="W56" s="2"/>
      <c r="X56" s="2"/>
      <c r="Y56" s="77" t="s">
        <v>439</v>
      </c>
      <c r="Z56" s="43" t="s">
        <v>440</v>
      </c>
      <c r="AA56" s="74" t="s">
        <v>441</v>
      </c>
      <c r="AB56" s="36" t="s">
        <v>40</v>
      </c>
      <c r="AC56" s="35" t="s">
        <v>408</v>
      </c>
      <c r="AD56" s="148"/>
      <c r="AE56" s="148"/>
      <c r="AF56" s="149"/>
      <c r="AG56" s="148"/>
      <c r="AH56" s="44"/>
      <c r="AI56" s="44"/>
      <c r="AJ56" s="44"/>
      <c r="AK56" s="44"/>
      <c r="AL56" s="44"/>
      <c r="AM56" s="44"/>
      <c r="AN56" s="44"/>
      <c r="AO56" s="44"/>
      <c r="AP56" s="44"/>
      <c r="AQ56" s="44"/>
      <c r="AR56" s="44"/>
      <c r="AS56" s="44"/>
      <c r="AT56" s="44"/>
      <c r="AU56" s="44"/>
    </row>
    <row r="57" spans="1:47" s="57" customFormat="1" ht="409.5" x14ac:dyDescent="0.2">
      <c r="A57" s="35" t="s">
        <v>137</v>
      </c>
      <c r="B57" s="35" t="s">
        <v>60</v>
      </c>
      <c r="C57" s="35" t="s">
        <v>136</v>
      </c>
      <c r="D57" s="35" t="s">
        <v>162</v>
      </c>
      <c r="E57" s="35" t="s">
        <v>41</v>
      </c>
      <c r="F57" s="69" t="s">
        <v>187</v>
      </c>
      <c r="G57" s="49" t="s">
        <v>518</v>
      </c>
      <c r="H57" s="1" t="s">
        <v>188</v>
      </c>
      <c r="I57" s="51" t="s">
        <v>189</v>
      </c>
      <c r="J57" s="71"/>
      <c r="K57" s="43" t="s">
        <v>190</v>
      </c>
      <c r="L57" s="43" t="s">
        <v>191</v>
      </c>
      <c r="M57" s="1">
        <v>2</v>
      </c>
      <c r="N57" s="1">
        <v>3</v>
      </c>
      <c r="O57" s="1">
        <f t="shared" si="0"/>
        <v>6</v>
      </c>
      <c r="P57" s="39" t="str">
        <f t="shared" si="9"/>
        <v>(M)</v>
      </c>
      <c r="Q57" s="1">
        <v>25</v>
      </c>
      <c r="R57" s="1">
        <f t="shared" si="2"/>
        <v>150</v>
      </c>
      <c r="S57" s="40" t="str">
        <f t="shared" si="10"/>
        <v>II</v>
      </c>
      <c r="T57" s="41" t="str">
        <f t="shared" si="3"/>
        <v>Aceptable con Control Especifico</v>
      </c>
      <c r="U57" s="42">
        <v>2</v>
      </c>
      <c r="V57" s="36" t="s">
        <v>502</v>
      </c>
      <c r="W57" s="2"/>
      <c r="X57" s="2"/>
      <c r="Y57" s="2" t="s">
        <v>51</v>
      </c>
      <c r="Z57" s="43" t="s">
        <v>442</v>
      </c>
      <c r="AA57" s="74" t="s">
        <v>437</v>
      </c>
      <c r="AB57" s="36" t="s">
        <v>40</v>
      </c>
      <c r="AC57" s="35" t="s">
        <v>426</v>
      </c>
      <c r="AD57" s="148"/>
      <c r="AE57" s="148"/>
      <c r="AF57" s="149"/>
      <c r="AG57" s="148"/>
      <c r="AH57" s="44"/>
      <c r="AI57" s="44"/>
      <c r="AJ57" s="44"/>
      <c r="AK57" s="44"/>
      <c r="AL57" s="44"/>
      <c r="AM57" s="44"/>
      <c r="AN57" s="44"/>
      <c r="AO57" s="44"/>
      <c r="AP57" s="44"/>
      <c r="AQ57" s="44"/>
      <c r="AR57" s="44"/>
      <c r="AS57" s="44"/>
      <c r="AT57" s="44"/>
      <c r="AU57" s="44"/>
    </row>
    <row r="58" spans="1:47" s="57" customFormat="1" ht="270" x14ac:dyDescent="0.2">
      <c r="A58" s="35" t="s">
        <v>137</v>
      </c>
      <c r="B58" s="35" t="s">
        <v>60</v>
      </c>
      <c r="C58" s="35" t="s">
        <v>136</v>
      </c>
      <c r="D58" s="35" t="s">
        <v>163</v>
      </c>
      <c r="E58" s="35" t="s">
        <v>41</v>
      </c>
      <c r="F58" s="69" t="s">
        <v>87</v>
      </c>
      <c r="G58" s="49" t="s">
        <v>518</v>
      </c>
      <c r="H58" s="1" t="s">
        <v>98</v>
      </c>
      <c r="I58" s="51" t="s">
        <v>192</v>
      </c>
      <c r="J58" s="53"/>
      <c r="K58" s="43" t="s">
        <v>120</v>
      </c>
      <c r="L58" s="43" t="s">
        <v>121</v>
      </c>
      <c r="M58" s="1">
        <v>2</v>
      </c>
      <c r="N58" s="1">
        <v>4</v>
      </c>
      <c r="O58" s="1">
        <f t="shared" si="0"/>
        <v>8</v>
      </c>
      <c r="P58" s="39" t="str">
        <f t="shared" si="9"/>
        <v>(M)</v>
      </c>
      <c r="Q58" s="1">
        <v>10</v>
      </c>
      <c r="R58" s="1">
        <f t="shared" si="2"/>
        <v>80</v>
      </c>
      <c r="S58" s="40" t="str">
        <f t="shared" si="10"/>
        <v>III</v>
      </c>
      <c r="T58" s="41" t="str">
        <f t="shared" si="3"/>
        <v>Aceptable</v>
      </c>
      <c r="U58" s="42">
        <v>2</v>
      </c>
      <c r="V58" s="36" t="s">
        <v>502</v>
      </c>
      <c r="W58" s="2"/>
      <c r="X58" s="2"/>
      <c r="Y58" s="2" t="s">
        <v>51</v>
      </c>
      <c r="Z58" s="43" t="s">
        <v>425</v>
      </c>
      <c r="AA58" s="2" t="s">
        <v>51</v>
      </c>
      <c r="AB58" s="36" t="s">
        <v>40</v>
      </c>
      <c r="AC58" s="35" t="s">
        <v>426</v>
      </c>
      <c r="AD58" s="148"/>
      <c r="AE58" s="148"/>
      <c r="AF58" s="149"/>
      <c r="AG58" s="148"/>
      <c r="AH58" s="44"/>
      <c r="AI58" s="44"/>
      <c r="AJ58" s="44"/>
      <c r="AK58" s="44"/>
      <c r="AL58" s="44"/>
      <c r="AM58" s="44"/>
      <c r="AN58" s="44"/>
      <c r="AO58" s="44"/>
      <c r="AP58" s="44"/>
      <c r="AQ58" s="44"/>
      <c r="AR58" s="44"/>
      <c r="AS58" s="44"/>
      <c r="AT58" s="44"/>
      <c r="AU58" s="44"/>
    </row>
    <row r="59" spans="1:47" s="57" customFormat="1" ht="315" x14ac:dyDescent="0.2">
      <c r="A59" s="35" t="s">
        <v>137</v>
      </c>
      <c r="B59" s="35" t="s">
        <v>60</v>
      </c>
      <c r="C59" s="35" t="s">
        <v>136</v>
      </c>
      <c r="D59" s="35" t="s">
        <v>163</v>
      </c>
      <c r="E59" s="35" t="s">
        <v>41</v>
      </c>
      <c r="F59" s="69" t="s">
        <v>193</v>
      </c>
      <c r="G59" s="1" t="s">
        <v>519</v>
      </c>
      <c r="H59" s="1" t="s">
        <v>194</v>
      </c>
      <c r="I59" s="51" t="s">
        <v>195</v>
      </c>
      <c r="J59" s="71"/>
      <c r="K59" s="43" t="s">
        <v>196</v>
      </c>
      <c r="L59" s="74" t="s">
        <v>197</v>
      </c>
      <c r="M59" s="1">
        <v>2</v>
      </c>
      <c r="N59" s="1">
        <v>2</v>
      </c>
      <c r="O59" s="1">
        <f t="shared" si="0"/>
        <v>4</v>
      </c>
      <c r="P59" s="39" t="str">
        <f t="shared" si="9"/>
        <v>(B)</v>
      </c>
      <c r="Q59" s="1">
        <v>25</v>
      </c>
      <c r="R59" s="1">
        <f t="shared" si="2"/>
        <v>100</v>
      </c>
      <c r="S59" s="40" t="str">
        <f t="shared" si="10"/>
        <v>III</v>
      </c>
      <c r="T59" s="41" t="str">
        <f t="shared" si="3"/>
        <v>Aceptable</v>
      </c>
      <c r="U59" s="42">
        <v>2</v>
      </c>
      <c r="V59" s="36" t="s">
        <v>502</v>
      </c>
      <c r="W59" s="2"/>
      <c r="X59" s="2"/>
      <c r="Y59" s="2" t="s">
        <v>51</v>
      </c>
      <c r="Z59" s="43" t="s">
        <v>443</v>
      </c>
      <c r="AA59" s="74" t="s">
        <v>437</v>
      </c>
      <c r="AB59" s="36" t="s">
        <v>40</v>
      </c>
      <c r="AC59" s="35" t="s">
        <v>444</v>
      </c>
      <c r="AD59" s="148"/>
      <c r="AE59" s="148"/>
      <c r="AF59" s="149"/>
      <c r="AG59" s="148"/>
      <c r="AH59" s="44"/>
      <c r="AI59" s="44"/>
      <c r="AJ59" s="44"/>
      <c r="AK59" s="44"/>
      <c r="AL59" s="44"/>
      <c r="AM59" s="44"/>
      <c r="AN59" s="44"/>
      <c r="AO59" s="44"/>
      <c r="AP59" s="44"/>
      <c r="AQ59" s="44"/>
      <c r="AR59" s="44"/>
      <c r="AS59" s="44"/>
      <c r="AT59" s="44"/>
      <c r="AU59" s="44"/>
    </row>
    <row r="60" spans="1:47" s="57" customFormat="1" ht="270" x14ac:dyDescent="0.2">
      <c r="A60" s="35" t="s">
        <v>137</v>
      </c>
      <c r="B60" s="35" t="s">
        <v>60</v>
      </c>
      <c r="C60" s="35" t="s">
        <v>136</v>
      </c>
      <c r="D60" s="35" t="s">
        <v>139</v>
      </c>
      <c r="E60" s="35" t="s">
        <v>41</v>
      </c>
      <c r="F60" s="69" t="s">
        <v>198</v>
      </c>
      <c r="G60" s="1" t="s">
        <v>520</v>
      </c>
      <c r="H60" s="1" t="s">
        <v>199</v>
      </c>
      <c r="I60" s="51" t="s">
        <v>200</v>
      </c>
      <c r="J60" s="71"/>
      <c r="K60" s="71"/>
      <c r="L60" s="74" t="s">
        <v>201</v>
      </c>
      <c r="M60" s="1">
        <v>2</v>
      </c>
      <c r="N60" s="1">
        <v>2</v>
      </c>
      <c r="O60" s="1">
        <f t="shared" si="0"/>
        <v>4</v>
      </c>
      <c r="P60" s="39" t="str">
        <f t="shared" si="9"/>
        <v>(B)</v>
      </c>
      <c r="Q60" s="1">
        <v>25</v>
      </c>
      <c r="R60" s="1">
        <f t="shared" si="2"/>
        <v>100</v>
      </c>
      <c r="S60" s="40" t="str">
        <f t="shared" si="10"/>
        <v>III</v>
      </c>
      <c r="T60" s="41" t="str">
        <f t="shared" si="3"/>
        <v>Aceptable</v>
      </c>
      <c r="U60" s="42">
        <v>2</v>
      </c>
      <c r="V60" s="36" t="s">
        <v>501</v>
      </c>
      <c r="W60" s="2"/>
      <c r="X60" s="2"/>
      <c r="Y60" s="74" t="s">
        <v>445</v>
      </c>
      <c r="Z60" s="74" t="s">
        <v>446</v>
      </c>
      <c r="AA60" s="74" t="s">
        <v>441</v>
      </c>
      <c r="AB60" s="36" t="s">
        <v>40</v>
      </c>
      <c r="AC60" s="35" t="s">
        <v>430</v>
      </c>
      <c r="AD60" s="148"/>
      <c r="AE60" s="148"/>
      <c r="AF60" s="149"/>
      <c r="AG60" s="148"/>
      <c r="AH60" s="44"/>
      <c r="AI60" s="44"/>
      <c r="AJ60" s="44"/>
      <c r="AK60" s="44"/>
      <c r="AL60" s="44"/>
      <c r="AM60" s="44"/>
      <c r="AN60" s="44"/>
      <c r="AO60" s="44"/>
      <c r="AP60" s="44"/>
      <c r="AQ60" s="44"/>
      <c r="AR60" s="44"/>
      <c r="AS60" s="44"/>
      <c r="AT60" s="44"/>
      <c r="AU60" s="44"/>
    </row>
    <row r="61" spans="1:47" s="57" customFormat="1" ht="270" x14ac:dyDescent="0.2">
      <c r="A61" s="35" t="s">
        <v>137</v>
      </c>
      <c r="B61" s="35" t="s">
        <v>60</v>
      </c>
      <c r="C61" s="35" t="s">
        <v>136</v>
      </c>
      <c r="D61" s="35" t="s">
        <v>139</v>
      </c>
      <c r="E61" s="35" t="s">
        <v>41</v>
      </c>
      <c r="F61" s="69" t="s">
        <v>88</v>
      </c>
      <c r="G61" s="49" t="s">
        <v>512</v>
      </c>
      <c r="H61" s="1" t="s">
        <v>99</v>
      </c>
      <c r="I61" s="1" t="s">
        <v>122</v>
      </c>
      <c r="J61" s="53"/>
      <c r="K61" s="61" t="s">
        <v>123</v>
      </c>
      <c r="L61" s="61" t="s">
        <v>116</v>
      </c>
      <c r="M61" s="1">
        <v>2</v>
      </c>
      <c r="N61" s="1">
        <v>1</v>
      </c>
      <c r="O61" s="1">
        <f t="shared" si="0"/>
        <v>2</v>
      </c>
      <c r="P61" s="39" t="str">
        <f t="shared" si="9"/>
        <v>(B)</v>
      </c>
      <c r="Q61" s="1">
        <v>100</v>
      </c>
      <c r="R61" s="1">
        <f t="shared" si="2"/>
        <v>200</v>
      </c>
      <c r="S61" s="40" t="str">
        <f t="shared" si="10"/>
        <v>II</v>
      </c>
      <c r="T61" s="41" t="str">
        <f t="shared" si="3"/>
        <v>Aceptable con Control Especifico</v>
      </c>
      <c r="U61" s="42">
        <v>2</v>
      </c>
      <c r="V61" s="36" t="s">
        <v>501</v>
      </c>
      <c r="W61" s="2"/>
      <c r="X61" s="2"/>
      <c r="Y61" s="2" t="s">
        <v>51</v>
      </c>
      <c r="Z61" s="61" t="s">
        <v>427</v>
      </c>
      <c r="AA61" s="61" t="s">
        <v>428</v>
      </c>
      <c r="AB61" s="36" t="s">
        <v>40</v>
      </c>
      <c r="AC61" s="35" t="s">
        <v>430</v>
      </c>
      <c r="AD61" s="148"/>
      <c r="AE61" s="148"/>
      <c r="AF61" s="149"/>
      <c r="AG61" s="148"/>
      <c r="AH61" s="44"/>
      <c r="AI61" s="44"/>
      <c r="AJ61" s="44"/>
      <c r="AK61" s="44"/>
      <c r="AL61" s="44"/>
      <c r="AM61" s="44"/>
      <c r="AN61" s="44"/>
      <c r="AO61" s="44"/>
      <c r="AP61" s="44"/>
      <c r="AQ61" s="44"/>
      <c r="AR61" s="44"/>
      <c r="AS61" s="44"/>
      <c r="AT61" s="44"/>
      <c r="AU61" s="44"/>
    </row>
    <row r="62" spans="1:47" s="57" customFormat="1" ht="270" x14ac:dyDescent="0.2">
      <c r="A62" s="35" t="s">
        <v>137</v>
      </c>
      <c r="B62" s="35" t="s">
        <v>60</v>
      </c>
      <c r="C62" s="35" t="s">
        <v>136</v>
      </c>
      <c r="D62" s="35" t="s">
        <v>140</v>
      </c>
      <c r="E62" s="35" t="s">
        <v>41</v>
      </c>
      <c r="F62" s="69" t="s">
        <v>89</v>
      </c>
      <c r="G62" s="49" t="s">
        <v>512</v>
      </c>
      <c r="H62" s="1" t="s">
        <v>100</v>
      </c>
      <c r="I62" s="1" t="s">
        <v>124</v>
      </c>
      <c r="J62" s="53"/>
      <c r="K62" s="61" t="s">
        <v>123</v>
      </c>
      <c r="L62" s="61" t="s">
        <v>116</v>
      </c>
      <c r="M62" s="1">
        <v>2</v>
      </c>
      <c r="N62" s="1">
        <v>1</v>
      </c>
      <c r="O62" s="1">
        <f t="shared" si="0"/>
        <v>2</v>
      </c>
      <c r="P62" s="39" t="str">
        <f t="shared" si="9"/>
        <v>(B)</v>
      </c>
      <c r="Q62" s="1">
        <v>25</v>
      </c>
      <c r="R62" s="1">
        <f t="shared" si="2"/>
        <v>50</v>
      </c>
      <c r="S62" s="40" t="str">
        <f t="shared" si="10"/>
        <v>III</v>
      </c>
      <c r="T62" s="41" t="str">
        <f t="shared" si="3"/>
        <v>Aceptable</v>
      </c>
      <c r="U62" s="42">
        <v>2</v>
      </c>
      <c r="V62" s="36" t="s">
        <v>501</v>
      </c>
      <c r="W62" s="2"/>
      <c r="X62" s="2"/>
      <c r="Y62" s="2" t="s">
        <v>51</v>
      </c>
      <c r="Z62" s="61" t="s">
        <v>427</v>
      </c>
      <c r="AA62" s="61" t="s">
        <v>428</v>
      </c>
      <c r="AB62" s="36" t="s">
        <v>40</v>
      </c>
      <c r="AC62" s="35" t="s">
        <v>430</v>
      </c>
      <c r="AD62" s="148"/>
      <c r="AE62" s="148"/>
      <c r="AF62" s="149"/>
      <c r="AG62" s="148"/>
      <c r="AH62" s="44"/>
      <c r="AI62" s="44"/>
      <c r="AJ62" s="44"/>
      <c r="AK62" s="44"/>
      <c r="AL62" s="44"/>
      <c r="AM62" s="44"/>
      <c r="AN62" s="44"/>
      <c r="AO62" s="44"/>
      <c r="AP62" s="44"/>
      <c r="AQ62" s="44"/>
      <c r="AR62" s="44"/>
      <c r="AS62" s="44"/>
      <c r="AT62" s="44"/>
      <c r="AU62" s="44"/>
    </row>
    <row r="63" spans="1:47" s="57" customFormat="1" ht="285" x14ac:dyDescent="0.2">
      <c r="A63" s="35" t="s">
        <v>137</v>
      </c>
      <c r="B63" s="35" t="s">
        <v>60</v>
      </c>
      <c r="C63" s="35" t="s">
        <v>136</v>
      </c>
      <c r="D63" s="35" t="s">
        <v>140</v>
      </c>
      <c r="E63" s="35" t="s">
        <v>41</v>
      </c>
      <c r="F63" s="69" t="s">
        <v>202</v>
      </c>
      <c r="G63" s="49" t="s">
        <v>512</v>
      </c>
      <c r="H63" s="1" t="s">
        <v>203</v>
      </c>
      <c r="I63" s="1" t="s">
        <v>122</v>
      </c>
      <c r="J63" s="71"/>
      <c r="K63" s="71"/>
      <c r="L63" s="71"/>
      <c r="M63" s="1">
        <v>2</v>
      </c>
      <c r="N63" s="1">
        <v>1</v>
      </c>
      <c r="O63" s="1">
        <f t="shared" si="0"/>
        <v>2</v>
      </c>
      <c r="P63" s="39" t="str">
        <f t="shared" si="9"/>
        <v>(B)</v>
      </c>
      <c r="Q63" s="1">
        <v>100</v>
      </c>
      <c r="R63" s="1">
        <f t="shared" si="2"/>
        <v>200</v>
      </c>
      <c r="S63" s="40" t="str">
        <f t="shared" si="10"/>
        <v>II</v>
      </c>
      <c r="T63" s="41" t="str">
        <f t="shared" si="3"/>
        <v>Aceptable con Control Especifico</v>
      </c>
      <c r="U63" s="42">
        <v>2</v>
      </c>
      <c r="V63" s="36" t="s">
        <v>501</v>
      </c>
      <c r="W63" s="2"/>
      <c r="X63" s="2"/>
      <c r="Y63" s="2" t="s">
        <v>51</v>
      </c>
      <c r="Z63" s="61" t="s">
        <v>447</v>
      </c>
      <c r="AA63" s="2" t="s">
        <v>51</v>
      </c>
      <c r="AB63" s="36" t="s">
        <v>40</v>
      </c>
      <c r="AC63" s="35" t="s">
        <v>430</v>
      </c>
      <c r="AD63" s="148"/>
      <c r="AE63" s="148"/>
      <c r="AF63" s="149"/>
      <c r="AG63" s="148"/>
      <c r="AH63" s="44"/>
      <c r="AI63" s="44"/>
      <c r="AJ63" s="44"/>
      <c r="AK63" s="44"/>
      <c r="AL63" s="44"/>
      <c r="AM63" s="44"/>
      <c r="AN63" s="44"/>
      <c r="AO63" s="44"/>
      <c r="AP63" s="44"/>
      <c r="AQ63" s="44"/>
      <c r="AR63" s="44"/>
      <c r="AS63" s="44"/>
      <c r="AT63" s="44"/>
      <c r="AU63" s="44"/>
    </row>
    <row r="64" spans="1:47" s="57" customFormat="1" ht="285" x14ac:dyDescent="0.2">
      <c r="A64" s="35" t="s">
        <v>137</v>
      </c>
      <c r="B64" s="35" t="s">
        <v>60</v>
      </c>
      <c r="C64" s="35" t="s">
        <v>136</v>
      </c>
      <c r="D64" s="35" t="s">
        <v>140</v>
      </c>
      <c r="E64" s="35" t="s">
        <v>41</v>
      </c>
      <c r="F64" s="69" t="s">
        <v>204</v>
      </c>
      <c r="G64" s="49" t="s">
        <v>512</v>
      </c>
      <c r="H64" s="1" t="s">
        <v>205</v>
      </c>
      <c r="I64" s="1" t="s">
        <v>122</v>
      </c>
      <c r="J64" s="71"/>
      <c r="K64" s="71"/>
      <c r="L64" s="71"/>
      <c r="M64" s="1">
        <v>2</v>
      </c>
      <c r="N64" s="1">
        <v>1</v>
      </c>
      <c r="O64" s="1">
        <f t="shared" si="0"/>
        <v>2</v>
      </c>
      <c r="P64" s="39" t="str">
        <f t="shared" si="9"/>
        <v>(B)</v>
      </c>
      <c r="Q64" s="1">
        <v>100</v>
      </c>
      <c r="R64" s="1">
        <f t="shared" si="2"/>
        <v>200</v>
      </c>
      <c r="S64" s="40" t="str">
        <f t="shared" si="10"/>
        <v>II</v>
      </c>
      <c r="T64" s="41" t="str">
        <f t="shared" si="3"/>
        <v>Aceptable con Control Especifico</v>
      </c>
      <c r="U64" s="42">
        <v>2</v>
      </c>
      <c r="V64" s="36" t="s">
        <v>501</v>
      </c>
      <c r="W64" s="2"/>
      <c r="X64" s="2"/>
      <c r="Y64" s="2" t="s">
        <v>51</v>
      </c>
      <c r="Z64" s="61" t="s">
        <v>447</v>
      </c>
      <c r="AA64" s="2" t="s">
        <v>51</v>
      </c>
      <c r="AB64" s="36" t="s">
        <v>40</v>
      </c>
      <c r="AC64" s="35" t="s">
        <v>430</v>
      </c>
      <c r="AD64" s="148"/>
      <c r="AE64" s="148"/>
      <c r="AF64" s="149"/>
      <c r="AG64" s="148"/>
      <c r="AH64" s="44"/>
      <c r="AI64" s="44"/>
      <c r="AJ64" s="44"/>
      <c r="AK64" s="44"/>
      <c r="AL64" s="44"/>
      <c r="AM64" s="44"/>
      <c r="AN64" s="44"/>
      <c r="AO64" s="44"/>
      <c r="AP64" s="44"/>
      <c r="AQ64" s="44"/>
      <c r="AR64" s="44"/>
      <c r="AS64" s="44"/>
      <c r="AT64" s="44"/>
      <c r="AU64" s="44"/>
    </row>
    <row r="65" spans="1:47" s="57" customFormat="1" ht="285" x14ac:dyDescent="0.2">
      <c r="A65" s="35" t="s">
        <v>137</v>
      </c>
      <c r="B65" s="35" t="s">
        <v>60</v>
      </c>
      <c r="C65" s="35" t="s">
        <v>138</v>
      </c>
      <c r="D65" s="35" t="s">
        <v>141</v>
      </c>
      <c r="E65" s="35" t="s">
        <v>41</v>
      </c>
      <c r="F65" s="69" t="s">
        <v>63</v>
      </c>
      <c r="G65" s="36" t="s">
        <v>517</v>
      </c>
      <c r="H65" s="1" t="s">
        <v>66</v>
      </c>
      <c r="I65" s="51" t="s">
        <v>67</v>
      </c>
      <c r="J65" s="38" t="s">
        <v>70</v>
      </c>
      <c r="K65" s="38" t="s">
        <v>71</v>
      </c>
      <c r="L65" s="38" t="s">
        <v>72</v>
      </c>
      <c r="M65" s="1">
        <v>2</v>
      </c>
      <c r="N65" s="1">
        <v>1</v>
      </c>
      <c r="O65" s="1">
        <f t="shared" si="0"/>
        <v>2</v>
      </c>
      <c r="P65" s="39" t="str">
        <f>IF(O65&lt;2,"O",IF(O65&lt;=4,"(B)",IF(O65&lt;=8,"(M)",IF(O65&lt;=20,"(A)","(MA)"))))</f>
        <v>(B)</v>
      </c>
      <c r="Q65" s="1">
        <v>25</v>
      </c>
      <c r="R65" s="1">
        <f t="shared" si="2"/>
        <v>50</v>
      </c>
      <c r="S65" s="40" t="str">
        <f t="shared" si="10"/>
        <v>III</v>
      </c>
      <c r="T65" s="41" t="str">
        <f t="shared" si="3"/>
        <v>Aceptable</v>
      </c>
      <c r="U65" s="42">
        <v>49</v>
      </c>
      <c r="V65" s="36" t="s">
        <v>500</v>
      </c>
      <c r="W65" s="2"/>
      <c r="X65" s="2"/>
      <c r="Y65" s="38" t="s">
        <v>405</v>
      </c>
      <c r="Z65" s="38" t="s">
        <v>406</v>
      </c>
      <c r="AA65" s="43" t="s">
        <v>407</v>
      </c>
      <c r="AB65" s="36" t="s">
        <v>40</v>
      </c>
      <c r="AC65" s="35" t="s">
        <v>408</v>
      </c>
      <c r="AD65" s="148"/>
      <c r="AE65" s="148"/>
      <c r="AF65" s="149"/>
      <c r="AG65" s="148"/>
      <c r="AH65" s="44"/>
      <c r="AI65" s="44"/>
      <c r="AJ65" s="44"/>
      <c r="AK65" s="44"/>
      <c r="AL65" s="44"/>
      <c r="AM65" s="44"/>
      <c r="AN65" s="44"/>
      <c r="AO65" s="44"/>
      <c r="AP65" s="44"/>
      <c r="AQ65" s="44"/>
      <c r="AR65" s="44"/>
      <c r="AS65" s="44"/>
      <c r="AT65" s="44"/>
      <c r="AU65" s="44"/>
    </row>
    <row r="66" spans="1:47" s="57" customFormat="1" ht="285" x14ac:dyDescent="0.2">
      <c r="A66" s="35" t="s">
        <v>137</v>
      </c>
      <c r="B66" s="35" t="s">
        <v>60</v>
      </c>
      <c r="C66" s="35" t="s">
        <v>138</v>
      </c>
      <c r="D66" s="35" t="s">
        <v>141</v>
      </c>
      <c r="E66" s="35" t="s">
        <v>41</v>
      </c>
      <c r="F66" s="69" t="s">
        <v>164</v>
      </c>
      <c r="G66" s="36" t="s">
        <v>517</v>
      </c>
      <c r="H66" s="1" t="s">
        <v>132</v>
      </c>
      <c r="I66" s="51" t="s">
        <v>68</v>
      </c>
      <c r="J66" s="38" t="s">
        <v>70</v>
      </c>
      <c r="K66" s="38" t="s">
        <v>73</v>
      </c>
      <c r="L66" s="38" t="s">
        <v>72</v>
      </c>
      <c r="M66" s="1">
        <v>2</v>
      </c>
      <c r="N66" s="1">
        <v>1</v>
      </c>
      <c r="O66" s="1">
        <f t="shared" si="0"/>
        <v>2</v>
      </c>
      <c r="P66" s="39" t="str">
        <f t="shared" si="9"/>
        <v>(B)</v>
      </c>
      <c r="Q66" s="1">
        <v>25</v>
      </c>
      <c r="R66" s="1">
        <f t="shared" si="2"/>
        <v>50</v>
      </c>
      <c r="S66" s="40" t="str">
        <f t="shared" si="10"/>
        <v>III</v>
      </c>
      <c r="T66" s="41" t="str">
        <f t="shared" si="3"/>
        <v>Aceptable</v>
      </c>
      <c r="U66" s="42">
        <v>49</v>
      </c>
      <c r="V66" s="36" t="s">
        <v>500</v>
      </c>
      <c r="W66" s="2"/>
      <c r="X66" s="2"/>
      <c r="Y66" s="38" t="s">
        <v>405</v>
      </c>
      <c r="Z66" s="38" t="s">
        <v>409</v>
      </c>
      <c r="AA66" s="43" t="s">
        <v>407</v>
      </c>
      <c r="AB66" s="36" t="s">
        <v>40</v>
      </c>
      <c r="AC66" s="35" t="s">
        <v>408</v>
      </c>
      <c r="AD66" s="148"/>
      <c r="AE66" s="148"/>
      <c r="AF66" s="149"/>
      <c r="AG66" s="148"/>
      <c r="AH66" s="44"/>
      <c r="AI66" s="44"/>
      <c r="AJ66" s="44"/>
      <c r="AK66" s="44"/>
      <c r="AL66" s="44"/>
      <c r="AM66" s="44"/>
      <c r="AN66" s="44"/>
      <c r="AO66" s="44"/>
      <c r="AP66" s="44"/>
      <c r="AQ66" s="44"/>
      <c r="AR66" s="44"/>
      <c r="AS66" s="44"/>
      <c r="AT66" s="44"/>
      <c r="AU66" s="44"/>
    </row>
    <row r="67" spans="1:47" s="57" customFormat="1" ht="285" x14ac:dyDescent="0.2">
      <c r="A67" s="35" t="s">
        <v>137</v>
      </c>
      <c r="B67" s="35" t="s">
        <v>60</v>
      </c>
      <c r="C67" s="35" t="s">
        <v>138</v>
      </c>
      <c r="D67" s="35" t="s">
        <v>142</v>
      </c>
      <c r="E67" s="35" t="s">
        <v>41</v>
      </c>
      <c r="F67" s="70" t="s">
        <v>206</v>
      </c>
      <c r="G67" s="36" t="s">
        <v>517</v>
      </c>
      <c r="H67" s="1" t="s">
        <v>166</v>
      </c>
      <c r="I67" s="51" t="s">
        <v>68</v>
      </c>
      <c r="J67" s="38" t="s">
        <v>70</v>
      </c>
      <c r="K67" s="38" t="s">
        <v>73</v>
      </c>
      <c r="L67" s="38" t="s">
        <v>72</v>
      </c>
      <c r="M67" s="1">
        <v>2</v>
      </c>
      <c r="N67" s="1">
        <v>4</v>
      </c>
      <c r="O67" s="1">
        <f t="shared" si="0"/>
        <v>8</v>
      </c>
      <c r="P67" s="39" t="str">
        <f t="shared" si="9"/>
        <v>(M)</v>
      </c>
      <c r="Q67" s="1">
        <v>25</v>
      </c>
      <c r="R67" s="1">
        <f t="shared" si="2"/>
        <v>200</v>
      </c>
      <c r="S67" s="40" t="str">
        <f t="shared" si="10"/>
        <v>II</v>
      </c>
      <c r="T67" s="41" t="str">
        <f t="shared" si="3"/>
        <v>Aceptable con Control Especifico</v>
      </c>
      <c r="U67" s="42">
        <v>49</v>
      </c>
      <c r="V67" s="36" t="s">
        <v>500</v>
      </c>
      <c r="W67" s="2"/>
      <c r="X67" s="2"/>
      <c r="Y67" s="38" t="s">
        <v>405</v>
      </c>
      <c r="Z67" s="38" t="s">
        <v>409</v>
      </c>
      <c r="AA67" s="43" t="s">
        <v>407</v>
      </c>
      <c r="AB67" s="36" t="s">
        <v>40</v>
      </c>
      <c r="AC67" s="35" t="s">
        <v>408</v>
      </c>
      <c r="AD67" s="148"/>
      <c r="AE67" s="148"/>
      <c r="AF67" s="149"/>
      <c r="AG67" s="148"/>
      <c r="AH67" s="44"/>
      <c r="AI67" s="44"/>
      <c r="AJ67" s="44"/>
      <c r="AK67" s="44"/>
      <c r="AL67" s="44"/>
      <c r="AM67" s="44"/>
      <c r="AN67" s="44"/>
      <c r="AO67" s="44"/>
      <c r="AP67" s="44"/>
      <c r="AQ67" s="44"/>
      <c r="AR67" s="44"/>
      <c r="AS67" s="44"/>
      <c r="AT67" s="44"/>
      <c r="AU67" s="44"/>
    </row>
    <row r="68" spans="1:47" s="57" customFormat="1" ht="285" x14ac:dyDescent="0.2">
      <c r="A68" s="35" t="s">
        <v>137</v>
      </c>
      <c r="B68" s="35" t="s">
        <v>60</v>
      </c>
      <c r="C68" s="35" t="s">
        <v>138</v>
      </c>
      <c r="D68" s="35" t="s">
        <v>142</v>
      </c>
      <c r="E68" s="35" t="s">
        <v>41</v>
      </c>
      <c r="F68" s="69" t="s">
        <v>65</v>
      </c>
      <c r="G68" s="36" t="s">
        <v>517</v>
      </c>
      <c r="H68" s="1" t="s">
        <v>133</v>
      </c>
      <c r="I68" s="51" t="s">
        <v>69</v>
      </c>
      <c r="J68" s="52"/>
      <c r="K68" s="43" t="s">
        <v>74</v>
      </c>
      <c r="L68" s="43" t="s">
        <v>75</v>
      </c>
      <c r="M68" s="1">
        <v>2</v>
      </c>
      <c r="N68" s="1">
        <v>1</v>
      </c>
      <c r="O68" s="1">
        <f t="shared" si="0"/>
        <v>2</v>
      </c>
      <c r="P68" s="39" t="str">
        <f t="shared" si="9"/>
        <v>(B)</v>
      </c>
      <c r="Q68" s="1">
        <v>10</v>
      </c>
      <c r="R68" s="1">
        <f t="shared" si="2"/>
        <v>20</v>
      </c>
      <c r="S68" s="40" t="str">
        <f t="shared" si="10"/>
        <v>IV</v>
      </c>
      <c r="T68" s="41" t="str">
        <f t="shared" si="3"/>
        <v>Aceptable</v>
      </c>
      <c r="U68" s="42">
        <v>49</v>
      </c>
      <c r="V68" s="36" t="s">
        <v>500</v>
      </c>
      <c r="W68" s="2"/>
      <c r="X68" s="2"/>
      <c r="Y68" s="38" t="s">
        <v>410</v>
      </c>
      <c r="Z68" s="48" t="s">
        <v>431</v>
      </c>
      <c r="AA68" s="2" t="s">
        <v>51</v>
      </c>
      <c r="AB68" s="36" t="s">
        <v>40</v>
      </c>
      <c r="AC68" s="35" t="s">
        <v>408</v>
      </c>
      <c r="AD68" s="148"/>
      <c r="AE68" s="148"/>
      <c r="AF68" s="149"/>
      <c r="AG68" s="148"/>
      <c r="AH68" s="44"/>
      <c r="AI68" s="44"/>
      <c r="AJ68" s="44"/>
      <c r="AK68" s="44"/>
      <c r="AL68" s="44"/>
      <c r="AM68" s="44"/>
      <c r="AN68" s="44"/>
      <c r="AO68" s="44"/>
      <c r="AP68" s="44"/>
      <c r="AQ68" s="44"/>
      <c r="AR68" s="44"/>
      <c r="AS68" s="44"/>
      <c r="AT68" s="44"/>
      <c r="AU68" s="44"/>
    </row>
    <row r="69" spans="1:47" s="57" customFormat="1" ht="330" x14ac:dyDescent="0.2">
      <c r="A69" s="35" t="s">
        <v>137</v>
      </c>
      <c r="B69" s="35" t="s">
        <v>60</v>
      </c>
      <c r="C69" s="35" t="s">
        <v>138</v>
      </c>
      <c r="D69" s="35" t="s">
        <v>143</v>
      </c>
      <c r="E69" s="35" t="s">
        <v>41</v>
      </c>
      <c r="F69" s="69" t="s">
        <v>80</v>
      </c>
      <c r="G69" s="1" t="s">
        <v>134</v>
      </c>
      <c r="H69" s="50" t="s">
        <v>91</v>
      </c>
      <c r="I69" s="1" t="s">
        <v>103</v>
      </c>
      <c r="J69" s="52"/>
      <c r="K69" s="38" t="s">
        <v>104</v>
      </c>
      <c r="L69" s="38" t="s">
        <v>105</v>
      </c>
      <c r="M69" s="1">
        <v>2</v>
      </c>
      <c r="N69" s="1">
        <v>3</v>
      </c>
      <c r="O69" s="1">
        <f t="shared" si="0"/>
        <v>6</v>
      </c>
      <c r="P69" s="39" t="str">
        <f t="shared" si="9"/>
        <v>(M)</v>
      </c>
      <c r="Q69" s="1">
        <v>25</v>
      </c>
      <c r="R69" s="1">
        <f t="shared" si="2"/>
        <v>150</v>
      </c>
      <c r="S69" s="40" t="str">
        <f t="shared" si="10"/>
        <v>II</v>
      </c>
      <c r="T69" s="41" t="str">
        <f t="shared" si="3"/>
        <v>Aceptable con Control Especifico</v>
      </c>
      <c r="U69" s="42">
        <v>49</v>
      </c>
      <c r="V69" s="36" t="s">
        <v>42</v>
      </c>
      <c r="W69" s="2"/>
      <c r="X69" s="2"/>
      <c r="Y69" s="2" t="s">
        <v>51</v>
      </c>
      <c r="Z69" s="54" t="s">
        <v>414</v>
      </c>
      <c r="AA69" s="2" t="s">
        <v>51</v>
      </c>
      <c r="AB69" s="36" t="s">
        <v>40</v>
      </c>
      <c r="AC69" s="35" t="s">
        <v>415</v>
      </c>
      <c r="AD69" s="148"/>
      <c r="AE69" s="148"/>
      <c r="AF69" s="149"/>
      <c r="AG69" s="148"/>
      <c r="AH69" s="44"/>
      <c r="AI69" s="44"/>
      <c r="AJ69" s="44"/>
      <c r="AK69" s="44"/>
      <c r="AL69" s="44"/>
      <c r="AM69" s="44"/>
      <c r="AN69" s="44"/>
      <c r="AO69" s="44"/>
      <c r="AP69" s="44"/>
      <c r="AQ69" s="44"/>
      <c r="AR69" s="44"/>
      <c r="AS69" s="44"/>
      <c r="AT69" s="44"/>
      <c r="AU69" s="44"/>
    </row>
    <row r="70" spans="1:47" s="57" customFormat="1" ht="285" x14ac:dyDescent="0.2">
      <c r="A70" s="35" t="s">
        <v>137</v>
      </c>
      <c r="B70" s="35" t="s">
        <v>60</v>
      </c>
      <c r="C70" s="35" t="s">
        <v>138</v>
      </c>
      <c r="D70" s="35" t="s">
        <v>143</v>
      </c>
      <c r="E70" s="35" t="s">
        <v>41</v>
      </c>
      <c r="F70" s="69" t="s">
        <v>207</v>
      </c>
      <c r="G70" s="49" t="s">
        <v>16</v>
      </c>
      <c r="H70" s="1" t="s">
        <v>168</v>
      </c>
      <c r="I70" s="1" t="s">
        <v>111</v>
      </c>
      <c r="J70" s="71"/>
      <c r="K70" s="38" t="s">
        <v>169</v>
      </c>
      <c r="L70" s="38" t="s">
        <v>113</v>
      </c>
      <c r="M70" s="1">
        <v>2</v>
      </c>
      <c r="N70" s="1">
        <v>1</v>
      </c>
      <c r="O70" s="1">
        <f t="shared" si="0"/>
        <v>2</v>
      </c>
      <c r="P70" s="39" t="str">
        <f t="shared" si="9"/>
        <v>(B)</v>
      </c>
      <c r="Q70" s="1">
        <v>100</v>
      </c>
      <c r="R70" s="1">
        <f t="shared" si="2"/>
        <v>200</v>
      </c>
      <c r="S70" s="40" t="str">
        <f t="shared" si="10"/>
        <v>II</v>
      </c>
      <c r="T70" s="41" t="str">
        <f t="shared" si="3"/>
        <v>Aceptable con Control Especifico</v>
      </c>
      <c r="U70" s="42">
        <v>49</v>
      </c>
      <c r="V70" s="36" t="s">
        <v>501</v>
      </c>
      <c r="W70" s="2"/>
      <c r="X70" s="2"/>
      <c r="Y70" s="2" t="s">
        <v>51</v>
      </c>
      <c r="Z70" s="38" t="s">
        <v>432</v>
      </c>
      <c r="AA70" s="2" t="s">
        <v>51</v>
      </c>
      <c r="AB70" s="36" t="s">
        <v>40</v>
      </c>
      <c r="AC70" s="35" t="s">
        <v>408</v>
      </c>
      <c r="AD70" s="148"/>
      <c r="AE70" s="148"/>
      <c r="AF70" s="149"/>
      <c r="AG70" s="148"/>
      <c r="AH70" s="44"/>
      <c r="AI70" s="44"/>
      <c r="AJ70" s="44"/>
      <c r="AK70" s="44"/>
      <c r="AL70" s="44"/>
      <c r="AM70" s="44"/>
      <c r="AN70" s="44"/>
      <c r="AO70" s="44"/>
      <c r="AP70" s="44"/>
      <c r="AQ70" s="44"/>
      <c r="AR70" s="44"/>
      <c r="AS70" s="44"/>
      <c r="AT70" s="44"/>
      <c r="AU70" s="44"/>
    </row>
    <row r="71" spans="1:47" s="57" customFormat="1" ht="405" x14ac:dyDescent="0.2">
      <c r="A71" s="35" t="s">
        <v>137</v>
      </c>
      <c r="B71" s="35" t="s">
        <v>60</v>
      </c>
      <c r="C71" s="35" t="s">
        <v>138</v>
      </c>
      <c r="D71" s="35" t="s">
        <v>144</v>
      </c>
      <c r="E71" s="35" t="s">
        <v>41</v>
      </c>
      <c r="F71" s="69" t="s">
        <v>170</v>
      </c>
      <c r="G71" s="49" t="s">
        <v>16</v>
      </c>
      <c r="H71" s="1" t="s">
        <v>171</v>
      </c>
      <c r="I71" s="1" t="s">
        <v>172</v>
      </c>
      <c r="J71" s="71"/>
      <c r="K71" s="38" t="s">
        <v>173</v>
      </c>
      <c r="L71" s="38" t="s">
        <v>174</v>
      </c>
      <c r="M71" s="1">
        <v>2</v>
      </c>
      <c r="N71" s="1">
        <v>2</v>
      </c>
      <c r="O71" s="1">
        <f t="shared" si="0"/>
        <v>4</v>
      </c>
      <c r="P71" s="39" t="str">
        <f t="shared" si="9"/>
        <v>(B)</v>
      </c>
      <c r="Q71" s="1">
        <v>100</v>
      </c>
      <c r="R71" s="1">
        <f t="shared" si="2"/>
        <v>400</v>
      </c>
      <c r="S71" s="40" t="str">
        <f t="shared" si="10"/>
        <v>II</v>
      </c>
      <c r="T71" s="41" t="str">
        <f t="shared" si="3"/>
        <v>Aceptable con Control Especifico</v>
      </c>
      <c r="U71" s="42">
        <v>49</v>
      </c>
      <c r="V71" s="36" t="s">
        <v>501</v>
      </c>
      <c r="W71" s="2"/>
      <c r="X71" s="2"/>
      <c r="Y71" s="38" t="s">
        <v>433</v>
      </c>
      <c r="Z71" s="38" t="s">
        <v>434</v>
      </c>
      <c r="AA71" s="72" t="s">
        <v>435</v>
      </c>
      <c r="AB71" s="36" t="s">
        <v>40</v>
      </c>
      <c r="AC71" s="35" t="s">
        <v>408</v>
      </c>
      <c r="AD71" s="148"/>
      <c r="AE71" s="148"/>
      <c r="AF71" s="149"/>
      <c r="AG71" s="148"/>
      <c r="AH71" s="44"/>
      <c r="AI71" s="44"/>
      <c r="AJ71" s="44"/>
      <c r="AK71" s="44"/>
      <c r="AL71" s="44"/>
      <c r="AM71" s="44"/>
      <c r="AN71" s="44"/>
      <c r="AO71" s="44"/>
      <c r="AP71" s="44"/>
      <c r="AQ71" s="44"/>
      <c r="AR71" s="44"/>
      <c r="AS71" s="44"/>
      <c r="AT71" s="44"/>
      <c r="AU71" s="44"/>
    </row>
    <row r="72" spans="1:47" s="57" customFormat="1" ht="285" x14ac:dyDescent="0.2">
      <c r="A72" s="35" t="s">
        <v>137</v>
      </c>
      <c r="B72" s="35" t="s">
        <v>60</v>
      </c>
      <c r="C72" s="35" t="s">
        <v>138</v>
      </c>
      <c r="D72" s="35" t="s">
        <v>144</v>
      </c>
      <c r="E72" s="35" t="s">
        <v>41</v>
      </c>
      <c r="F72" s="73" t="s">
        <v>175</v>
      </c>
      <c r="G72" s="49" t="s">
        <v>16</v>
      </c>
      <c r="H72" s="50" t="s">
        <v>90</v>
      </c>
      <c r="I72" s="1" t="s">
        <v>176</v>
      </c>
      <c r="J72" s="71"/>
      <c r="K72" s="38"/>
      <c r="L72" s="38" t="s">
        <v>177</v>
      </c>
      <c r="M72" s="1">
        <v>2</v>
      </c>
      <c r="N72" s="1">
        <v>2</v>
      </c>
      <c r="O72" s="1">
        <f t="shared" si="0"/>
        <v>4</v>
      </c>
      <c r="P72" s="39" t="str">
        <f t="shared" si="9"/>
        <v>(B)</v>
      </c>
      <c r="Q72" s="1">
        <v>25</v>
      </c>
      <c r="R72" s="1">
        <f t="shared" si="2"/>
        <v>100</v>
      </c>
      <c r="S72" s="40" t="str">
        <f t="shared" si="10"/>
        <v>III</v>
      </c>
      <c r="T72" s="41" t="str">
        <f t="shared" si="3"/>
        <v>Aceptable</v>
      </c>
      <c r="U72" s="42">
        <v>49</v>
      </c>
      <c r="V72" s="36" t="s">
        <v>501</v>
      </c>
      <c r="W72" s="2"/>
      <c r="X72" s="2"/>
      <c r="Y72" s="2" t="s">
        <v>51</v>
      </c>
      <c r="Z72" s="38" t="s">
        <v>436</v>
      </c>
      <c r="AA72" s="74" t="s">
        <v>437</v>
      </c>
      <c r="AB72" s="36" t="s">
        <v>40</v>
      </c>
      <c r="AC72" s="35" t="s">
        <v>408</v>
      </c>
      <c r="AD72" s="148"/>
      <c r="AE72" s="148"/>
      <c r="AF72" s="149"/>
      <c r="AG72" s="148"/>
      <c r="AH72" s="44"/>
      <c r="AI72" s="44"/>
      <c r="AJ72" s="44"/>
      <c r="AK72" s="44"/>
      <c r="AL72" s="44"/>
      <c r="AM72" s="44"/>
      <c r="AN72" s="44"/>
      <c r="AO72" s="44"/>
      <c r="AP72" s="44"/>
      <c r="AQ72" s="44"/>
      <c r="AR72" s="44"/>
      <c r="AS72" s="44"/>
      <c r="AT72" s="44"/>
      <c r="AU72" s="44"/>
    </row>
    <row r="73" spans="1:47" s="57" customFormat="1" ht="285" x14ac:dyDescent="0.2">
      <c r="A73" s="35" t="s">
        <v>137</v>
      </c>
      <c r="B73" s="35" t="s">
        <v>60</v>
      </c>
      <c r="C73" s="35" t="s">
        <v>138</v>
      </c>
      <c r="D73" s="35" t="s">
        <v>145</v>
      </c>
      <c r="E73" s="35" t="s">
        <v>41</v>
      </c>
      <c r="F73" s="75" t="s">
        <v>178</v>
      </c>
      <c r="G73" s="49" t="s">
        <v>16</v>
      </c>
      <c r="H73" s="50" t="s">
        <v>97</v>
      </c>
      <c r="I73" s="1" t="s">
        <v>117</v>
      </c>
      <c r="J73" s="1" t="s">
        <v>538</v>
      </c>
      <c r="K73" s="43" t="s">
        <v>118</v>
      </c>
      <c r="L73" s="1" t="s">
        <v>538</v>
      </c>
      <c r="M73" s="1">
        <v>2</v>
      </c>
      <c r="N73" s="1">
        <v>3</v>
      </c>
      <c r="O73" s="1">
        <f t="shared" si="0"/>
        <v>6</v>
      </c>
      <c r="P73" s="39" t="str">
        <f t="shared" si="9"/>
        <v>(M)</v>
      </c>
      <c r="Q73" s="1">
        <v>60</v>
      </c>
      <c r="R73" s="1">
        <f t="shared" si="2"/>
        <v>360</v>
      </c>
      <c r="S73" s="40" t="str">
        <f t="shared" si="10"/>
        <v>II</v>
      </c>
      <c r="T73" s="41" t="str">
        <f t="shared" si="3"/>
        <v>Aceptable con Control Especifico</v>
      </c>
      <c r="U73" s="42">
        <v>49</v>
      </c>
      <c r="V73" s="36" t="s">
        <v>501</v>
      </c>
      <c r="W73" s="2"/>
      <c r="X73" s="2"/>
      <c r="Y73" s="48" t="s">
        <v>448</v>
      </c>
      <c r="Z73" s="48" t="s">
        <v>424</v>
      </c>
      <c r="AA73" s="2" t="s">
        <v>51</v>
      </c>
      <c r="AB73" s="36" t="s">
        <v>40</v>
      </c>
      <c r="AC73" s="35" t="s">
        <v>408</v>
      </c>
      <c r="AD73" s="148"/>
      <c r="AE73" s="148"/>
      <c r="AF73" s="149"/>
      <c r="AG73" s="148"/>
      <c r="AH73" s="44"/>
      <c r="AI73" s="44"/>
      <c r="AJ73" s="44"/>
      <c r="AK73" s="44"/>
      <c r="AL73" s="44"/>
      <c r="AM73" s="44"/>
      <c r="AN73" s="44"/>
      <c r="AO73" s="44"/>
      <c r="AP73" s="44"/>
      <c r="AQ73" s="44"/>
      <c r="AR73" s="44"/>
      <c r="AS73" s="44"/>
      <c r="AT73" s="44"/>
      <c r="AU73" s="44"/>
    </row>
    <row r="74" spans="1:47" s="57" customFormat="1" ht="285" x14ac:dyDescent="0.2">
      <c r="A74" s="35" t="s">
        <v>137</v>
      </c>
      <c r="B74" s="35" t="s">
        <v>60</v>
      </c>
      <c r="C74" s="35" t="s">
        <v>138</v>
      </c>
      <c r="D74" s="35" t="s">
        <v>145</v>
      </c>
      <c r="E74" s="35" t="s">
        <v>41</v>
      </c>
      <c r="F74" s="76" t="s">
        <v>85</v>
      </c>
      <c r="G74" s="49" t="s">
        <v>16</v>
      </c>
      <c r="H74" s="50" t="s">
        <v>96</v>
      </c>
      <c r="I74" s="1" t="s">
        <v>114</v>
      </c>
      <c r="J74" s="52"/>
      <c r="K74" s="43" t="s">
        <v>115</v>
      </c>
      <c r="L74" s="43" t="s">
        <v>116</v>
      </c>
      <c r="M74" s="1">
        <v>2</v>
      </c>
      <c r="N74" s="1">
        <v>1</v>
      </c>
      <c r="O74" s="1">
        <f t="shared" si="0"/>
        <v>2</v>
      </c>
      <c r="P74" s="39" t="str">
        <f t="shared" si="9"/>
        <v>(B)</v>
      </c>
      <c r="Q74" s="1">
        <v>100</v>
      </c>
      <c r="R74" s="1">
        <f t="shared" si="2"/>
        <v>200</v>
      </c>
      <c r="S74" s="40" t="str">
        <f t="shared" si="10"/>
        <v>II</v>
      </c>
      <c r="T74" s="41" t="str">
        <f t="shared" si="3"/>
        <v>Aceptable con Control Especifico</v>
      </c>
      <c r="U74" s="42">
        <v>49</v>
      </c>
      <c r="V74" s="36" t="s">
        <v>501</v>
      </c>
      <c r="W74" s="2"/>
      <c r="X74" s="2"/>
      <c r="Y74" s="43" t="s">
        <v>420</v>
      </c>
      <c r="Z74" s="43" t="s">
        <v>421</v>
      </c>
      <c r="AA74" s="61" t="s">
        <v>422</v>
      </c>
      <c r="AB74" s="36" t="s">
        <v>40</v>
      </c>
      <c r="AC74" s="35" t="s">
        <v>408</v>
      </c>
      <c r="AD74" s="148"/>
      <c r="AE74" s="148"/>
      <c r="AF74" s="149"/>
      <c r="AG74" s="148"/>
      <c r="AH74" s="44"/>
      <c r="AI74" s="44"/>
      <c r="AJ74" s="44"/>
      <c r="AK74" s="44"/>
      <c r="AL74" s="44"/>
      <c r="AM74" s="44"/>
      <c r="AN74" s="44"/>
      <c r="AO74" s="44"/>
      <c r="AP74" s="44"/>
      <c r="AQ74" s="44"/>
      <c r="AR74" s="44"/>
      <c r="AS74" s="44"/>
      <c r="AT74" s="44"/>
      <c r="AU74" s="44"/>
    </row>
    <row r="75" spans="1:47" s="47" customFormat="1" ht="285" x14ac:dyDescent="0.2">
      <c r="A75" s="35" t="s">
        <v>137</v>
      </c>
      <c r="B75" s="35" t="s">
        <v>60</v>
      </c>
      <c r="C75" s="35" t="s">
        <v>138</v>
      </c>
      <c r="D75" s="36" t="s">
        <v>146</v>
      </c>
      <c r="E75" s="36" t="s">
        <v>41</v>
      </c>
      <c r="F75" s="69" t="s">
        <v>179</v>
      </c>
      <c r="G75" s="49" t="s">
        <v>16</v>
      </c>
      <c r="H75" s="1" t="s">
        <v>180</v>
      </c>
      <c r="I75" s="1" t="s">
        <v>181</v>
      </c>
      <c r="J75" s="52"/>
      <c r="K75" s="43"/>
      <c r="L75" s="43" t="s">
        <v>182</v>
      </c>
      <c r="M75" s="1">
        <v>2</v>
      </c>
      <c r="N75" s="1">
        <v>1</v>
      </c>
      <c r="O75" s="1">
        <f t="shared" si="0"/>
        <v>2</v>
      </c>
      <c r="P75" s="39" t="str">
        <f t="shared" si="9"/>
        <v>(B)</v>
      </c>
      <c r="Q75" s="1">
        <v>25</v>
      </c>
      <c r="R75" s="1">
        <f t="shared" si="2"/>
        <v>50</v>
      </c>
      <c r="S75" s="40" t="str">
        <f t="shared" si="10"/>
        <v>III</v>
      </c>
      <c r="T75" s="41" t="str">
        <f t="shared" si="3"/>
        <v>Aceptable</v>
      </c>
      <c r="U75" s="42">
        <v>49</v>
      </c>
      <c r="V75" s="36" t="s">
        <v>501</v>
      </c>
      <c r="W75" s="2"/>
      <c r="X75" s="2"/>
      <c r="Y75" s="2" t="s">
        <v>51</v>
      </c>
      <c r="Z75" s="43" t="s">
        <v>438</v>
      </c>
      <c r="AA75" s="74" t="s">
        <v>437</v>
      </c>
      <c r="AB75" s="36" t="s">
        <v>40</v>
      </c>
      <c r="AC75" s="35" t="s">
        <v>408</v>
      </c>
      <c r="AD75" s="148"/>
      <c r="AE75" s="148"/>
      <c r="AF75" s="149"/>
      <c r="AG75" s="148"/>
      <c r="AH75" s="44"/>
      <c r="AI75" s="44"/>
      <c r="AJ75" s="44"/>
      <c r="AK75" s="44"/>
      <c r="AL75" s="44"/>
      <c r="AM75" s="44"/>
      <c r="AN75" s="44"/>
      <c r="AO75" s="44"/>
      <c r="AP75" s="44"/>
      <c r="AQ75" s="44"/>
      <c r="AR75" s="44"/>
      <c r="AS75" s="44"/>
      <c r="AT75" s="44"/>
      <c r="AU75" s="44"/>
    </row>
    <row r="76" spans="1:47" s="57" customFormat="1" ht="285" x14ac:dyDescent="0.2">
      <c r="A76" s="35" t="s">
        <v>137</v>
      </c>
      <c r="B76" s="35" t="s">
        <v>60</v>
      </c>
      <c r="C76" s="35" t="s">
        <v>138</v>
      </c>
      <c r="D76" s="36" t="s">
        <v>146</v>
      </c>
      <c r="E76" s="35" t="s">
        <v>41</v>
      </c>
      <c r="F76" s="1" t="s">
        <v>208</v>
      </c>
      <c r="G76" s="49" t="s">
        <v>16</v>
      </c>
      <c r="H76" s="50" t="s">
        <v>92</v>
      </c>
      <c r="I76" s="51" t="s">
        <v>106</v>
      </c>
      <c r="J76" s="52"/>
      <c r="K76" s="38" t="s">
        <v>107</v>
      </c>
      <c r="L76" s="38" t="s">
        <v>108</v>
      </c>
      <c r="M76" s="1">
        <v>2</v>
      </c>
      <c r="N76" s="1">
        <v>2</v>
      </c>
      <c r="O76" s="1">
        <f t="shared" si="0"/>
        <v>4</v>
      </c>
      <c r="P76" s="39" t="str">
        <f t="shared" si="9"/>
        <v>(B)</v>
      </c>
      <c r="Q76" s="1">
        <v>25</v>
      </c>
      <c r="R76" s="1">
        <f t="shared" si="2"/>
        <v>100</v>
      </c>
      <c r="S76" s="40" t="str">
        <f t="shared" si="10"/>
        <v>III</v>
      </c>
      <c r="T76" s="41" t="str">
        <f t="shared" si="3"/>
        <v>Aceptable</v>
      </c>
      <c r="U76" s="42">
        <v>49</v>
      </c>
      <c r="V76" s="36" t="s">
        <v>501</v>
      </c>
      <c r="W76" s="2"/>
      <c r="X76" s="2"/>
      <c r="Y76" s="38" t="s">
        <v>416</v>
      </c>
      <c r="Z76" s="38" t="s">
        <v>417</v>
      </c>
      <c r="AA76" s="2" t="s">
        <v>51</v>
      </c>
      <c r="AB76" s="36" t="s">
        <v>40</v>
      </c>
      <c r="AC76" s="35" t="s">
        <v>408</v>
      </c>
      <c r="AD76" s="148"/>
      <c r="AE76" s="148"/>
      <c r="AF76" s="149"/>
      <c r="AG76" s="148"/>
      <c r="AH76" s="44"/>
      <c r="AI76" s="44"/>
      <c r="AJ76" s="44"/>
      <c r="AK76" s="44"/>
      <c r="AL76" s="44"/>
      <c r="AM76" s="44"/>
      <c r="AN76" s="44"/>
      <c r="AO76" s="44"/>
      <c r="AP76" s="44"/>
      <c r="AQ76" s="44"/>
      <c r="AR76" s="44"/>
      <c r="AS76" s="44"/>
      <c r="AT76" s="44"/>
      <c r="AU76" s="44"/>
    </row>
    <row r="77" spans="1:47" s="57" customFormat="1" ht="285" x14ac:dyDescent="0.2">
      <c r="A77" s="35" t="s">
        <v>137</v>
      </c>
      <c r="B77" s="35" t="s">
        <v>60</v>
      </c>
      <c r="C77" s="35" t="s">
        <v>138</v>
      </c>
      <c r="D77" s="36" t="s">
        <v>146</v>
      </c>
      <c r="E77" s="35" t="s">
        <v>41</v>
      </c>
      <c r="F77" s="1" t="s">
        <v>209</v>
      </c>
      <c r="G77" s="49" t="s">
        <v>16</v>
      </c>
      <c r="H77" s="50" t="s">
        <v>93</v>
      </c>
      <c r="I77" s="51" t="s">
        <v>109</v>
      </c>
      <c r="J77" s="52"/>
      <c r="K77" s="38" t="s">
        <v>110</v>
      </c>
      <c r="L77" s="38" t="s">
        <v>108</v>
      </c>
      <c r="M77" s="1">
        <v>2</v>
      </c>
      <c r="N77" s="1">
        <v>2</v>
      </c>
      <c r="O77" s="1">
        <f t="shared" si="0"/>
        <v>4</v>
      </c>
      <c r="P77" s="39" t="str">
        <f t="shared" si="9"/>
        <v>(B)</v>
      </c>
      <c r="Q77" s="1">
        <v>25</v>
      </c>
      <c r="R77" s="1">
        <f t="shared" si="2"/>
        <v>100</v>
      </c>
      <c r="S77" s="40" t="str">
        <f t="shared" si="10"/>
        <v>III</v>
      </c>
      <c r="T77" s="41" t="str">
        <f t="shared" si="3"/>
        <v>Aceptable</v>
      </c>
      <c r="U77" s="42">
        <v>49</v>
      </c>
      <c r="V77" s="36" t="s">
        <v>501</v>
      </c>
      <c r="W77" s="2"/>
      <c r="X77" s="2"/>
      <c r="Y77" s="38" t="s">
        <v>418</v>
      </c>
      <c r="Z77" s="38" t="s">
        <v>417</v>
      </c>
      <c r="AA77" s="2" t="s">
        <v>51</v>
      </c>
      <c r="AB77" s="36" t="s">
        <v>40</v>
      </c>
      <c r="AC77" s="35" t="s">
        <v>408</v>
      </c>
      <c r="AD77" s="148"/>
      <c r="AE77" s="148"/>
      <c r="AF77" s="149"/>
      <c r="AG77" s="148"/>
      <c r="AH77" s="44"/>
      <c r="AI77" s="44"/>
      <c r="AJ77" s="44"/>
      <c r="AK77" s="44"/>
      <c r="AL77" s="44"/>
      <c r="AM77" s="44"/>
      <c r="AN77" s="44"/>
      <c r="AO77" s="44"/>
      <c r="AP77" s="44"/>
      <c r="AQ77" s="44"/>
      <c r="AR77" s="44"/>
      <c r="AS77" s="44"/>
      <c r="AT77" s="44"/>
      <c r="AU77" s="44"/>
    </row>
    <row r="78" spans="1:47" s="57" customFormat="1" ht="285" x14ac:dyDescent="0.2">
      <c r="A78" s="35" t="s">
        <v>137</v>
      </c>
      <c r="B78" s="35" t="s">
        <v>60</v>
      </c>
      <c r="C78" s="35" t="s">
        <v>138</v>
      </c>
      <c r="D78" s="36" t="s">
        <v>146</v>
      </c>
      <c r="E78" s="35" t="s">
        <v>41</v>
      </c>
      <c r="F78" s="69" t="s">
        <v>183</v>
      </c>
      <c r="G78" s="49" t="s">
        <v>16</v>
      </c>
      <c r="H78" s="1" t="s">
        <v>184</v>
      </c>
      <c r="I78" s="1" t="s">
        <v>185</v>
      </c>
      <c r="J78" s="1"/>
      <c r="K78" s="43"/>
      <c r="L78" s="43" t="s">
        <v>186</v>
      </c>
      <c r="M78" s="1">
        <v>2</v>
      </c>
      <c r="N78" s="1">
        <v>1</v>
      </c>
      <c r="O78" s="1">
        <f t="shared" si="0"/>
        <v>2</v>
      </c>
      <c r="P78" s="39" t="str">
        <f>IF(O78&lt;2,"O",IF(O78&lt;=4,"(B)",IF(O78&lt;=8,"(M)",IF(O78&lt;=20,"(A)","(MA)"))))</f>
        <v>(B)</v>
      </c>
      <c r="Q78" s="1">
        <v>100</v>
      </c>
      <c r="R78" s="1">
        <f t="shared" si="2"/>
        <v>200</v>
      </c>
      <c r="S78" s="40" t="str">
        <f t="shared" si="10"/>
        <v>II</v>
      </c>
      <c r="T78" s="41" t="str">
        <f t="shared" si="3"/>
        <v>Aceptable con Control Especifico</v>
      </c>
      <c r="U78" s="42">
        <v>49</v>
      </c>
      <c r="V78" s="36" t="s">
        <v>501</v>
      </c>
      <c r="W78" s="2"/>
      <c r="X78" s="2"/>
      <c r="Y78" s="77" t="s">
        <v>439</v>
      </c>
      <c r="Z78" s="43" t="s">
        <v>440</v>
      </c>
      <c r="AA78" s="74" t="s">
        <v>441</v>
      </c>
      <c r="AB78" s="36" t="s">
        <v>40</v>
      </c>
      <c r="AC78" s="35" t="s">
        <v>408</v>
      </c>
      <c r="AD78" s="148"/>
      <c r="AE78" s="148"/>
      <c r="AF78" s="149"/>
      <c r="AG78" s="148"/>
      <c r="AH78" s="44"/>
      <c r="AI78" s="44"/>
      <c r="AJ78" s="44"/>
      <c r="AK78" s="44"/>
      <c r="AL78" s="44"/>
      <c r="AM78" s="44"/>
      <c r="AN78" s="44"/>
      <c r="AO78" s="44"/>
      <c r="AP78" s="44"/>
      <c r="AQ78" s="44"/>
      <c r="AR78" s="44"/>
      <c r="AS78" s="44"/>
      <c r="AT78" s="44"/>
      <c r="AU78" s="44"/>
    </row>
    <row r="79" spans="1:47" s="57" customFormat="1" ht="409.5" x14ac:dyDescent="0.2">
      <c r="A79" s="35" t="s">
        <v>137</v>
      </c>
      <c r="B79" s="35" t="s">
        <v>60</v>
      </c>
      <c r="C79" s="35" t="s">
        <v>138</v>
      </c>
      <c r="D79" s="36" t="s">
        <v>146</v>
      </c>
      <c r="E79" s="35" t="s">
        <v>41</v>
      </c>
      <c r="F79" s="69" t="s">
        <v>210</v>
      </c>
      <c r="G79" s="49" t="s">
        <v>518</v>
      </c>
      <c r="H79" s="1" t="s">
        <v>188</v>
      </c>
      <c r="I79" s="51" t="s">
        <v>189</v>
      </c>
      <c r="J79" s="71"/>
      <c r="K79" s="43" t="s">
        <v>190</v>
      </c>
      <c r="L79" s="43" t="s">
        <v>191</v>
      </c>
      <c r="M79" s="1">
        <v>2</v>
      </c>
      <c r="N79" s="1">
        <v>3</v>
      </c>
      <c r="O79" s="1">
        <f t="shared" ref="O79:O142" si="12">M79*N79</f>
        <v>6</v>
      </c>
      <c r="P79" s="39" t="str">
        <f>IF(O79&lt;2,"O",IF(O79&lt;=4,"(B)",IF(O79&lt;=8,"(M)",IF(O79&lt;=20,"(A)","(MA)"))))</f>
        <v>(M)</v>
      </c>
      <c r="Q79" s="1">
        <v>25</v>
      </c>
      <c r="R79" s="1">
        <f t="shared" si="2"/>
        <v>150</v>
      </c>
      <c r="S79" s="40" t="str">
        <f>IF(R79=0,"N/A",IF(AND(R79&gt;=1,R79&lt;=20),"IV",IF(AND(R79&gt;=40,R79&lt;=120),"III",IF(AND(R79&gt;=150,R79&lt;=500),"II",IF(R79&gt;=600,"I")))))</f>
        <v>II</v>
      </c>
      <c r="T79" s="41" t="str">
        <f t="shared" si="3"/>
        <v>Aceptable con Control Especifico</v>
      </c>
      <c r="U79" s="42">
        <v>49</v>
      </c>
      <c r="V79" s="36" t="s">
        <v>502</v>
      </c>
      <c r="W79" s="2"/>
      <c r="X79" s="2"/>
      <c r="Y79" s="2" t="s">
        <v>51</v>
      </c>
      <c r="Z79" s="43" t="s">
        <v>449</v>
      </c>
      <c r="AA79" s="74" t="s">
        <v>437</v>
      </c>
      <c r="AB79" s="36" t="s">
        <v>40</v>
      </c>
      <c r="AC79" s="35" t="s">
        <v>426</v>
      </c>
      <c r="AD79" s="148"/>
      <c r="AE79" s="148"/>
      <c r="AF79" s="149"/>
      <c r="AG79" s="148"/>
      <c r="AH79" s="44"/>
      <c r="AI79" s="44"/>
      <c r="AJ79" s="44"/>
      <c r="AK79" s="44"/>
      <c r="AL79" s="44"/>
      <c r="AM79" s="44"/>
      <c r="AN79" s="44"/>
      <c r="AO79" s="44"/>
      <c r="AP79" s="44"/>
      <c r="AQ79" s="44"/>
      <c r="AR79" s="44"/>
      <c r="AS79" s="44"/>
      <c r="AT79" s="44"/>
      <c r="AU79" s="44"/>
    </row>
    <row r="80" spans="1:47" s="57" customFormat="1" ht="285" x14ac:dyDescent="0.2">
      <c r="A80" s="35" t="s">
        <v>137</v>
      </c>
      <c r="B80" s="35" t="s">
        <v>60</v>
      </c>
      <c r="C80" s="35" t="s">
        <v>138</v>
      </c>
      <c r="D80" s="35" t="s">
        <v>147</v>
      </c>
      <c r="E80" s="35" t="s">
        <v>41</v>
      </c>
      <c r="F80" s="69" t="s">
        <v>87</v>
      </c>
      <c r="G80" s="49" t="s">
        <v>518</v>
      </c>
      <c r="H80" s="1" t="s">
        <v>98</v>
      </c>
      <c r="I80" s="51" t="s">
        <v>192</v>
      </c>
      <c r="J80" s="53"/>
      <c r="K80" s="43" t="s">
        <v>120</v>
      </c>
      <c r="L80" s="43" t="s">
        <v>121</v>
      </c>
      <c r="M80" s="1">
        <v>2</v>
      </c>
      <c r="N80" s="1">
        <v>4</v>
      </c>
      <c r="O80" s="1">
        <f t="shared" si="12"/>
        <v>8</v>
      </c>
      <c r="P80" s="39" t="str">
        <f>IF(O80&lt;2,"O",IF(O80&lt;=4,"(B)",IF(O80&lt;=8,"(M)",IF(O80&lt;=20,"(A)","(MA)"))))</f>
        <v>(M)</v>
      </c>
      <c r="Q80" s="1">
        <v>10</v>
      </c>
      <c r="R80" s="1">
        <f t="shared" ref="R80:R143" si="13">O80*Q80</f>
        <v>80</v>
      </c>
      <c r="S80" s="40" t="str">
        <f t="shared" ref="S80:S86" si="14">IF(R80=0,"N/A",IF(AND(R80&gt;=1,R80&lt;=20),"IV",IF(AND(R80&gt;=40,R80&lt;=120),"III",IF(AND(R80&gt;=150,R80&lt;=500),"II",IF(R80&gt;=600,"I")))))</f>
        <v>III</v>
      </c>
      <c r="T80" s="41" t="str">
        <f t="shared" ref="T80:T143" si="15">IF(S80="I","No aceptable",IF(S80="II","Aceptable con Control Especifico",IF(S80=0,"","Aceptable")))</f>
        <v>Aceptable</v>
      </c>
      <c r="U80" s="42">
        <v>49</v>
      </c>
      <c r="V80" s="36" t="s">
        <v>502</v>
      </c>
      <c r="W80" s="2"/>
      <c r="X80" s="2"/>
      <c r="Y80" s="2" t="s">
        <v>51</v>
      </c>
      <c r="Z80" s="43" t="s">
        <v>425</v>
      </c>
      <c r="AA80" s="2" t="s">
        <v>51</v>
      </c>
      <c r="AB80" s="36" t="s">
        <v>40</v>
      </c>
      <c r="AC80" s="35" t="s">
        <v>426</v>
      </c>
      <c r="AD80" s="148"/>
      <c r="AE80" s="148"/>
      <c r="AF80" s="149"/>
      <c r="AG80" s="148"/>
      <c r="AH80" s="44"/>
      <c r="AI80" s="44"/>
      <c r="AJ80" s="44"/>
      <c r="AK80" s="44"/>
      <c r="AL80" s="44"/>
      <c r="AM80" s="44"/>
      <c r="AN80" s="44"/>
      <c r="AO80" s="44"/>
      <c r="AP80" s="44"/>
      <c r="AQ80" s="44"/>
      <c r="AR80" s="44"/>
      <c r="AS80" s="44"/>
      <c r="AT80" s="44"/>
      <c r="AU80" s="44"/>
    </row>
    <row r="81" spans="1:47" s="57" customFormat="1" ht="315" x14ac:dyDescent="0.2">
      <c r="A81" s="35" t="s">
        <v>137</v>
      </c>
      <c r="B81" s="35" t="s">
        <v>60</v>
      </c>
      <c r="C81" s="35" t="s">
        <v>138</v>
      </c>
      <c r="D81" s="35" t="s">
        <v>147</v>
      </c>
      <c r="E81" s="35" t="s">
        <v>41</v>
      </c>
      <c r="F81" s="69" t="s">
        <v>193</v>
      </c>
      <c r="G81" s="1" t="s">
        <v>519</v>
      </c>
      <c r="H81" s="1" t="s">
        <v>194</v>
      </c>
      <c r="I81" s="51" t="s">
        <v>195</v>
      </c>
      <c r="J81" s="71"/>
      <c r="K81" s="43" t="s">
        <v>196</v>
      </c>
      <c r="L81" s="74" t="s">
        <v>197</v>
      </c>
      <c r="M81" s="1">
        <v>2</v>
      </c>
      <c r="N81" s="1">
        <v>2</v>
      </c>
      <c r="O81" s="1">
        <f t="shared" si="12"/>
        <v>4</v>
      </c>
      <c r="P81" s="39" t="str">
        <f>IF(O81&lt;2,"O",IF(O81&lt;=4,"(B)",IF(O81&lt;=8,"(M)",IF(O81&lt;=20,"(A)","(MA)"))))</f>
        <v>(B)</v>
      </c>
      <c r="Q81" s="1">
        <v>25</v>
      </c>
      <c r="R81" s="1">
        <f t="shared" si="13"/>
        <v>100</v>
      </c>
      <c r="S81" s="40" t="str">
        <f t="shared" si="14"/>
        <v>III</v>
      </c>
      <c r="T81" s="41" t="str">
        <f t="shared" si="15"/>
        <v>Aceptable</v>
      </c>
      <c r="U81" s="42">
        <v>49</v>
      </c>
      <c r="V81" s="36" t="s">
        <v>502</v>
      </c>
      <c r="W81" s="2"/>
      <c r="X81" s="2"/>
      <c r="Y81" s="2" t="s">
        <v>51</v>
      </c>
      <c r="Z81" s="43" t="s">
        <v>450</v>
      </c>
      <c r="AA81" s="74" t="s">
        <v>437</v>
      </c>
      <c r="AB81" s="36" t="s">
        <v>40</v>
      </c>
      <c r="AC81" s="35" t="s">
        <v>444</v>
      </c>
      <c r="AD81" s="148"/>
      <c r="AE81" s="148"/>
      <c r="AF81" s="149"/>
      <c r="AG81" s="148"/>
      <c r="AH81" s="44"/>
      <c r="AI81" s="44"/>
      <c r="AJ81" s="44"/>
      <c r="AK81" s="44"/>
      <c r="AL81" s="44"/>
      <c r="AM81" s="44"/>
      <c r="AN81" s="44"/>
      <c r="AO81" s="44"/>
      <c r="AP81" s="44"/>
      <c r="AQ81" s="44"/>
      <c r="AR81" s="44"/>
      <c r="AS81" s="44"/>
      <c r="AT81" s="44"/>
      <c r="AU81" s="44"/>
    </row>
    <row r="82" spans="1:47" s="57" customFormat="1" ht="285" x14ac:dyDescent="0.2">
      <c r="A82" s="35" t="s">
        <v>137</v>
      </c>
      <c r="B82" s="35" t="s">
        <v>60</v>
      </c>
      <c r="C82" s="35" t="s">
        <v>138</v>
      </c>
      <c r="D82" s="35" t="s">
        <v>148</v>
      </c>
      <c r="E82" s="35" t="s">
        <v>41</v>
      </c>
      <c r="F82" s="69" t="s">
        <v>198</v>
      </c>
      <c r="G82" s="1" t="s">
        <v>520</v>
      </c>
      <c r="H82" s="1" t="s">
        <v>199</v>
      </c>
      <c r="I82" s="51" t="s">
        <v>200</v>
      </c>
      <c r="J82" s="71"/>
      <c r="K82" s="71"/>
      <c r="L82" s="74" t="s">
        <v>201</v>
      </c>
      <c r="M82" s="1">
        <v>2</v>
      </c>
      <c r="N82" s="1">
        <v>2</v>
      </c>
      <c r="O82" s="1">
        <f t="shared" si="12"/>
        <v>4</v>
      </c>
      <c r="P82" s="39" t="str">
        <f>IF(O82&lt;2,"O",IF(O82&lt;=4,"(B)",IF(O82&lt;=8,"(M)",IF(O82&lt;=20,"(A)","(MA)"))))</f>
        <v>(B)</v>
      </c>
      <c r="Q82" s="1">
        <v>25</v>
      </c>
      <c r="R82" s="1">
        <f t="shared" si="13"/>
        <v>100</v>
      </c>
      <c r="S82" s="40" t="str">
        <f t="shared" si="14"/>
        <v>III</v>
      </c>
      <c r="T82" s="41" t="str">
        <f t="shared" si="15"/>
        <v>Aceptable</v>
      </c>
      <c r="U82" s="42">
        <v>49</v>
      </c>
      <c r="V82" s="36" t="s">
        <v>502</v>
      </c>
      <c r="W82" s="2"/>
      <c r="X82" s="2"/>
      <c r="Y82" s="74" t="s">
        <v>445</v>
      </c>
      <c r="Z82" s="74" t="s">
        <v>446</v>
      </c>
      <c r="AA82" s="74" t="s">
        <v>441</v>
      </c>
      <c r="AB82" s="36" t="s">
        <v>40</v>
      </c>
      <c r="AC82" s="35" t="s">
        <v>430</v>
      </c>
      <c r="AD82" s="148"/>
      <c r="AE82" s="148"/>
      <c r="AF82" s="149"/>
      <c r="AG82" s="148"/>
      <c r="AH82" s="44"/>
      <c r="AI82" s="44"/>
      <c r="AJ82" s="44"/>
      <c r="AK82" s="44"/>
      <c r="AL82" s="44"/>
      <c r="AM82" s="44"/>
      <c r="AN82" s="44"/>
      <c r="AO82" s="44"/>
      <c r="AP82" s="44"/>
      <c r="AQ82" s="44"/>
      <c r="AR82" s="44"/>
      <c r="AS82" s="44"/>
      <c r="AT82" s="44"/>
      <c r="AU82" s="44"/>
    </row>
    <row r="83" spans="1:47" s="57" customFormat="1" ht="285" x14ac:dyDescent="0.2">
      <c r="A83" s="35" t="s">
        <v>137</v>
      </c>
      <c r="B83" s="35" t="s">
        <v>60</v>
      </c>
      <c r="C83" s="35" t="s">
        <v>138</v>
      </c>
      <c r="D83" s="35" t="s">
        <v>148</v>
      </c>
      <c r="E83" s="35" t="s">
        <v>41</v>
      </c>
      <c r="F83" s="69" t="s">
        <v>88</v>
      </c>
      <c r="G83" s="49" t="s">
        <v>512</v>
      </c>
      <c r="H83" s="1" t="s">
        <v>99</v>
      </c>
      <c r="I83" s="1" t="s">
        <v>122</v>
      </c>
      <c r="J83" s="53"/>
      <c r="K83" s="61" t="s">
        <v>123</v>
      </c>
      <c r="L83" s="61" t="s">
        <v>116</v>
      </c>
      <c r="M83" s="1">
        <v>2</v>
      </c>
      <c r="N83" s="1">
        <v>1</v>
      </c>
      <c r="O83" s="1">
        <f t="shared" si="12"/>
        <v>2</v>
      </c>
      <c r="P83" s="39" t="str">
        <f t="shared" ref="P83:P103" si="16">IF(O83&lt;2,"O",IF(O83&lt;=4,"(B)",IF(O83&lt;=8,"(M)",IF(O83&lt;=20,"(A)","(MA)"))))</f>
        <v>(B)</v>
      </c>
      <c r="Q83" s="1">
        <v>100</v>
      </c>
      <c r="R83" s="1">
        <f t="shared" si="13"/>
        <v>200</v>
      </c>
      <c r="S83" s="40" t="str">
        <f t="shared" si="14"/>
        <v>II</v>
      </c>
      <c r="T83" s="41" t="str">
        <f t="shared" si="15"/>
        <v>Aceptable con Control Especifico</v>
      </c>
      <c r="U83" s="42">
        <v>49</v>
      </c>
      <c r="V83" s="36" t="s">
        <v>501</v>
      </c>
      <c r="W83" s="2"/>
      <c r="X83" s="2"/>
      <c r="Y83" s="2" t="s">
        <v>51</v>
      </c>
      <c r="Z83" s="61" t="s">
        <v>427</v>
      </c>
      <c r="AA83" s="61" t="s">
        <v>428</v>
      </c>
      <c r="AB83" s="36" t="s">
        <v>40</v>
      </c>
      <c r="AC83" s="35" t="s">
        <v>430</v>
      </c>
      <c r="AD83" s="148"/>
      <c r="AE83" s="148"/>
      <c r="AF83" s="149"/>
      <c r="AG83" s="148"/>
      <c r="AH83" s="44"/>
      <c r="AI83" s="44"/>
      <c r="AJ83" s="44"/>
      <c r="AK83" s="44"/>
      <c r="AL83" s="44"/>
      <c r="AM83" s="44"/>
      <c r="AN83" s="44"/>
      <c r="AO83" s="44"/>
      <c r="AP83" s="44"/>
      <c r="AQ83" s="44"/>
      <c r="AR83" s="44"/>
      <c r="AS83" s="44"/>
      <c r="AT83" s="44"/>
      <c r="AU83" s="44"/>
    </row>
    <row r="84" spans="1:47" s="57" customFormat="1" ht="285" x14ac:dyDescent="0.2">
      <c r="A84" s="35" t="s">
        <v>137</v>
      </c>
      <c r="B84" s="35" t="s">
        <v>60</v>
      </c>
      <c r="C84" s="35" t="s">
        <v>138</v>
      </c>
      <c r="D84" s="35" t="s">
        <v>149</v>
      </c>
      <c r="E84" s="35" t="s">
        <v>41</v>
      </c>
      <c r="F84" s="69" t="s">
        <v>89</v>
      </c>
      <c r="G84" s="49" t="s">
        <v>512</v>
      </c>
      <c r="H84" s="1" t="s">
        <v>100</v>
      </c>
      <c r="I84" s="1" t="s">
        <v>124</v>
      </c>
      <c r="J84" s="53"/>
      <c r="K84" s="61" t="s">
        <v>123</v>
      </c>
      <c r="L84" s="61" t="s">
        <v>116</v>
      </c>
      <c r="M84" s="1">
        <v>2</v>
      </c>
      <c r="N84" s="1">
        <v>1</v>
      </c>
      <c r="O84" s="1">
        <f t="shared" si="12"/>
        <v>2</v>
      </c>
      <c r="P84" s="39" t="str">
        <f>IF(O84&lt;2,"O",IF(O84&lt;=4,"(B)",IF(O84&lt;=8,"(M)",IF(O84&lt;=20,"(A)","(MA)"))))</f>
        <v>(B)</v>
      </c>
      <c r="Q84" s="1">
        <v>25</v>
      </c>
      <c r="R84" s="1">
        <f t="shared" si="13"/>
        <v>50</v>
      </c>
      <c r="S84" s="40" t="str">
        <f t="shared" si="14"/>
        <v>III</v>
      </c>
      <c r="T84" s="41" t="str">
        <f t="shared" si="15"/>
        <v>Aceptable</v>
      </c>
      <c r="U84" s="42">
        <v>49</v>
      </c>
      <c r="V84" s="36" t="s">
        <v>501</v>
      </c>
      <c r="W84" s="2"/>
      <c r="X84" s="2"/>
      <c r="Y84" s="2" t="s">
        <v>51</v>
      </c>
      <c r="Z84" s="61" t="s">
        <v>427</v>
      </c>
      <c r="AA84" s="61" t="s">
        <v>428</v>
      </c>
      <c r="AB84" s="36" t="s">
        <v>40</v>
      </c>
      <c r="AC84" s="35" t="s">
        <v>430</v>
      </c>
      <c r="AD84" s="148"/>
      <c r="AE84" s="148"/>
      <c r="AF84" s="149"/>
      <c r="AG84" s="148"/>
      <c r="AH84" s="44"/>
      <c r="AI84" s="44"/>
      <c r="AJ84" s="44"/>
      <c r="AK84" s="44"/>
      <c r="AL84" s="44"/>
      <c r="AM84" s="44"/>
      <c r="AN84" s="44"/>
      <c r="AO84" s="44"/>
      <c r="AP84" s="44"/>
      <c r="AQ84" s="44"/>
      <c r="AR84" s="44"/>
      <c r="AS84" s="44"/>
      <c r="AT84" s="44"/>
      <c r="AU84" s="44"/>
    </row>
    <row r="85" spans="1:47" s="57" customFormat="1" ht="285" x14ac:dyDescent="0.2">
      <c r="A85" s="35" t="s">
        <v>137</v>
      </c>
      <c r="B85" s="35" t="s">
        <v>60</v>
      </c>
      <c r="C85" s="35" t="s">
        <v>138</v>
      </c>
      <c r="D85" s="35" t="s">
        <v>149</v>
      </c>
      <c r="E85" s="35" t="s">
        <v>41</v>
      </c>
      <c r="F85" s="69" t="s">
        <v>211</v>
      </c>
      <c r="G85" s="49" t="s">
        <v>512</v>
      </c>
      <c r="H85" s="1" t="s">
        <v>203</v>
      </c>
      <c r="I85" s="1" t="s">
        <v>122</v>
      </c>
      <c r="J85" s="71"/>
      <c r="K85" s="71"/>
      <c r="L85" s="71"/>
      <c r="M85" s="1">
        <v>2</v>
      </c>
      <c r="N85" s="1">
        <v>1</v>
      </c>
      <c r="O85" s="1">
        <f t="shared" si="12"/>
        <v>2</v>
      </c>
      <c r="P85" s="39" t="str">
        <f t="shared" si="16"/>
        <v>(B)</v>
      </c>
      <c r="Q85" s="1">
        <v>100</v>
      </c>
      <c r="R85" s="1">
        <f t="shared" si="13"/>
        <v>200</v>
      </c>
      <c r="S85" s="40" t="str">
        <f t="shared" si="14"/>
        <v>II</v>
      </c>
      <c r="T85" s="41" t="str">
        <f t="shared" si="15"/>
        <v>Aceptable con Control Especifico</v>
      </c>
      <c r="U85" s="42">
        <v>49</v>
      </c>
      <c r="V85" s="36" t="s">
        <v>501</v>
      </c>
      <c r="W85" s="2"/>
      <c r="X85" s="2"/>
      <c r="Y85" s="2" t="s">
        <v>51</v>
      </c>
      <c r="Z85" s="61" t="s">
        <v>447</v>
      </c>
      <c r="AA85" s="2" t="s">
        <v>51</v>
      </c>
      <c r="AB85" s="36" t="s">
        <v>40</v>
      </c>
      <c r="AC85" s="35" t="s">
        <v>430</v>
      </c>
      <c r="AD85" s="148"/>
      <c r="AE85" s="148"/>
      <c r="AF85" s="149"/>
      <c r="AG85" s="148"/>
      <c r="AH85" s="44"/>
      <c r="AI85" s="44"/>
      <c r="AJ85" s="44"/>
      <c r="AK85" s="44"/>
      <c r="AL85" s="44"/>
      <c r="AM85" s="44"/>
      <c r="AN85" s="44"/>
      <c r="AO85" s="44"/>
      <c r="AP85" s="44"/>
      <c r="AQ85" s="44"/>
      <c r="AR85" s="44"/>
      <c r="AS85" s="44"/>
      <c r="AT85" s="44"/>
      <c r="AU85" s="44"/>
    </row>
    <row r="86" spans="1:47" s="57" customFormat="1" ht="285" x14ac:dyDescent="0.2">
      <c r="A86" s="35" t="s">
        <v>137</v>
      </c>
      <c r="B86" s="35" t="s">
        <v>60</v>
      </c>
      <c r="C86" s="35" t="s">
        <v>138</v>
      </c>
      <c r="D86" s="35" t="s">
        <v>150</v>
      </c>
      <c r="E86" s="35" t="s">
        <v>41</v>
      </c>
      <c r="F86" s="69" t="s">
        <v>212</v>
      </c>
      <c r="G86" s="49" t="s">
        <v>512</v>
      </c>
      <c r="H86" s="1" t="s">
        <v>205</v>
      </c>
      <c r="I86" s="1" t="s">
        <v>122</v>
      </c>
      <c r="J86" s="71"/>
      <c r="K86" s="71"/>
      <c r="L86" s="71"/>
      <c r="M86" s="1">
        <v>2</v>
      </c>
      <c r="N86" s="1">
        <v>1</v>
      </c>
      <c r="O86" s="1">
        <f t="shared" si="12"/>
        <v>2</v>
      </c>
      <c r="P86" s="39" t="str">
        <f>IF(O86&lt;2,"O",IF(O86&lt;=4,"(B)",IF(O86&lt;=8,"(M)",IF(O86&lt;=20,"(A)","(MA)"))))</f>
        <v>(B)</v>
      </c>
      <c r="Q86" s="1">
        <v>100</v>
      </c>
      <c r="R86" s="1">
        <f t="shared" si="13"/>
        <v>200</v>
      </c>
      <c r="S86" s="40" t="str">
        <f t="shared" si="14"/>
        <v>II</v>
      </c>
      <c r="T86" s="41" t="str">
        <f t="shared" si="15"/>
        <v>Aceptable con Control Especifico</v>
      </c>
      <c r="U86" s="42">
        <v>49</v>
      </c>
      <c r="V86" s="36" t="s">
        <v>501</v>
      </c>
      <c r="W86" s="2"/>
      <c r="X86" s="2"/>
      <c r="Y86" s="2" t="s">
        <v>51</v>
      </c>
      <c r="Z86" s="61" t="s">
        <v>447</v>
      </c>
      <c r="AA86" s="2" t="s">
        <v>51</v>
      </c>
      <c r="AB86" s="36" t="s">
        <v>40</v>
      </c>
      <c r="AC86" s="35" t="s">
        <v>430</v>
      </c>
      <c r="AD86" s="148"/>
      <c r="AE86" s="148"/>
      <c r="AF86" s="149"/>
      <c r="AG86" s="148"/>
      <c r="AH86" s="44"/>
      <c r="AI86" s="44"/>
      <c r="AJ86" s="44"/>
      <c r="AK86" s="44"/>
      <c r="AL86" s="44"/>
      <c r="AM86" s="44"/>
      <c r="AN86" s="44"/>
      <c r="AO86" s="44"/>
      <c r="AP86" s="44"/>
      <c r="AQ86" s="44"/>
      <c r="AR86" s="44"/>
      <c r="AS86" s="44"/>
      <c r="AT86" s="44"/>
      <c r="AU86" s="44"/>
    </row>
    <row r="87" spans="1:47" s="57" customFormat="1" ht="225" x14ac:dyDescent="0.2">
      <c r="A87" s="35" t="s">
        <v>213</v>
      </c>
      <c r="B87" s="35" t="s">
        <v>60</v>
      </c>
      <c r="C87" s="35" t="s">
        <v>214</v>
      </c>
      <c r="D87" s="35" t="s">
        <v>151</v>
      </c>
      <c r="E87" s="35" t="s">
        <v>41</v>
      </c>
      <c r="F87" s="69" t="s">
        <v>63</v>
      </c>
      <c r="G87" s="36" t="s">
        <v>517</v>
      </c>
      <c r="H87" s="1" t="s">
        <v>66</v>
      </c>
      <c r="I87" s="51" t="s">
        <v>67</v>
      </c>
      <c r="J87" s="38" t="s">
        <v>70</v>
      </c>
      <c r="K87" s="38" t="s">
        <v>71</v>
      </c>
      <c r="L87" s="38" t="s">
        <v>72</v>
      </c>
      <c r="M87" s="1">
        <v>2</v>
      </c>
      <c r="N87" s="1">
        <v>1</v>
      </c>
      <c r="O87" s="1">
        <f t="shared" si="12"/>
        <v>2</v>
      </c>
      <c r="P87" s="39" t="str">
        <f t="shared" si="16"/>
        <v>(B)</v>
      </c>
      <c r="Q87" s="1">
        <v>25</v>
      </c>
      <c r="R87" s="1">
        <f t="shared" si="13"/>
        <v>50</v>
      </c>
      <c r="S87" s="40" t="str">
        <f>IF(R87=0,"N/A",IF(AND(R87&gt;=1,R87&lt;=20),"IV",IF(AND(R87&gt;=40,R87&lt;=120),"III",IF(AND(R87&gt;=150,R87&lt;=500),"II",IF(R87&gt;=600,"I")))))</f>
        <v>III</v>
      </c>
      <c r="T87" s="41" t="str">
        <f t="shared" si="15"/>
        <v>Aceptable</v>
      </c>
      <c r="U87" s="42">
        <v>41</v>
      </c>
      <c r="V87" s="36" t="s">
        <v>500</v>
      </c>
      <c r="W87" s="2"/>
      <c r="X87" s="2"/>
      <c r="Y87" s="38" t="s">
        <v>405</v>
      </c>
      <c r="Z87" s="38" t="s">
        <v>406</v>
      </c>
      <c r="AA87" s="43" t="s">
        <v>407</v>
      </c>
      <c r="AB87" s="36" t="s">
        <v>40</v>
      </c>
      <c r="AC87" s="35" t="s">
        <v>451</v>
      </c>
      <c r="AD87" s="148"/>
      <c r="AE87" s="148"/>
      <c r="AF87" s="149"/>
      <c r="AG87" s="148"/>
      <c r="AH87" s="44"/>
      <c r="AI87" s="44"/>
      <c r="AJ87" s="44"/>
      <c r="AK87" s="44"/>
      <c r="AL87" s="44"/>
      <c r="AM87" s="44"/>
      <c r="AN87" s="44"/>
      <c r="AO87" s="44"/>
      <c r="AP87" s="44"/>
      <c r="AQ87" s="44"/>
      <c r="AR87" s="44"/>
      <c r="AS87" s="44"/>
      <c r="AT87" s="44"/>
      <c r="AU87" s="44"/>
    </row>
    <row r="88" spans="1:47" s="57" customFormat="1" ht="225" x14ac:dyDescent="0.2">
      <c r="A88" s="35" t="s">
        <v>213</v>
      </c>
      <c r="B88" s="35" t="s">
        <v>60</v>
      </c>
      <c r="C88" s="35" t="s">
        <v>214</v>
      </c>
      <c r="D88" s="35" t="s">
        <v>151</v>
      </c>
      <c r="E88" s="35" t="s">
        <v>41</v>
      </c>
      <c r="F88" s="69" t="s">
        <v>164</v>
      </c>
      <c r="G88" s="36" t="s">
        <v>517</v>
      </c>
      <c r="H88" s="1" t="s">
        <v>132</v>
      </c>
      <c r="I88" s="51" t="s">
        <v>68</v>
      </c>
      <c r="J88" s="38" t="s">
        <v>70</v>
      </c>
      <c r="K88" s="38" t="s">
        <v>73</v>
      </c>
      <c r="L88" s="38" t="s">
        <v>72</v>
      </c>
      <c r="M88" s="1">
        <v>2</v>
      </c>
      <c r="N88" s="1">
        <v>1</v>
      </c>
      <c r="O88" s="1">
        <f t="shared" si="12"/>
        <v>2</v>
      </c>
      <c r="P88" s="39" t="str">
        <f t="shared" si="16"/>
        <v>(B)</v>
      </c>
      <c r="Q88" s="1">
        <v>25</v>
      </c>
      <c r="R88" s="1">
        <f t="shared" si="13"/>
        <v>50</v>
      </c>
      <c r="S88" s="40" t="str">
        <f t="shared" ref="S88:S106" si="17">IF(R88=0,"N/A",IF(AND(R88&gt;=1,R88&lt;=20),"IV",IF(AND(R88&gt;=40,R88&lt;=120),"III",IF(AND(R88&gt;=150,R88&lt;=500),"II",IF(R88&gt;=600,"I")))))</f>
        <v>III</v>
      </c>
      <c r="T88" s="41" t="str">
        <f t="shared" si="15"/>
        <v>Aceptable</v>
      </c>
      <c r="U88" s="42">
        <v>41</v>
      </c>
      <c r="V88" s="36" t="s">
        <v>500</v>
      </c>
      <c r="W88" s="2"/>
      <c r="X88" s="2"/>
      <c r="Y88" s="38" t="s">
        <v>405</v>
      </c>
      <c r="Z88" s="38" t="s">
        <v>409</v>
      </c>
      <c r="AA88" s="43" t="s">
        <v>407</v>
      </c>
      <c r="AB88" s="36" t="s">
        <v>40</v>
      </c>
      <c r="AC88" s="35" t="s">
        <v>451</v>
      </c>
      <c r="AD88" s="148"/>
      <c r="AE88" s="148"/>
      <c r="AF88" s="149"/>
      <c r="AG88" s="148"/>
      <c r="AH88" s="44"/>
      <c r="AI88" s="44"/>
      <c r="AJ88" s="44"/>
      <c r="AK88" s="44"/>
      <c r="AL88" s="44"/>
      <c r="AM88" s="44"/>
      <c r="AN88" s="44"/>
      <c r="AO88" s="44"/>
      <c r="AP88" s="44"/>
      <c r="AQ88" s="44"/>
      <c r="AR88" s="44"/>
      <c r="AS88" s="44"/>
      <c r="AT88" s="44"/>
      <c r="AU88" s="44"/>
    </row>
    <row r="89" spans="1:47" s="57" customFormat="1" ht="225" x14ac:dyDescent="0.2">
      <c r="A89" s="35" t="s">
        <v>213</v>
      </c>
      <c r="B89" s="35" t="s">
        <v>60</v>
      </c>
      <c r="C89" s="35" t="s">
        <v>214</v>
      </c>
      <c r="D89" s="35" t="s">
        <v>152</v>
      </c>
      <c r="E89" s="35" t="s">
        <v>41</v>
      </c>
      <c r="F89" s="70" t="s">
        <v>229</v>
      </c>
      <c r="G89" s="36" t="s">
        <v>517</v>
      </c>
      <c r="H89" s="1" t="s">
        <v>166</v>
      </c>
      <c r="I89" s="51" t="s">
        <v>68</v>
      </c>
      <c r="J89" s="38" t="s">
        <v>70</v>
      </c>
      <c r="K89" s="38" t="s">
        <v>73</v>
      </c>
      <c r="L89" s="38" t="s">
        <v>72</v>
      </c>
      <c r="M89" s="1">
        <v>2</v>
      </c>
      <c r="N89" s="1">
        <v>4</v>
      </c>
      <c r="O89" s="1">
        <f t="shared" si="12"/>
        <v>8</v>
      </c>
      <c r="P89" s="39" t="str">
        <f t="shared" si="16"/>
        <v>(M)</v>
      </c>
      <c r="Q89" s="1">
        <v>25</v>
      </c>
      <c r="R89" s="1">
        <f t="shared" si="13"/>
        <v>200</v>
      </c>
      <c r="S89" s="40" t="str">
        <f t="shared" si="17"/>
        <v>II</v>
      </c>
      <c r="T89" s="41" t="str">
        <f t="shared" si="15"/>
        <v>Aceptable con Control Especifico</v>
      </c>
      <c r="U89" s="42">
        <v>41</v>
      </c>
      <c r="V89" s="36" t="s">
        <v>500</v>
      </c>
      <c r="W89" s="2"/>
      <c r="X89" s="2"/>
      <c r="Y89" s="38" t="s">
        <v>405</v>
      </c>
      <c r="Z89" s="38" t="s">
        <v>409</v>
      </c>
      <c r="AA89" s="43" t="s">
        <v>407</v>
      </c>
      <c r="AB89" s="36" t="s">
        <v>40</v>
      </c>
      <c r="AC89" s="35" t="s">
        <v>451</v>
      </c>
      <c r="AD89" s="148"/>
      <c r="AE89" s="148"/>
      <c r="AF89" s="149"/>
      <c r="AG89" s="148"/>
      <c r="AH89" s="44"/>
      <c r="AI89" s="44"/>
      <c r="AJ89" s="44"/>
      <c r="AK89" s="44"/>
      <c r="AL89" s="44"/>
      <c r="AM89" s="44"/>
      <c r="AN89" s="44"/>
      <c r="AO89" s="44"/>
      <c r="AP89" s="44"/>
      <c r="AQ89" s="44"/>
      <c r="AR89" s="44"/>
      <c r="AS89" s="44"/>
      <c r="AT89" s="44"/>
      <c r="AU89" s="44"/>
    </row>
    <row r="90" spans="1:47" s="57" customFormat="1" ht="210" x14ac:dyDescent="0.2">
      <c r="A90" s="35" t="s">
        <v>213</v>
      </c>
      <c r="B90" s="35" t="s">
        <v>60</v>
      </c>
      <c r="C90" s="35" t="s">
        <v>214</v>
      </c>
      <c r="D90" s="35" t="s">
        <v>152</v>
      </c>
      <c r="E90" s="35" t="s">
        <v>41</v>
      </c>
      <c r="F90" s="69" t="s">
        <v>65</v>
      </c>
      <c r="G90" s="36" t="s">
        <v>517</v>
      </c>
      <c r="H90" s="1" t="s">
        <v>133</v>
      </c>
      <c r="I90" s="51" t="s">
        <v>69</v>
      </c>
      <c r="J90" s="52"/>
      <c r="K90" s="43" t="s">
        <v>74</v>
      </c>
      <c r="L90" s="43" t="s">
        <v>75</v>
      </c>
      <c r="M90" s="1">
        <v>2</v>
      </c>
      <c r="N90" s="1">
        <v>1</v>
      </c>
      <c r="O90" s="1">
        <f t="shared" si="12"/>
        <v>2</v>
      </c>
      <c r="P90" s="39" t="str">
        <f t="shared" si="16"/>
        <v>(B)</v>
      </c>
      <c r="Q90" s="1">
        <v>10</v>
      </c>
      <c r="R90" s="1">
        <f t="shared" si="13"/>
        <v>20</v>
      </c>
      <c r="S90" s="40" t="str">
        <f t="shared" si="17"/>
        <v>IV</v>
      </c>
      <c r="T90" s="41" t="str">
        <f t="shared" si="15"/>
        <v>Aceptable</v>
      </c>
      <c r="U90" s="42">
        <v>41</v>
      </c>
      <c r="V90" s="36" t="s">
        <v>500</v>
      </c>
      <c r="W90" s="2"/>
      <c r="X90" s="2"/>
      <c r="Y90" s="38" t="s">
        <v>410</v>
      </c>
      <c r="Z90" s="48" t="s">
        <v>431</v>
      </c>
      <c r="AA90" s="2" t="s">
        <v>51</v>
      </c>
      <c r="AB90" s="36" t="s">
        <v>40</v>
      </c>
      <c r="AC90" s="35" t="s">
        <v>451</v>
      </c>
      <c r="AD90" s="148"/>
      <c r="AE90" s="148"/>
      <c r="AF90" s="149"/>
      <c r="AG90" s="148"/>
      <c r="AH90" s="44"/>
      <c r="AI90" s="44"/>
      <c r="AJ90" s="44"/>
      <c r="AK90" s="44"/>
      <c r="AL90" s="44"/>
      <c r="AM90" s="44"/>
      <c r="AN90" s="44"/>
      <c r="AO90" s="44"/>
      <c r="AP90" s="44"/>
      <c r="AQ90" s="44"/>
      <c r="AR90" s="44"/>
      <c r="AS90" s="44"/>
      <c r="AT90" s="44"/>
      <c r="AU90" s="44"/>
    </row>
    <row r="91" spans="1:47" s="57" customFormat="1" ht="330" x14ac:dyDescent="0.2">
      <c r="A91" s="35" t="s">
        <v>213</v>
      </c>
      <c r="B91" s="35" t="s">
        <v>60</v>
      </c>
      <c r="C91" s="35" t="s">
        <v>214</v>
      </c>
      <c r="D91" s="35" t="s">
        <v>153</v>
      </c>
      <c r="E91" s="35" t="s">
        <v>41</v>
      </c>
      <c r="F91" s="69" t="s">
        <v>80</v>
      </c>
      <c r="G91" s="1" t="s">
        <v>134</v>
      </c>
      <c r="H91" s="50" t="s">
        <v>91</v>
      </c>
      <c r="I91" s="1" t="s">
        <v>103</v>
      </c>
      <c r="J91" s="52"/>
      <c r="K91" s="38" t="s">
        <v>230</v>
      </c>
      <c r="L91" s="38" t="s">
        <v>105</v>
      </c>
      <c r="M91" s="1">
        <v>2</v>
      </c>
      <c r="N91" s="1">
        <v>3</v>
      </c>
      <c r="O91" s="1">
        <f t="shared" si="12"/>
        <v>6</v>
      </c>
      <c r="P91" s="39" t="str">
        <f t="shared" si="16"/>
        <v>(M)</v>
      </c>
      <c r="Q91" s="1">
        <v>25</v>
      </c>
      <c r="R91" s="1">
        <f t="shared" si="13"/>
        <v>150</v>
      </c>
      <c r="S91" s="40" t="str">
        <f t="shared" si="17"/>
        <v>II</v>
      </c>
      <c r="T91" s="41" t="str">
        <f t="shared" si="15"/>
        <v>Aceptable con Control Especifico</v>
      </c>
      <c r="U91" s="42">
        <v>41</v>
      </c>
      <c r="V91" s="36" t="s">
        <v>42</v>
      </c>
      <c r="W91" s="2"/>
      <c r="X91" s="2"/>
      <c r="Y91" s="2" t="s">
        <v>51</v>
      </c>
      <c r="Z91" s="54" t="s">
        <v>414</v>
      </c>
      <c r="AA91" s="2" t="s">
        <v>51</v>
      </c>
      <c r="AB91" s="36" t="s">
        <v>40</v>
      </c>
      <c r="AC91" s="35" t="s">
        <v>415</v>
      </c>
      <c r="AD91" s="148"/>
      <c r="AE91" s="148"/>
      <c r="AF91" s="149"/>
      <c r="AG91" s="148"/>
      <c r="AH91" s="44"/>
      <c r="AI91" s="44"/>
      <c r="AJ91" s="44"/>
      <c r="AK91" s="44"/>
      <c r="AL91" s="44"/>
      <c r="AM91" s="44"/>
      <c r="AN91" s="44"/>
      <c r="AO91" s="44"/>
      <c r="AP91" s="44"/>
      <c r="AQ91" s="44"/>
      <c r="AR91" s="44"/>
      <c r="AS91" s="44"/>
      <c r="AT91" s="44"/>
      <c r="AU91" s="44"/>
    </row>
    <row r="92" spans="1:47" s="57" customFormat="1" ht="210" x14ac:dyDescent="0.2">
      <c r="A92" s="35" t="s">
        <v>213</v>
      </c>
      <c r="B92" s="35" t="s">
        <v>60</v>
      </c>
      <c r="C92" s="35" t="s">
        <v>214</v>
      </c>
      <c r="D92" s="35" t="s">
        <v>153</v>
      </c>
      <c r="E92" s="35" t="s">
        <v>41</v>
      </c>
      <c r="F92" s="69" t="s">
        <v>231</v>
      </c>
      <c r="G92" s="49" t="s">
        <v>16</v>
      </c>
      <c r="H92" s="1" t="s">
        <v>168</v>
      </c>
      <c r="I92" s="1" t="s">
        <v>111</v>
      </c>
      <c r="J92" s="71"/>
      <c r="K92" s="38" t="s">
        <v>169</v>
      </c>
      <c r="L92" s="38" t="s">
        <v>113</v>
      </c>
      <c r="M92" s="1">
        <v>2</v>
      </c>
      <c r="N92" s="1">
        <v>1</v>
      </c>
      <c r="O92" s="1">
        <f t="shared" si="12"/>
        <v>2</v>
      </c>
      <c r="P92" s="39" t="str">
        <f t="shared" si="16"/>
        <v>(B)</v>
      </c>
      <c r="Q92" s="1">
        <v>100</v>
      </c>
      <c r="R92" s="1">
        <f t="shared" si="13"/>
        <v>200</v>
      </c>
      <c r="S92" s="40" t="str">
        <f t="shared" si="17"/>
        <v>II</v>
      </c>
      <c r="T92" s="41" t="str">
        <f t="shared" si="15"/>
        <v>Aceptable con Control Especifico</v>
      </c>
      <c r="U92" s="42">
        <v>41</v>
      </c>
      <c r="V92" s="36" t="s">
        <v>501</v>
      </c>
      <c r="W92" s="2"/>
      <c r="X92" s="2"/>
      <c r="Y92" s="2" t="s">
        <v>51</v>
      </c>
      <c r="Z92" s="38" t="s">
        <v>432</v>
      </c>
      <c r="AA92" s="2" t="s">
        <v>51</v>
      </c>
      <c r="AB92" s="36" t="s">
        <v>40</v>
      </c>
      <c r="AC92" s="35" t="s">
        <v>451</v>
      </c>
      <c r="AD92" s="148"/>
      <c r="AE92" s="148"/>
      <c r="AF92" s="149"/>
      <c r="AG92" s="148"/>
      <c r="AH92" s="44"/>
      <c r="AI92" s="44"/>
      <c r="AJ92" s="44"/>
      <c r="AK92" s="44"/>
      <c r="AL92" s="44"/>
      <c r="AM92" s="44"/>
      <c r="AN92" s="44"/>
      <c r="AO92" s="44"/>
      <c r="AP92" s="44"/>
      <c r="AQ92" s="44"/>
      <c r="AR92" s="44"/>
      <c r="AS92" s="44"/>
      <c r="AT92" s="44"/>
      <c r="AU92" s="44"/>
    </row>
    <row r="93" spans="1:47" s="57" customFormat="1" ht="405" x14ac:dyDescent="0.2">
      <c r="A93" s="35" t="s">
        <v>213</v>
      </c>
      <c r="B93" s="35" t="s">
        <v>60</v>
      </c>
      <c r="C93" s="35" t="s">
        <v>214</v>
      </c>
      <c r="D93" s="35" t="s">
        <v>154</v>
      </c>
      <c r="E93" s="35" t="s">
        <v>41</v>
      </c>
      <c r="F93" s="69" t="s">
        <v>170</v>
      </c>
      <c r="G93" s="49" t="s">
        <v>16</v>
      </c>
      <c r="H93" s="1" t="s">
        <v>171</v>
      </c>
      <c r="I93" s="1" t="s">
        <v>172</v>
      </c>
      <c r="J93" s="71"/>
      <c r="K93" s="38" t="s">
        <v>173</v>
      </c>
      <c r="L93" s="38" t="s">
        <v>174</v>
      </c>
      <c r="M93" s="1">
        <v>2</v>
      </c>
      <c r="N93" s="1">
        <v>2</v>
      </c>
      <c r="O93" s="1">
        <f t="shared" si="12"/>
        <v>4</v>
      </c>
      <c r="P93" s="39" t="str">
        <f t="shared" si="16"/>
        <v>(B)</v>
      </c>
      <c r="Q93" s="1">
        <v>100</v>
      </c>
      <c r="R93" s="1">
        <f t="shared" si="13"/>
        <v>400</v>
      </c>
      <c r="S93" s="40" t="str">
        <f t="shared" si="17"/>
        <v>II</v>
      </c>
      <c r="T93" s="41" t="str">
        <f t="shared" si="15"/>
        <v>Aceptable con Control Especifico</v>
      </c>
      <c r="U93" s="42">
        <v>41</v>
      </c>
      <c r="V93" s="36" t="s">
        <v>501</v>
      </c>
      <c r="W93" s="2"/>
      <c r="X93" s="2"/>
      <c r="Y93" s="38" t="s">
        <v>433</v>
      </c>
      <c r="Z93" s="38" t="s">
        <v>434</v>
      </c>
      <c r="AA93" s="72" t="s">
        <v>435</v>
      </c>
      <c r="AB93" s="36" t="s">
        <v>40</v>
      </c>
      <c r="AC93" s="35" t="s">
        <v>451</v>
      </c>
      <c r="AD93" s="148"/>
      <c r="AE93" s="148"/>
      <c r="AF93" s="149"/>
      <c r="AG93" s="148"/>
      <c r="AH93" s="44"/>
      <c r="AI93" s="44"/>
      <c r="AJ93" s="44"/>
      <c r="AK93" s="44"/>
      <c r="AL93" s="44"/>
      <c r="AM93" s="44"/>
      <c r="AN93" s="44"/>
      <c r="AO93" s="44"/>
      <c r="AP93" s="44"/>
      <c r="AQ93" s="44"/>
      <c r="AR93" s="44"/>
      <c r="AS93" s="44"/>
      <c r="AT93" s="44"/>
      <c r="AU93" s="44"/>
    </row>
    <row r="94" spans="1:47" s="57" customFormat="1" ht="240" x14ac:dyDescent="0.2">
      <c r="A94" s="35" t="s">
        <v>213</v>
      </c>
      <c r="B94" s="35" t="s">
        <v>60</v>
      </c>
      <c r="C94" s="35" t="s">
        <v>214</v>
      </c>
      <c r="D94" s="35" t="s">
        <v>154</v>
      </c>
      <c r="E94" s="35" t="s">
        <v>41</v>
      </c>
      <c r="F94" s="73" t="s">
        <v>175</v>
      </c>
      <c r="G94" s="49" t="s">
        <v>16</v>
      </c>
      <c r="H94" s="50" t="s">
        <v>90</v>
      </c>
      <c r="I94" s="1" t="s">
        <v>176</v>
      </c>
      <c r="J94" s="71"/>
      <c r="K94" s="38"/>
      <c r="L94" s="38" t="s">
        <v>177</v>
      </c>
      <c r="M94" s="1">
        <v>2</v>
      </c>
      <c r="N94" s="1">
        <v>2</v>
      </c>
      <c r="O94" s="1">
        <f t="shared" si="12"/>
        <v>4</v>
      </c>
      <c r="P94" s="39" t="str">
        <f t="shared" si="16"/>
        <v>(B)</v>
      </c>
      <c r="Q94" s="1">
        <v>25</v>
      </c>
      <c r="R94" s="1">
        <f t="shared" si="13"/>
        <v>100</v>
      </c>
      <c r="S94" s="40" t="str">
        <f t="shared" si="17"/>
        <v>III</v>
      </c>
      <c r="T94" s="41" t="str">
        <f t="shared" si="15"/>
        <v>Aceptable</v>
      </c>
      <c r="U94" s="42">
        <v>41</v>
      </c>
      <c r="V94" s="36" t="s">
        <v>501</v>
      </c>
      <c r="W94" s="2"/>
      <c r="X94" s="2"/>
      <c r="Y94" s="2" t="s">
        <v>51</v>
      </c>
      <c r="Z94" s="38" t="s">
        <v>436</v>
      </c>
      <c r="AA94" s="74" t="s">
        <v>437</v>
      </c>
      <c r="AB94" s="36" t="s">
        <v>40</v>
      </c>
      <c r="AC94" s="35" t="s">
        <v>451</v>
      </c>
      <c r="AD94" s="148"/>
      <c r="AE94" s="148"/>
      <c r="AF94" s="149"/>
      <c r="AG94" s="148"/>
      <c r="AH94" s="44"/>
      <c r="AI94" s="44"/>
      <c r="AJ94" s="44"/>
      <c r="AK94" s="44"/>
      <c r="AL94" s="44"/>
      <c r="AM94" s="44"/>
      <c r="AN94" s="44"/>
      <c r="AO94" s="44"/>
      <c r="AP94" s="44"/>
      <c r="AQ94" s="44"/>
      <c r="AR94" s="44"/>
      <c r="AS94" s="44"/>
      <c r="AT94" s="44"/>
      <c r="AU94" s="44"/>
    </row>
    <row r="95" spans="1:47" s="57" customFormat="1" ht="210" x14ac:dyDescent="0.2">
      <c r="A95" s="35" t="s">
        <v>213</v>
      </c>
      <c r="B95" s="35" t="s">
        <v>60</v>
      </c>
      <c r="C95" s="35" t="s">
        <v>214</v>
      </c>
      <c r="D95" s="35" t="s">
        <v>155</v>
      </c>
      <c r="E95" s="35" t="s">
        <v>41</v>
      </c>
      <c r="F95" s="75" t="s">
        <v>178</v>
      </c>
      <c r="G95" s="49" t="s">
        <v>16</v>
      </c>
      <c r="H95" s="50" t="s">
        <v>97</v>
      </c>
      <c r="I95" s="1" t="s">
        <v>117</v>
      </c>
      <c r="J95" s="1" t="s">
        <v>538</v>
      </c>
      <c r="K95" s="43" t="s">
        <v>118</v>
      </c>
      <c r="L95" s="1" t="s">
        <v>538</v>
      </c>
      <c r="M95" s="1">
        <v>2</v>
      </c>
      <c r="N95" s="1">
        <v>1</v>
      </c>
      <c r="O95" s="1">
        <f t="shared" si="12"/>
        <v>2</v>
      </c>
      <c r="P95" s="39" t="str">
        <f t="shared" si="16"/>
        <v>(B)</v>
      </c>
      <c r="Q95" s="1">
        <v>60</v>
      </c>
      <c r="R95" s="1">
        <f t="shared" si="13"/>
        <v>120</v>
      </c>
      <c r="S95" s="40" t="str">
        <f t="shared" si="17"/>
        <v>III</v>
      </c>
      <c r="T95" s="41" t="str">
        <f t="shared" si="15"/>
        <v>Aceptable</v>
      </c>
      <c r="U95" s="42">
        <v>41</v>
      </c>
      <c r="V95" s="36" t="s">
        <v>501</v>
      </c>
      <c r="W95" s="2"/>
      <c r="X95" s="2"/>
      <c r="Y95" s="48" t="s">
        <v>448</v>
      </c>
      <c r="Z95" s="48" t="s">
        <v>424</v>
      </c>
      <c r="AA95" s="2" t="s">
        <v>51</v>
      </c>
      <c r="AB95" s="36" t="s">
        <v>40</v>
      </c>
      <c r="AC95" s="35" t="s">
        <v>451</v>
      </c>
      <c r="AD95" s="148"/>
      <c r="AE95" s="148"/>
      <c r="AF95" s="149"/>
      <c r="AG95" s="148"/>
      <c r="AH95" s="44"/>
      <c r="AI95" s="44"/>
      <c r="AJ95" s="44"/>
      <c r="AK95" s="44"/>
      <c r="AL95" s="44"/>
      <c r="AM95" s="44"/>
      <c r="AN95" s="44"/>
      <c r="AO95" s="44"/>
      <c r="AP95" s="44"/>
      <c r="AQ95" s="44"/>
      <c r="AR95" s="44"/>
      <c r="AS95" s="44"/>
      <c r="AT95" s="44"/>
      <c r="AU95" s="44"/>
    </row>
    <row r="96" spans="1:47" s="57" customFormat="1" ht="270" x14ac:dyDescent="0.2">
      <c r="A96" s="35" t="s">
        <v>213</v>
      </c>
      <c r="B96" s="35" t="s">
        <v>60</v>
      </c>
      <c r="C96" s="35" t="s">
        <v>214</v>
      </c>
      <c r="D96" s="35" t="s">
        <v>155</v>
      </c>
      <c r="E96" s="35" t="s">
        <v>41</v>
      </c>
      <c r="F96" s="76" t="s">
        <v>85</v>
      </c>
      <c r="G96" s="49" t="s">
        <v>16</v>
      </c>
      <c r="H96" s="50" t="s">
        <v>96</v>
      </c>
      <c r="I96" s="1" t="s">
        <v>114</v>
      </c>
      <c r="J96" s="52"/>
      <c r="K96" s="43" t="s">
        <v>115</v>
      </c>
      <c r="L96" s="43" t="s">
        <v>116</v>
      </c>
      <c r="M96" s="1">
        <v>2</v>
      </c>
      <c r="N96" s="1">
        <v>1</v>
      </c>
      <c r="O96" s="1">
        <f t="shared" si="12"/>
        <v>2</v>
      </c>
      <c r="P96" s="39" t="str">
        <f t="shared" si="16"/>
        <v>(B)</v>
      </c>
      <c r="Q96" s="1">
        <v>100</v>
      </c>
      <c r="R96" s="1">
        <f t="shared" si="13"/>
        <v>200</v>
      </c>
      <c r="S96" s="40" t="str">
        <f t="shared" si="17"/>
        <v>II</v>
      </c>
      <c r="T96" s="41" t="str">
        <f t="shared" si="15"/>
        <v>Aceptable con Control Especifico</v>
      </c>
      <c r="U96" s="42">
        <v>41</v>
      </c>
      <c r="V96" s="36" t="s">
        <v>501</v>
      </c>
      <c r="W96" s="2"/>
      <c r="X96" s="2"/>
      <c r="Y96" s="43" t="s">
        <v>420</v>
      </c>
      <c r="Z96" s="43" t="s">
        <v>421</v>
      </c>
      <c r="AA96" s="61" t="s">
        <v>422</v>
      </c>
      <c r="AB96" s="36" t="s">
        <v>40</v>
      </c>
      <c r="AC96" s="35" t="s">
        <v>451</v>
      </c>
      <c r="AD96" s="148"/>
      <c r="AE96" s="148"/>
      <c r="AF96" s="149"/>
      <c r="AG96" s="148"/>
      <c r="AH96" s="44"/>
      <c r="AI96" s="44"/>
      <c r="AJ96" s="44"/>
      <c r="AK96" s="44"/>
      <c r="AL96" s="44"/>
      <c r="AM96" s="44"/>
      <c r="AN96" s="44"/>
      <c r="AO96" s="44"/>
      <c r="AP96" s="44"/>
      <c r="AQ96" s="44"/>
      <c r="AR96" s="44"/>
      <c r="AS96" s="44"/>
      <c r="AT96" s="44"/>
      <c r="AU96" s="44"/>
    </row>
    <row r="97" spans="1:47" s="57" customFormat="1" ht="210" x14ac:dyDescent="0.2">
      <c r="A97" s="35" t="s">
        <v>213</v>
      </c>
      <c r="B97" s="35" t="s">
        <v>60</v>
      </c>
      <c r="C97" s="35" t="s">
        <v>214</v>
      </c>
      <c r="D97" s="35" t="s">
        <v>156</v>
      </c>
      <c r="E97" s="35" t="s">
        <v>41</v>
      </c>
      <c r="F97" s="69" t="s">
        <v>179</v>
      </c>
      <c r="G97" s="49" t="s">
        <v>16</v>
      </c>
      <c r="H97" s="1" t="s">
        <v>180</v>
      </c>
      <c r="I97" s="1" t="s">
        <v>181</v>
      </c>
      <c r="J97" s="52"/>
      <c r="K97" s="43"/>
      <c r="L97" s="43" t="s">
        <v>182</v>
      </c>
      <c r="M97" s="1">
        <v>2</v>
      </c>
      <c r="N97" s="1">
        <v>1</v>
      </c>
      <c r="O97" s="1">
        <f t="shared" si="12"/>
        <v>2</v>
      </c>
      <c r="P97" s="39" t="str">
        <f t="shared" si="16"/>
        <v>(B)</v>
      </c>
      <c r="Q97" s="1">
        <v>25</v>
      </c>
      <c r="R97" s="1">
        <f t="shared" si="13"/>
        <v>50</v>
      </c>
      <c r="S97" s="40" t="str">
        <f t="shared" si="17"/>
        <v>III</v>
      </c>
      <c r="T97" s="41" t="str">
        <f t="shared" si="15"/>
        <v>Aceptable</v>
      </c>
      <c r="U97" s="42">
        <v>41</v>
      </c>
      <c r="V97" s="36" t="s">
        <v>501</v>
      </c>
      <c r="W97" s="2"/>
      <c r="X97" s="2"/>
      <c r="Y97" s="2" t="s">
        <v>51</v>
      </c>
      <c r="Z97" s="43" t="s">
        <v>438</v>
      </c>
      <c r="AA97" s="74" t="s">
        <v>437</v>
      </c>
      <c r="AB97" s="36" t="s">
        <v>40</v>
      </c>
      <c r="AC97" s="35" t="s">
        <v>451</v>
      </c>
      <c r="AD97" s="148"/>
      <c r="AE97" s="148"/>
      <c r="AF97" s="149"/>
      <c r="AG97" s="148"/>
      <c r="AH97" s="44"/>
      <c r="AI97" s="44"/>
      <c r="AJ97" s="44"/>
      <c r="AK97" s="44"/>
      <c r="AL97" s="44"/>
      <c r="AM97" s="44"/>
      <c r="AN97" s="44"/>
      <c r="AO97" s="44"/>
      <c r="AP97" s="44"/>
      <c r="AQ97" s="44"/>
      <c r="AR97" s="44"/>
      <c r="AS97" s="44"/>
      <c r="AT97" s="44"/>
      <c r="AU97" s="44"/>
    </row>
    <row r="98" spans="1:47" s="57" customFormat="1" ht="210" x14ac:dyDescent="0.2">
      <c r="A98" s="35" t="s">
        <v>213</v>
      </c>
      <c r="B98" s="35" t="s">
        <v>60</v>
      </c>
      <c r="C98" s="35" t="s">
        <v>214</v>
      </c>
      <c r="D98" s="35" t="s">
        <v>156</v>
      </c>
      <c r="E98" s="35" t="s">
        <v>41</v>
      </c>
      <c r="F98" s="1" t="s">
        <v>208</v>
      </c>
      <c r="G98" s="49" t="s">
        <v>16</v>
      </c>
      <c r="H98" s="50" t="s">
        <v>92</v>
      </c>
      <c r="I98" s="51" t="s">
        <v>106</v>
      </c>
      <c r="J98" s="52"/>
      <c r="K98" s="38" t="s">
        <v>107</v>
      </c>
      <c r="L98" s="38" t="s">
        <v>108</v>
      </c>
      <c r="M98" s="1">
        <v>2</v>
      </c>
      <c r="N98" s="1">
        <v>2</v>
      </c>
      <c r="O98" s="1">
        <f t="shared" si="12"/>
        <v>4</v>
      </c>
      <c r="P98" s="39" t="str">
        <f t="shared" si="16"/>
        <v>(B)</v>
      </c>
      <c r="Q98" s="1">
        <v>25</v>
      </c>
      <c r="R98" s="1">
        <f t="shared" si="13"/>
        <v>100</v>
      </c>
      <c r="S98" s="40" t="str">
        <f t="shared" si="17"/>
        <v>III</v>
      </c>
      <c r="T98" s="41" t="str">
        <f t="shared" si="15"/>
        <v>Aceptable</v>
      </c>
      <c r="U98" s="42">
        <v>41</v>
      </c>
      <c r="V98" s="36" t="s">
        <v>501</v>
      </c>
      <c r="W98" s="2"/>
      <c r="X98" s="2"/>
      <c r="Y98" s="38" t="s">
        <v>416</v>
      </c>
      <c r="Z98" s="38" t="s">
        <v>417</v>
      </c>
      <c r="AA98" s="2" t="s">
        <v>51</v>
      </c>
      <c r="AB98" s="36" t="s">
        <v>40</v>
      </c>
      <c r="AC98" s="35" t="s">
        <v>451</v>
      </c>
      <c r="AD98" s="148"/>
      <c r="AE98" s="148"/>
      <c r="AF98" s="149"/>
      <c r="AG98" s="148"/>
      <c r="AH98" s="44"/>
      <c r="AI98" s="44"/>
      <c r="AJ98" s="44"/>
      <c r="AK98" s="44"/>
      <c r="AL98" s="44"/>
      <c r="AM98" s="44"/>
      <c r="AN98" s="44"/>
      <c r="AO98" s="44"/>
      <c r="AP98" s="44"/>
      <c r="AQ98" s="44"/>
      <c r="AR98" s="44"/>
      <c r="AS98" s="44"/>
      <c r="AT98" s="44"/>
      <c r="AU98" s="44"/>
    </row>
    <row r="99" spans="1:47" s="57" customFormat="1" ht="210" x14ac:dyDescent="0.2">
      <c r="A99" s="35" t="s">
        <v>213</v>
      </c>
      <c r="B99" s="35" t="s">
        <v>60</v>
      </c>
      <c r="C99" s="35" t="s">
        <v>214</v>
      </c>
      <c r="D99" s="35" t="s">
        <v>156</v>
      </c>
      <c r="E99" s="35" t="s">
        <v>41</v>
      </c>
      <c r="F99" s="1" t="s">
        <v>209</v>
      </c>
      <c r="G99" s="49" t="s">
        <v>16</v>
      </c>
      <c r="H99" s="50" t="s">
        <v>93</v>
      </c>
      <c r="I99" s="51" t="s">
        <v>109</v>
      </c>
      <c r="J99" s="52"/>
      <c r="K99" s="38" t="s">
        <v>110</v>
      </c>
      <c r="L99" s="38" t="s">
        <v>108</v>
      </c>
      <c r="M99" s="1">
        <v>2</v>
      </c>
      <c r="N99" s="1">
        <v>2</v>
      </c>
      <c r="O99" s="1">
        <f t="shared" si="12"/>
        <v>4</v>
      </c>
      <c r="P99" s="39" t="str">
        <f t="shared" si="16"/>
        <v>(B)</v>
      </c>
      <c r="Q99" s="1">
        <v>25</v>
      </c>
      <c r="R99" s="1">
        <f t="shared" si="13"/>
        <v>100</v>
      </c>
      <c r="S99" s="40" t="str">
        <f t="shared" si="17"/>
        <v>III</v>
      </c>
      <c r="T99" s="41" t="str">
        <f t="shared" si="15"/>
        <v>Aceptable</v>
      </c>
      <c r="U99" s="42">
        <v>41</v>
      </c>
      <c r="V99" s="36" t="s">
        <v>501</v>
      </c>
      <c r="W99" s="2"/>
      <c r="X99" s="2"/>
      <c r="Y99" s="38" t="s">
        <v>418</v>
      </c>
      <c r="Z99" s="38" t="s">
        <v>417</v>
      </c>
      <c r="AA99" s="2" t="s">
        <v>51</v>
      </c>
      <c r="AB99" s="36" t="s">
        <v>40</v>
      </c>
      <c r="AC99" s="35" t="s">
        <v>451</v>
      </c>
      <c r="AD99" s="148"/>
      <c r="AE99" s="148"/>
      <c r="AF99" s="149"/>
      <c r="AG99" s="148"/>
      <c r="AH99" s="44"/>
      <c r="AI99" s="44"/>
      <c r="AJ99" s="44"/>
      <c r="AK99" s="44"/>
      <c r="AL99" s="44"/>
      <c r="AM99" s="44"/>
      <c r="AN99" s="44"/>
      <c r="AO99" s="44"/>
      <c r="AP99" s="44"/>
      <c r="AQ99" s="44"/>
      <c r="AR99" s="44"/>
      <c r="AS99" s="44"/>
      <c r="AT99" s="44"/>
      <c r="AU99" s="44"/>
    </row>
    <row r="100" spans="1:47" s="57" customFormat="1" ht="210" x14ac:dyDescent="0.2">
      <c r="A100" s="35" t="s">
        <v>213</v>
      </c>
      <c r="B100" s="35" t="s">
        <v>60</v>
      </c>
      <c r="C100" s="35" t="s">
        <v>214</v>
      </c>
      <c r="D100" s="35" t="s">
        <v>156</v>
      </c>
      <c r="E100" s="35" t="s">
        <v>41</v>
      </c>
      <c r="F100" s="69" t="s">
        <v>183</v>
      </c>
      <c r="G100" s="49" t="s">
        <v>16</v>
      </c>
      <c r="H100" s="1" t="s">
        <v>184</v>
      </c>
      <c r="I100" s="1" t="s">
        <v>185</v>
      </c>
      <c r="J100" s="1"/>
      <c r="K100" s="43"/>
      <c r="L100" s="43" t="s">
        <v>186</v>
      </c>
      <c r="M100" s="1">
        <v>2</v>
      </c>
      <c r="N100" s="1">
        <v>1</v>
      </c>
      <c r="O100" s="1">
        <f t="shared" si="12"/>
        <v>2</v>
      </c>
      <c r="P100" s="39" t="str">
        <f>IF(O100&lt;2,"O",IF(O100&lt;=4,"(B)",IF(O100&lt;=8,"(M)",IF(O100&lt;=20,"(A)","(MA)"))))</f>
        <v>(B)</v>
      </c>
      <c r="Q100" s="1">
        <v>100</v>
      </c>
      <c r="R100" s="1">
        <f t="shared" si="13"/>
        <v>200</v>
      </c>
      <c r="S100" s="40" t="str">
        <f t="shared" si="17"/>
        <v>II</v>
      </c>
      <c r="T100" s="41" t="str">
        <f t="shared" si="15"/>
        <v>Aceptable con Control Especifico</v>
      </c>
      <c r="U100" s="42">
        <v>41</v>
      </c>
      <c r="V100" s="36" t="s">
        <v>501</v>
      </c>
      <c r="W100" s="2"/>
      <c r="X100" s="2"/>
      <c r="Y100" s="77" t="s">
        <v>439</v>
      </c>
      <c r="Z100" s="43" t="s">
        <v>440</v>
      </c>
      <c r="AA100" s="74" t="s">
        <v>441</v>
      </c>
      <c r="AB100" s="36" t="s">
        <v>40</v>
      </c>
      <c r="AC100" s="35" t="s">
        <v>451</v>
      </c>
      <c r="AD100" s="148"/>
      <c r="AE100" s="148"/>
      <c r="AF100" s="149"/>
      <c r="AG100" s="148"/>
      <c r="AH100" s="44"/>
      <c r="AI100" s="44"/>
      <c r="AJ100" s="44"/>
      <c r="AK100" s="44"/>
      <c r="AL100" s="44"/>
      <c r="AM100" s="44"/>
      <c r="AN100" s="44"/>
      <c r="AO100" s="44"/>
      <c r="AP100" s="44"/>
      <c r="AQ100" s="44"/>
      <c r="AR100" s="44"/>
      <c r="AS100" s="44"/>
      <c r="AT100" s="44"/>
      <c r="AU100" s="44"/>
    </row>
    <row r="101" spans="1:47" s="57" customFormat="1" ht="409.5" x14ac:dyDescent="0.2">
      <c r="A101" s="35" t="s">
        <v>213</v>
      </c>
      <c r="B101" s="35" t="s">
        <v>60</v>
      </c>
      <c r="C101" s="35" t="s">
        <v>214</v>
      </c>
      <c r="D101" s="35" t="s">
        <v>156</v>
      </c>
      <c r="E101" s="35" t="s">
        <v>41</v>
      </c>
      <c r="F101" s="69" t="s">
        <v>232</v>
      </c>
      <c r="G101" s="49" t="s">
        <v>518</v>
      </c>
      <c r="H101" s="1" t="s">
        <v>188</v>
      </c>
      <c r="I101" s="51" t="s">
        <v>189</v>
      </c>
      <c r="J101" s="71"/>
      <c r="K101" s="43" t="s">
        <v>190</v>
      </c>
      <c r="L101" s="43" t="s">
        <v>191</v>
      </c>
      <c r="M101" s="1">
        <v>2</v>
      </c>
      <c r="N101" s="1">
        <v>3</v>
      </c>
      <c r="O101" s="1">
        <f t="shared" si="12"/>
        <v>6</v>
      </c>
      <c r="P101" s="39" t="str">
        <f>IF(O101&lt;2,"O",IF(O101&lt;=4,"(B)",IF(O101&lt;=8,"(M)",IF(O101&lt;=20,"(A)","(MA)"))))</f>
        <v>(M)</v>
      </c>
      <c r="Q101" s="1">
        <v>25</v>
      </c>
      <c r="R101" s="1">
        <f t="shared" si="13"/>
        <v>150</v>
      </c>
      <c r="S101" s="40" t="str">
        <f t="shared" si="17"/>
        <v>II</v>
      </c>
      <c r="T101" s="41" t="str">
        <f t="shared" si="15"/>
        <v>Aceptable con Control Especifico</v>
      </c>
      <c r="U101" s="42">
        <v>41</v>
      </c>
      <c r="V101" s="36" t="s">
        <v>502</v>
      </c>
      <c r="W101" s="2"/>
      <c r="X101" s="2"/>
      <c r="Y101" s="2" t="s">
        <v>51</v>
      </c>
      <c r="Z101" s="43" t="s">
        <v>452</v>
      </c>
      <c r="AA101" s="74" t="s">
        <v>437</v>
      </c>
      <c r="AB101" s="36" t="s">
        <v>40</v>
      </c>
      <c r="AC101" s="35" t="s">
        <v>426</v>
      </c>
      <c r="AD101" s="148"/>
      <c r="AE101" s="148"/>
      <c r="AF101" s="149"/>
      <c r="AG101" s="148"/>
      <c r="AH101" s="44"/>
      <c r="AI101" s="44"/>
      <c r="AJ101" s="44"/>
      <c r="AK101" s="44"/>
      <c r="AL101" s="44"/>
      <c r="AM101" s="44"/>
      <c r="AN101" s="44"/>
      <c r="AO101" s="44"/>
      <c r="AP101" s="44"/>
      <c r="AQ101" s="44"/>
      <c r="AR101" s="44"/>
      <c r="AS101" s="44"/>
      <c r="AT101" s="44"/>
      <c r="AU101" s="44"/>
    </row>
    <row r="102" spans="1:47" s="57" customFormat="1" ht="270" x14ac:dyDescent="0.2">
      <c r="A102" s="35" t="s">
        <v>213</v>
      </c>
      <c r="B102" s="35" t="s">
        <v>60</v>
      </c>
      <c r="C102" s="35" t="s">
        <v>214</v>
      </c>
      <c r="D102" s="35" t="s">
        <v>216</v>
      </c>
      <c r="E102" s="35" t="s">
        <v>41</v>
      </c>
      <c r="F102" s="69" t="s">
        <v>87</v>
      </c>
      <c r="G102" s="49" t="s">
        <v>518</v>
      </c>
      <c r="H102" s="1" t="s">
        <v>98</v>
      </c>
      <c r="I102" s="51" t="s">
        <v>192</v>
      </c>
      <c r="J102" s="53"/>
      <c r="K102" s="43" t="s">
        <v>120</v>
      </c>
      <c r="L102" s="43" t="s">
        <v>121</v>
      </c>
      <c r="M102" s="1">
        <v>2</v>
      </c>
      <c r="N102" s="1">
        <v>4</v>
      </c>
      <c r="O102" s="1">
        <f t="shared" si="12"/>
        <v>8</v>
      </c>
      <c r="P102" s="39" t="str">
        <f t="shared" si="16"/>
        <v>(M)</v>
      </c>
      <c r="Q102" s="1">
        <v>10</v>
      </c>
      <c r="R102" s="1">
        <f t="shared" si="13"/>
        <v>80</v>
      </c>
      <c r="S102" s="40" t="str">
        <f t="shared" si="17"/>
        <v>III</v>
      </c>
      <c r="T102" s="41" t="str">
        <f t="shared" si="15"/>
        <v>Aceptable</v>
      </c>
      <c r="U102" s="42">
        <v>41</v>
      </c>
      <c r="V102" s="36" t="s">
        <v>502</v>
      </c>
      <c r="W102" s="2"/>
      <c r="X102" s="2"/>
      <c r="Y102" s="2" t="s">
        <v>51</v>
      </c>
      <c r="Z102" s="43" t="s">
        <v>425</v>
      </c>
      <c r="AA102" s="2" t="s">
        <v>51</v>
      </c>
      <c r="AB102" s="36" t="s">
        <v>40</v>
      </c>
      <c r="AC102" s="35" t="s">
        <v>426</v>
      </c>
      <c r="AD102" s="148"/>
      <c r="AE102" s="148"/>
      <c r="AF102" s="149"/>
      <c r="AG102" s="148"/>
      <c r="AH102" s="44"/>
      <c r="AI102" s="44"/>
      <c r="AJ102" s="44"/>
      <c r="AK102" s="44"/>
      <c r="AL102" s="44"/>
      <c r="AM102" s="44"/>
      <c r="AN102" s="44"/>
      <c r="AO102" s="44"/>
      <c r="AP102" s="44"/>
      <c r="AQ102" s="44"/>
      <c r="AR102" s="44"/>
      <c r="AS102" s="44"/>
      <c r="AT102" s="44"/>
      <c r="AU102" s="44"/>
    </row>
    <row r="103" spans="1:47" s="57" customFormat="1" ht="315" x14ac:dyDescent="0.2">
      <c r="A103" s="35" t="s">
        <v>213</v>
      </c>
      <c r="B103" s="35" t="s">
        <v>60</v>
      </c>
      <c r="C103" s="35" t="s">
        <v>214</v>
      </c>
      <c r="D103" s="35" t="s">
        <v>216</v>
      </c>
      <c r="E103" s="35" t="s">
        <v>41</v>
      </c>
      <c r="F103" s="69" t="s">
        <v>193</v>
      </c>
      <c r="G103" s="1" t="s">
        <v>519</v>
      </c>
      <c r="H103" s="1" t="s">
        <v>194</v>
      </c>
      <c r="I103" s="51" t="s">
        <v>195</v>
      </c>
      <c r="J103" s="71"/>
      <c r="K103" s="43" t="s">
        <v>196</v>
      </c>
      <c r="L103" s="74" t="s">
        <v>197</v>
      </c>
      <c r="M103" s="1">
        <v>2</v>
      </c>
      <c r="N103" s="1">
        <v>2</v>
      </c>
      <c r="O103" s="1">
        <f t="shared" si="12"/>
        <v>4</v>
      </c>
      <c r="P103" s="39" t="str">
        <f t="shared" si="16"/>
        <v>(B)</v>
      </c>
      <c r="Q103" s="1">
        <v>25</v>
      </c>
      <c r="R103" s="1">
        <f t="shared" si="13"/>
        <v>100</v>
      </c>
      <c r="S103" s="40" t="str">
        <f t="shared" si="17"/>
        <v>III</v>
      </c>
      <c r="T103" s="41" t="str">
        <f t="shared" si="15"/>
        <v>Aceptable</v>
      </c>
      <c r="U103" s="42">
        <v>41</v>
      </c>
      <c r="V103" s="36" t="s">
        <v>502</v>
      </c>
      <c r="W103" s="2"/>
      <c r="X103" s="2"/>
      <c r="Y103" s="2" t="s">
        <v>51</v>
      </c>
      <c r="Z103" s="43" t="s">
        <v>450</v>
      </c>
      <c r="AA103" s="74" t="s">
        <v>437</v>
      </c>
      <c r="AB103" s="36" t="s">
        <v>40</v>
      </c>
      <c r="AC103" s="35" t="s">
        <v>444</v>
      </c>
      <c r="AD103" s="148"/>
      <c r="AE103" s="148"/>
      <c r="AF103" s="149"/>
      <c r="AG103" s="148"/>
      <c r="AH103" s="44"/>
      <c r="AI103" s="44"/>
      <c r="AJ103" s="44"/>
      <c r="AK103" s="44"/>
      <c r="AL103" s="44"/>
      <c r="AM103" s="44"/>
      <c r="AN103" s="44"/>
      <c r="AO103" s="44"/>
      <c r="AP103" s="44"/>
      <c r="AQ103" s="44"/>
      <c r="AR103" s="44"/>
      <c r="AS103" s="44"/>
      <c r="AT103" s="44"/>
      <c r="AU103" s="44"/>
    </row>
    <row r="104" spans="1:47" s="57" customFormat="1" ht="210" x14ac:dyDescent="0.2">
      <c r="A104" s="35" t="s">
        <v>213</v>
      </c>
      <c r="B104" s="35" t="s">
        <v>60</v>
      </c>
      <c r="C104" s="35" t="s">
        <v>214</v>
      </c>
      <c r="D104" s="35" t="s">
        <v>217</v>
      </c>
      <c r="E104" s="35" t="s">
        <v>41</v>
      </c>
      <c r="F104" s="69" t="s">
        <v>198</v>
      </c>
      <c r="G104" s="1" t="s">
        <v>520</v>
      </c>
      <c r="H104" s="1" t="s">
        <v>199</v>
      </c>
      <c r="I104" s="51" t="s">
        <v>200</v>
      </c>
      <c r="J104" s="71"/>
      <c r="K104" s="71"/>
      <c r="L104" s="74" t="s">
        <v>201</v>
      </c>
      <c r="M104" s="1">
        <v>2</v>
      </c>
      <c r="N104" s="1">
        <v>2</v>
      </c>
      <c r="O104" s="1">
        <f t="shared" si="12"/>
        <v>4</v>
      </c>
      <c r="P104" s="39" t="str">
        <f>IF(O104&lt;2,"O",IF(O104&lt;=4,"(B)",IF(O104&lt;=8,"(M)",IF(O104&lt;=20,"(A)","(MA)"))))</f>
        <v>(B)</v>
      </c>
      <c r="Q104" s="1">
        <v>25</v>
      </c>
      <c r="R104" s="1">
        <f t="shared" si="13"/>
        <v>100</v>
      </c>
      <c r="S104" s="40" t="str">
        <f t="shared" si="17"/>
        <v>III</v>
      </c>
      <c r="T104" s="41" t="str">
        <f t="shared" si="15"/>
        <v>Aceptable</v>
      </c>
      <c r="U104" s="42">
        <v>41</v>
      </c>
      <c r="V104" s="36" t="s">
        <v>502</v>
      </c>
      <c r="W104" s="2"/>
      <c r="X104" s="2"/>
      <c r="Y104" s="74" t="s">
        <v>445</v>
      </c>
      <c r="Z104" s="74" t="s">
        <v>446</v>
      </c>
      <c r="AA104" s="74" t="s">
        <v>441</v>
      </c>
      <c r="AB104" s="36" t="s">
        <v>40</v>
      </c>
      <c r="AC104" s="35" t="s">
        <v>430</v>
      </c>
      <c r="AD104" s="148"/>
      <c r="AE104" s="148"/>
      <c r="AF104" s="149"/>
      <c r="AG104" s="148"/>
      <c r="AH104" s="44"/>
      <c r="AI104" s="44"/>
      <c r="AJ104" s="44"/>
      <c r="AK104" s="44"/>
      <c r="AL104" s="44"/>
      <c r="AM104" s="44"/>
      <c r="AN104" s="44"/>
      <c r="AO104" s="44"/>
      <c r="AP104" s="44"/>
      <c r="AQ104" s="44"/>
      <c r="AR104" s="44"/>
      <c r="AS104" s="44"/>
      <c r="AT104" s="44"/>
      <c r="AU104" s="44"/>
    </row>
    <row r="105" spans="1:47" s="57" customFormat="1" ht="270" x14ac:dyDescent="0.2">
      <c r="A105" s="35" t="s">
        <v>213</v>
      </c>
      <c r="B105" s="35" t="s">
        <v>60</v>
      </c>
      <c r="C105" s="35" t="s">
        <v>214</v>
      </c>
      <c r="D105" s="35" t="s">
        <v>217</v>
      </c>
      <c r="E105" s="35" t="s">
        <v>41</v>
      </c>
      <c r="F105" s="69" t="s">
        <v>88</v>
      </c>
      <c r="G105" s="49" t="s">
        <v>512</v>
      </c>
      <c r="H105" s="1" t="s">
        <v>99</v>
      </c>
      <c r="I105" s="1" t="s">
        <v>122</v>
      </c>
      <c r="J105" s="53"/>
      <c r="K105" s="61" t="s">
        <v>123</v>
      </c>
      <c r="L105" s="61" t="s">
        <v>116</v>
      </c>
      <c r="M105" s="1">
        <v>2</v>
      </c>
      <c r="N105" s="1">
        <v>1</v>
      </c>
      <c r="O105" s="1">
        <f t="shared" si="12"/>
        <v>2</v>
      </c>
      <c r="P105" s="39" t="str">
        <f>IF(O105&lt;2,"O",IF(O105&lt;=4,"(B)",IF(O105&lt;=8,"(M)",IF(O105&lt;=20,"(A)","(MA)"))))</f>
        <v>(B)</v>
      </c>
      <c r="Q105" s="1">
        <v>100</v>
      </c>
      <c r="R105" s="1">
        <f t="shared" si="13"/>
        <v>200</v>
      </c>
      <c r="S105" s="40" t="str">
        <f t="shared" si="17"/>
        <v>II</v>
      </c>
      <c r="T105" s="41" t="str">
        <f t="shared" si="15"/>
        <v>Aceptable con Control Especifico</v>
      </c>
      <c r="U105" s="42">
        <v>41</v>
      </c>
      <c r="V105" s="36" t="s">
        <v>501</v>
      </c>
      <c r="W105" s="2"/>
      <c r="X105" s="2"/>
      <c r="Y105" s="2" t="s">
        <v>51</v>
      </c>
      <c r="Z105" s="61" t="s">
        <v>427</v>
      </c>
      <c r="AA105" s="61" t="s">
        <v>428</v>
      </c>
      <c r="AB105" s="36" t="s">
        <v>40</v>
      </c>
      <c r="AC105" s="35" t="s">
        <v>430</v>
      </c>
      <c r="AD105" s="148"/>
      <c r="AE105" s="148"/>
      <c r="AF105" s="149"/>
      <c r="AG105" s="148"/>
      <c r="AH105" s="44"/>
      <c r="AI105" s="44"/>
      <c r="AJ105" s="44"/>
      <c r="AK105" s="44"/>
      <c r="AL105" s="44"/>
      <c r="AM105" s="44"/>
      <c r="AN105" s="44"/>
      <c r="AO105" s="44"/>
      <c r="AP105" s="44"/>
      <c r="AQ105" s="44"/>
      <c r="AR105" s="44"/>
      <c r="AS105" s="44"/>
      <c r="AT105" s="44"/>
      <c r="AU105" s="44"/>
    </row>
    <row r="106" spans="1:47" s="57" customFormat="1" ht="270" x14ac:dyDescent="0.2">
      <c r="A106" s="35" t="s">
        <v>213</v>
      </c>
      <c r="B106" s="35" t="s">
        <v>60</v>
      </c>
      <c r="C106" s="35" t="s">
        <v>214</v>
      </c>
      <c r="D106" s="35" t="s">
        <v>218</v>
      </c>
      <c r="E106" s="35" t="s">
        <v>41</v>
      </c>
      <c r="F106" s="69" t="s">
        <v>89</v>
      </c>
      <c r="G106" s="49" t="s">
        <v>512</v>
      </c>
      <c r="H106" s="1" t="s">
        <v>100</v>
      </c>
      <c r="I106" s="1" t="s">
        <v>124</v>
      </c>
      <c r="J106" s="53"/>
      <c r="K106" s="61" t="s">
        <v>123</v>
      </c>
      <c r="L106" s="61" t="s">
        <v>116</v>
      </c>
      <c r="M106" s="1">
        <v>2</v>
      </c>
      <c r="N106" s="1">
        <v>1</v>
      </c>
      <c r="O106" s="1">
        <f t="shared" si="12"/>
        <v>2</v>
      </c>
      <c r="P106" s="39" t="str">
        <f>IF(O106&lt;2,"O",IF(O106&lt;=4,"(B)",IF(O106&lt;=8,"(M)",IF(O106&lt;=20,"(A)","(MA)"))))</f>
        <v>(B)</v>
      </c>
      <c r="Q106" s="1">
        <v>25</v>
      </c>
      <c r="R106" s="1">
        <f t="shared" si="13"/>
        <v>50</v>
      </c>
      <c r="S106" s="40" t="str">
        <f t="shared" si="17"/>
        <v>III</v>
      </c>
      <c r="T106" s="41" t="str">
        <f t="shared" si="15"/>
        <v>Aceptable</v>
      </c>
      <c r="U106" s="42">
        <v>41</v>
      </c>
      <c r="V106" s="36" t="s">
        <v>501</v>
      </c>
      <c r="W106" s="2"/>
      <c r="X106" s="2"/>
      <c r="Y106" s="2" t="s">
        <v>51</v>
      </c>
      <c r="Z106" s="61" t="s">
        <v>427</v>
      </c>
      <c r="AA106" s="61" t="s">
        <v>428</v>
      </c>
      <c r="AB106" s="36" t="s">
        <v>40</v>
      </c>
      <c r="AC106" s="35" t="s">
        <v>430</v>
      </c>
      <c r="AD106" s="148"/>
      <c r="AE106" s="148"/>
      <c r="AF106" s="149"/>
      <c r="AG106" s="148"/>
      <c r="AH106" s="44"/>
      <c r="AI106" s="44"/>
      <c r="AJ106" s="44"/>
      <c r="AK106" s="44"/>
      <c r="AL106" s="44"/>
      <c r="AM106" s="44"/>
      <c r="AN106" s="44"/>
      <c r="AO106" s="44"/>
      <c r="AP106" s="44"/>
      <c r="AQ106" s="44"/>
      <c r="AR106" s="44"/>
      <c r="AS106" s="44"/>
      <c r="AT106" s="44"/>
      <c r="AU106" s="44"/>
    </row>
    <row r="107" spans="1:47" s="57" customFormat="1" ht="285" x14ac:dyDescent="0.2">
      <c r="A107" s="35" t="s">
        <v>213</v>
      </c>
      <c r="B107" s="35" t="s">
        <v>60</v>
      </c>
      <c r="C107" s="35" t="s">
        <v>214</v>
      </c>
      <c r="D107" s="35" t="s">
        <v>218</v>
      </c>
      <c r="E107" s="35" t="s">
        <v>41</v>
      </c>
      <c r="F107" s="69" t="s">
        <v>233</v>
      </c>
      <c r="G107" s="49" t="s">
        <v>512</v>
      </c>
      <c r="H107" s="1" t="s">
        <v>203</v>
      </c>
      <c r="I107" s="1" t="s">
        <v>122</v>
      </c>
      <c r="J107" s="71"/>
      <c r="K107" s="71"/>
      <c r="L107" s="71"/>
      <c r="M107" s="1">
        <v>2</v>
      </c>
      <c r="N107" s="1">
        <v>1</v>
      </c>
      <c r="O107" s="1">
        <f t="shared" si="12"/>
        <v>2</v>
      </c>
      <c r="P107" s="39" t="str">
        <f>IF(O107&lt;2,"O",IF(O107&lt;=4,"(B)",IF(O107&lt;=8,"(M)",IF(O107&lt;=20,"(A)","(MA)"))))</f>
        <v>(B)</v>
      </c>
      <c r="Q107" s="1">
        <v>100</v>
      </c>
      <c r="R107" s="1">
        <f t="shared" si="13"/>
        <v>200</v>
      </c>
      <c r="S107" s="40" t="s">
        <v>402</v>
      </c>
      <c r="T107" s="41" t="str">
        <f t="shared" si="15"/>
        <v>Aceptable con Control Especifico</v>
      </c>
      <c r="U107" s="42">
        <v>41</v>
      </c>
      <c r="V107" s="36" t="s">
        <v>501</v>
      </c>
      <c r="W107" s="2"/>
      <c r="X107" s="2"/>
      <c r="Y107" s="2" t="s">
        <v>51</v>
      </c>
      <c r="Z107" s="61" t="s">
        <v>447</v>
      </c>
      <c r="AA107" s="2" t="s">
        <v>51</v>
      </c>
      <c r="AB107" s="36" t="s">
        <v>40</v>
      </c>
      <c r="AC107" s="35" t="s">
        <v>430</v>
      </c>
      <c r="AD107" s="148"/>
      <c r="AE107" s="148"/>
      <c r="AF107" s="149"/>
      <c r="AG107" s="148"/>
      <c r="AH107" s="44"/>
      <c r="AI107" s="44"/>
      <c r="AJ107" s="44"/>
      <c r="AK107" s="44"/>
      <c r="AL107" s="44"/>
      <c r="AM107" s="44"/>
      <c r="AN107" s="44"/>
      <c r="AO107" s="44"/>
      <c r="AP107" s="44"/>
      <c r="AQ107" s="44"/>
      <c r="AR107" s="44"/>
      <c r="AS107" s="44"/>
      <c r="AT107" s="44"/>
      <c r="AU107" s="44"/>
    </row>
    <row r="108" spans="1:47" s="57" customFormat="1" ht="285" x14ac:dyDescent="0.2">
      <c r="A108" s="35" t="s">
        <v>213</v>
      </c>
      <c r="B108" s="35" t="s">
        <v>60</v>
      </c>
      <c r="C108" s="35" t="s">
        <v>214</v>
      </c>
      <c r="D108" s="35" t="s">
        <v>218</v>
      </c>
      <c r="E108" s="35" t="s">
        <v>41</v>
      </c>
      <c r="F108" s="69" t="s">
        <v>234</v>
      </c>
      <c r="G108" s="49" t="s">
        <v>512</v>
      </c>
      <c r="H108" s="1" t="s">
        <v>205</v>
      </c>
      <c r="I108" s="1" t="s">
        <v>122</v>
      </c>
      <c r="J108" s="71"/>
      <c r="K108" s="71"/>
      <c r="L108" s="71"/>
      <c r="M108" s="1">
        <v>2</v>
      </c>
      <c r="N108" s="1">
        <v>1</v>
      </c>
      <c r="O108" s="1">
        <f t="shared" si="12"/>
        <v>2</v>
      </c>
      <c r="P108" s="39" t="str">
        <f t="shared" ref="P108:P117" si="18">IF(O108&lt;2,"O",IF(O108&lt;=4,"(B)",IF(O108&lt;=8,"(M)",IF(O108&lt;=20,"(A)","(MA)"))))</f>
        <v>(B)</v>
      </c>
      <c r="Q108" s="1">
        <v>100</v>
      </c>
      <c r="R108" s="1">
        <f t="shared" si="13"/>
        <v>200</v>
      </c>
      <c r="S108" s="40" t="s">
        <v>402</v>
      </c>
      <c r="T108" s="41" t="str">
        <f t="shared" si="15"/>
        <v>Aceptable con Control Especifico</v>
      </c>
      <c r="U108" s="42">
        <v>41</v>
      </c>
      <c r="V108" s="36" t="s">
        <v>501</v>
      </c>
      <c r="W108" s="2"/>
      <c r="X108" s="2"/>
      <c r="Y108" s="2" t="s">
        <v>51</v>
      </c>
      <c r="Z108" s="61" t="s">
        <v>447</v>
      </c>
      <c r="AA108" s="2" t="s">
        <v>51</v>
      </c>
      <c r="AB108" s="36" t="s">
        <v>40</v>
      </c>
      <c r="AC108" s="35" t="s">
        <v>430</v>
      </c>
      <c r="AD108" s="148"/>
      <c r="AE108" s="148"/>
      <c r="AF108" s="149"/>
      <c r="AG108" s="148"/>
      <c r="AH108" s="44"/>
      <c r="AI108" s="44"/>
      <c r="AJ108" s="44"/>
      <c r="AK108" s="44"/>
      <c r="AL108" s="44"/>
      <c r="AM108" s="44"/>
      <c r="AN108" s="44"/>
      <c r="AO108" s="44"/>
      <c r="AP108" s="44"/>
      <c r="AQ108" s="44"/>
      <c r="AR108" s="44"/>
      <c r="AS108" s="44"/>
      <c r="AT108" s="44"/>
      <c r="AU108" s="44"/>
    </row>
    <row r="109" spans="1:47" s="57" customFormat="1" ht="225" x14ac:dyDescent="0.2">
      <c r="A109" s="35" t="s">
        <v>213</v>
      </c>
      <c r="B109" s="35" t="s">
        <v>60</v>
      </c>
      <c r="C109" s="35" t="s">
        <v>215</v>
      </c>
      <c r="D109" s="35" t="s">
        <v>219</v>
      </c>
      <c r="E109" s="35" t="s">
        <v>41</v>
      </c>
      <c r="F109" s="69" t="s">
        <v>63</v>
      </c>
      <c r="G109" s="36" t="s">
        <v>517</v>
      </c>
      <c r="H109" s="1" t="s">
        <v>66</v>
      </c>
      <c r="I109" s="51" t="s">
        <v>67</v>
      </c>
      <c r="J109" s="38" t="s">
        <v>70</v>
      </c>
      <c r="K109" s="38" t="s">
        <v>71</v>
      </c>
      <c r="L109" s="38" t="s">
        <v>72</v>
      </c>
      <c r="M109" s="1">
        <v>2</v>
      </c>
      <c r="N109" s="1">
        <v>1</v>
      </c>
      <c r="O109" s="1">
        <f t="shared" si="12"/>
        <v>2</v>
      </c>
      <c r="P109" s="39" t="str">
        <f t="shared" si="18"/>
        <v>(B)</v>
      </c>
      <c r="Q109" s="1">
        <v>25</v>
      </c>
      <c r="R109" s="1">
        <f t="shared" si="13"/>
        <v>50</v>
      </c>
      <c r="S109" s="40" t="s">
        <v>402</v>
      </c>
      <c r="T109" s="41" t="str">
        <f t="shared" si="15"/>
        <v>Aceptable con Control Especifico</v>
      </c>
      <c r="U109" s="42">
        <v>39</v>
      </c>
      <c r="V109" s="36" t="s">
        <v>500</v>
      </c>
      <c r="W109" s="2"/>
      <c r="X109" s="2"/>
      <c r="Y109" s="38" t="s">
        <v>405</v>
      </c>
      <c r="Z109" s="38" t="s">
        <v>406</v>
      </c>
      <c r="AA109" s="43" t="s">
        <v>407</v>
      </c>
      <c r="AB109" s="36" t="s">
        <v>40</v>
      </c>
      <c r="AC109" s="35" t="s">
        <v>451</v>
      </c>
      <c r="AD109" s="148"/>
      <c r="AE109" s="148"/>
      <c r="AF109" s="149"/>
      <c r="AG109" s="148"/>
      <c r="AH109" s="44"/>
      <c r="AI109" s="44"/>
      <c r="AJ109" s="44"/>
      <c r="AK109" s="44"/>
      <c r="AL109" s="44"/>
      <c r="AM109" s="44"/>
      <c r="AN109" s="44"/>
      <c r="AO109" s="44"/>
      <c r="AP109" s="44"/>
      <c r="AQ109" s="44"/>
      <c r="AR109" s="44"/>
      <c r="AS109" s="44"/>
      <c r="AT109" s="44"/>
      <c r="AU109" s="44"/>
    </row>
    <row r="110" spans="1:47" s="57" customFormat="1" ht="225" x14ac:dyDescent="0.2">
      <c r="A110" s="35" t="s">
        <v>213</v>
      </c>
      <c r="B110" s="35" t="s">
        <v>60</v>
      </c>
      <c r="C110" s="35" t="s">
        <v>215</v>
      </c>
      <c r="D110" s="35" t="s">
        <v>219</v>
      </c>
      <c r="E110" s="35" t="s">
        <v>41</v>
      </c>
      <c r="F110" s="69" t="s">
        <v>164</v>
      </c>
      <c r="G110" s="36" t="s">
        <v>517</v>
      </c>
      <c r="H110" s="1" t="s">
        <v>132</v>
      </c>
      <c r="I110" s="51" t="s">
        <v>68</v>
      </c>
      <c r="J110" s="38" t="s">
        <v>70</v>
      </c>
      <c r="K110" s="38" t="s">
        <v>73</v>
      </c>
      <c r="L110" s="38" t="s">
        <v>72</v>
      </c>
      <c r="M110" s="1">
        <v>2</v>
      </c>
      <c r="N110" s="1">
        <v>1</v>
      </c>
      <c r="O110" s="1">
        <f t="shared" si="12"/>
        <v>2</v>
      </c>
      <c r="P110" s="39" t="str">
        <f t="shared" si="18"/>
        <v>(B)</v>
      </c>
      <c r="Q110" s="1">
        <v>25</v>
      </c>
      <c r="R110" s="1">
        <f t="shared" si="13"/>
        <v>50</v>
      </c>
      <c r="S110" s="40" t="str">
        <f>IF(R110=0,"N/A",IF(AND(R110&gt;=1,R110&lt;=20),"IV",IF(AND(R110&gt;=40,R110&lt;=120),"III",IF(AND(R110&gt;=150,R110&lt;=500),"II",IF(R110&gt;=600,"I")))))</f>
        <v>III</v>
      </c>
      <c r="T110" s="41" t="str">
        <f t="shared" si="15"/>
        <v>Aceptable</v>
      </c>
      <c r="U110" s="42">
        <v>39</v>
      </c>
      <c r="V110" s="36" t="s">
        <v>500</v>
      </c>
      <c r="W110" s="2"/>
      <c r="X110" s="2"/>
      <c r="Y110" s="38" t="s">
        <v>405</v>
      </c>
      <c r="Z110" s="38" t="s">
        <v>409</v>
      </c>
      <c r="AA110" s="43" t="s">
        <v>407</v>
      </c>
      <c r="AB110" s="36" t="s">
        <v>40</v>
      </c>
      <c r="AC110" s="35" t="s">
        <v>451</v>
      </c>
      <c r="AD110" s="148"/>
      <c r="AE110" s="148"/>
      <c r="AF110" s="149"/>
      <c r="AG110" s="148"/>
      <c r="AH110" s="44"/>
      <c r="AI110" s="44"/>
      <c r="AJ110" s="44"/>
      <c r="AK110" s="44"/>
      <c r="AL110" s="44"/>
      <c r="AM110" s="44"/>
      <c r="AN110" s="44"/>
      <c r="AO110" s="44"/>
      <c r="AP110" s="44"/>
      <c r="AQ110" s="44"/>
      <c r="AR110" s="44"/>
      <c r="AS110" s="44"/>
      <c r="AT110" s="44"/>
      <c r="AU110" s="44"/>
    </row>
    <row r="111" spans="1:47" s="57" customFormat="1" ht="225" x14ac:dyDescent="0.2">
      <c r="A111" s="35" t="s">
        <v>213</v>
      </c>
      <c r="B111" s="35" t="s">
        <v>60</v>
      </c>
      <c r="C111" s="35" t="s">
        <v>215</v>
      </c>
      <c r="D111" s="35" t="s">
        <v>220</v>
      </c>
      <c r="E111" s="35" t="s">
        <v>41</v>
      </c>
      <c r="F111" s="70" t="s">
        <v>235</v>
      </c>
      <c r="G111" s="36" t="s">
        <v>517</v>
      </c>
      <c r="H111" s="1" t="s">
        <v>166</v>
      </c>
      <c r="I111" s="51" t="s">
        <v>68</v>
      </c>
      <c r="J111" s="38" t="s">
        <v>70</v>
      </c>
      <c r="K111" s="38" t="s">
        <v>73</v>
      </c>
      <c r="L111" s="38" t="s">
        <v>72</v>
      </c>
      <c r="M111" s="1">
        <v>2</v>
      </c>
      <c r="N111" s="1">
        <v>4</v>
      </c>
      <c r="O111" s="1">
        <f t="shared" si="12"/>
        <v>8</v>
      </c>
      <c r="P111" s="39" t="str">
        <f t="shared" si="18"/>
        <v>(M)</v>
      </c>
      <c r="Q111" s="1">
        <v>25</v>
      </c>
      <c r="R111" s="1">
        <f t="shared" si="13"/>
        <v>200</v>
      </c>
      <c r="S111" s="40" t="str">
        <f t="shared" ref="S111:S174" si="19">IF(R111=0,"N/A",IF(AND(R111&gt;=1,R111&lt;=20),"IV",IF(AND(R111&gt;=40,R111&lt;=120),"III",IF(AND(R111&gt;=150,R111&lt;=500),"II",IF(R111&gt;=600,"I")))))</f>
        <v>II</v>
      </c>
      <c r="T111" s="41" t="str">
        <f t="shared" si="15"/>
        <v>Aceptable con Control Especifico</v>
      </c>
      <c r="U111" s="42">
        <v>39</v>
      </c>
      <c r="V111" s="36" t="s">
        <v>500</v>
      </c>
      <c r="W111" s="2"/>
      <c r="X111" s="2"/>
      <c r="Y111" s="38" t="s">
        <v>405</v>
      </c>
      <c r="Z111" s="38" t="s">
        <v>409</v>
      </c>
      <c r="AA111" s="43" t="s">
        <v>407</v>
      </c>
      <c r="AB111" s="36" t="s">
        <v>40</v>
      </c>
      <c r="AC111" s="35" t="s">
        <v>451</v>
      </c>
      <c r="AD111" s="148"/>
      <c r="AE111" s="148"/>
      <c r="AF111" s="149"/>
      <c r="AG111" s="148"/>
      <c r="AH111" s="44"/>
      <c r="AI111" s="44"/>
      <c r="AJ111" s="44"/>
      <c r="AK111" s="44"/>
      <c r="AL111" s="44"/>
      <c r="AM111" s="44"/>
      <c r="AN111" s="44"/>
      <c r="AO111" s="44"/>
      <c r="AP111" s="44"/>
      <c r="AQ111" s="44"/>
      <c r="AR111" s="44"/>
      <c r="AS111" s="44"/>
      <c r="AT111" s="44"/>
      <c r="AU111" s="44"/>
    </row>
    <row r="112" spans="1:47" s="57" customFormat="1" ht="90" x14ac:dyDescent="0.2">
      <c r="A112" s="35" t="s">
        <v>213</v>
      </c>
      <c r="B112" s="35" t="s">
        <v>60</v>
      </c>
      <c r="C112" s="35" t="s">
        <v>215</v>
      </c>
      <c r="D112" s="35" t="s">
        <v>220</v>
      </c>
      <c r="E112" s="35" t="s">
        <v>41</v>
      </c>
      <c r="F112" s="69" t="s">
        <v>65</v>
      </c>
      <c r="G112" s="36" t="s">
        <v>517</v>
      </c>
      <c r="H112" s="1" t="s">
        <v>133</v>
      </c>
      <c r="I112" s="51" t="s">
        <v>69</v>
      </c>
      <c r="J112" s="52"/>
      <c r="K112" s="43" t="s">
        <v>74</v>
      </c>
      <c r="L112" s="43" t="s">
        <v>75</v>
      </c>
      <c r="M112" s="1">
        <v>2</v>
      </c>
      <c r="N112" s="1">
        <v>1</v>
      </c>
      <c r="O112" s="1">
        <f t="shared" si="12"/>
        <v>2</v>
      </c>
      <c r="P112" s="39" t="str">
        <f t="shared" si="18"/>
        <v>(B)</v>
      </c>
      <c r="Q112" s="1">
        <v>10</v>
      </c>
      <c r="R112" s="1">
        <f t="shared" si="13"/>
        <v>20</v>
      </c>
      <c r="S112" s="40" t="str">
        <f t="shared" si="19"/>
        <v>IV</v>
      </c>
      <c r="T112" s="41" t="str">
        <f t="shared" si="15"/>
        <v>Aceptable</v>
      </c>
      <c r="U112" s="42">
        <v>39</v>
      </c>
      <c r="V112" s="36" t="s">
        <v>500</v>
      </c>
      <c r="W112" s="2"/>
      <c r="X112" s="2"/>
      <c r="Y112" s="38" t="s">
        <v>410</v>
      </c>
      <c r="Z112" s="48" t="s">
        <v>431</v>
      </c>
      <c r="AA112" s="2" t="s">
        <v>51</v>
      </c>
      <c r="AB112" s="36" t="s">
        <v>40</v>
      </c>
      <c r="AC112" s="35" t="s">
        <v>451</v>
      </c>
      <c r="AD112" s="148"/>
      <c r="AE112" s="148"/>
      <c r="AF112" s="149"/>
      <c r="AG112" s="148"/>
      <c r="AH112" s="44"/>
      <c r="AI112" s="44"/>
      <c r="AJ112" s="44"/>
      <c r="AK112" s="44"/>
      <c r="AL112" s="44"/>
      <c r="AM112" s="44"/>
      <c r="AN112" s="44"/>
      <c r="AO112" s="44"/>
      <c r="AP112" s="44"/>
      <c r="AQ112" s="44"/>
      <c r="AR112" s="44"/>
      <c r="AS112" s="44"/>
      <c r="AT112" s="44"/>
      <c r="AU112" s="44"/>
    </row>
    <row r="113" spans="1:47" s="57" customFormat="1" ht="330" x14ac:dyDescent="0.2">
      <c r="A113" s="35" t="s">
        <v>213</v>
      </c>
      <c r="B113" s="35" t="s">
        <v>60</v>
      </c>
      <c r="C113" s="35" t="s">
        <v>215</v>
      </c>
      <c r="D113" s="35" t="s">
        <v>221</v>
      </c>
      <c r="E113" s="35" t="s">
        <v>41</v>
      </c>
      <c r="F113" s="69" t="s">
        <v>80</v>
      </c>
      <c r="G113" s="1" t="s">
        <v>134</v>
      </c>
      <c r="H113" s="50" t="s">
        <v>91</v>
      </c>
      <c r="I113" s="1" t="s">
        <v>103</v>
      </c>
      <c r="J113" s="52"/>
      <c r="K113" s="38" t="s">
        <v>104</v>
      </c>
      <c r="L113" s="38" t="s">
        <v>105</v>
      </c>
      <c r="M113" s="1">
        <v>2</v>
      </c>
      <c r="N113" s="1">
        <v>3</v>
      </c>
      <c r="O113" s="1">
        <f t="shared" si="12"/>
        <v>6</v>
      </c>
      <c r="P113" s="39" t="str">
        <f t="shared" si="18"/>
        <v>(M)</v>
      </c>
      <c r="Q113" s="1">
        <v>25</v>
      </c>
      <c r="R113" s="1">
        <f t="shared" si="13"/>
        <v>150</v>
      </c>
      <c r="S113" s="40" t="str">
        <f t="shared" si="19"/>
        <v>II</v>
      </c>
      <c r="T113" s="41" t="str">
        <f t="shared" si="15"/>
        <v>Aceptable con Control Especifico</v>
      </c>
      <c r="U113" s="42">
        <v>39</v>
      </c>
      <c r="V113" s="36" t="s">
        <v>42</v>
      </c>
      <c r="W113" s="2"/>
      <c r="X113" s="2"/>
      <c r="Y113" s="2" t="s">
        <v>51</v>
      </c>
      <c r="Z113" s="54" t="s">
        <v>414</v>
      </c>
      <c r="AA113" s="2" t="s">
        <v>51</v>
      </c>
      <c r="AB113" s="36" t="s">
        <v>40</v>
      </c>
      <c r="AC113" s="35" t="s">
        <v>415</v>
      </c>
      <c r="AD113" s="148"/>
      <c r="AE113" s="148"/>
      <c r="AF113" s="149"/>
      <c r="AG113" s="148"/>
      <c r="AH113" s="44"/>
      <c r="AI113" s="44"/>
      <c r="AJ113" s="44"/>
      <c r="AK113" s="44"/>
      <c r="AL113" s="44"/>
      <c r="AM113" s="44"/>
      <c r="AN113" s="44"/>
      <c r="AO113" s="44"/>
      <c r="AP113" s="44"/>
      <c r="AQ113" s="44"/>
      <c r="AR113" s="44"/>
      <c r="AS113" s="44"/>
      <c r="AT113" s="44"/>
      <c r="AU113" s="44"/>
    </row>
    <row r="114" spans="1:47" s="57" customFormat="1" ht="195" x14ac:dyDescent="0.2">
      <c r="A114" s="35" t="s">
        <v>213</v>
      </c>
      <c r="B114" s="35" t="s">
        <v>60</v>
      </c>
      <c r="C114" s="35" t="s">
        <v>215</v>
      </c>
      <c r="D114" s="35" t="s">
        <v>221</v>
      </c>
      <c r="E114" s="35" t="s">
        <v>41</v>
      </c>
      <c r="F114" s="69" t="s">
        <v>236</v>
      </c>
      <c r="G114" s="49" t="s">
        <v>16</v>
      </c>
      <c r="H114" s="1" t="s">
        <v>168</v>
      </c>
      <c r="I114" s="1" t="s">
        <v>111</v>
      </c>
      <c r="J114" s="71"/>
      <c r="K114" s="38" t="s">
        <v>169</v>
      </c>
      <c r="L114" s="38" t="s">
        <v>113</v>
      </c>
      <c r="M114" s="1">
        <v>2</v>
      </c>
      <c r="N114" s="1">
        <v>1</v>
      </c>
      <c r="O114" s="1">
        <f t="shared" si="12"/>
        <v>2</v>
      </c>
      <c r="P114" s="39" t="str">
        <f t="shared" si="18"/>
        <v>(B)</v>
      </c>
      <c r="Q114" s="1">
        <v>100</v>
      </c>
      <c r="R114" s="1">
        <f t="shared" si="13"/>
        <v>200</v>
      </c>
      <c r="S114" s="40" t="str">
        <f t="shared" si="19"/>
        <v>II</v>
      </c>
      <c r="T114" s="41" t="str">
        <f t="shared" si="15"/>
        <v>Aceptable con Control Especifico</v>
      </c>
      <c r="U114" s="42">
        <v>39</v>
      </c>
      <c r="V114" s="36" t="s">
        <v>501</v>
      </c>
      <c r="W114" s="2"/>
      <c r="X114" s="2"/>
      <c r="Y114" s="2" t="s">
        <v>51</v>
      </c>
      <c r="Z114" s="38" t="s">
        <v>432</v>
      </c>
      <c r="AA114" s="2" t="s">
        <v>51</v>
      </c>
      <c r="AB114" s="36" t="s">
        <v>40</v>
      </c>
      <c r="AC114" s="35" t="s">
        <v>451</v>
      </c>
      <c r="AD114" s="148"/>
      <c r="AE114" s="148"/>
      <c r="AF114" s="149"/>
      <c r="AG114" s="148"/>
      <c r="AH114" s="44"/>
      <c r="AI114" s="44"/>
      <c r="AJ114" s="44"/>
      <c r="AK114" s="44"/>
      <c r="AL114" s="44"/>
      <c r="AM114" s="44"/>
      <c r="AN114" s="44"/>
      <c r="AO114" s="44"/>
      <c r="AP114" s="44"/>
      <c r="AQ114" s="44"/>
      <c r="AR114" s="44"/>
      <c r="AS114" s="44"/>
      <c r="AT114" s="44"/>
      <c r="AU114" s="44"/>
    </row>
    <row r="115" spans="1:47" s="57" customFormat="1" ht="405" x14ac:dyDescent="0.2">
      <c r="A115" s="35" t="s">
        <v>213</v>
      </c>
      <c r="B115" s="35" t="s">
        <v>60</v>
      </c>
      <c r="C115" s="35" t="s">
        <v>215</v>
      </c>
      <c r="D115" s="35" t="s">
        <v>222</v>
      </c>
      <c r="E115" s="35" t="s">
        <v>41</v>
      </c>
      <c r="F115" s="69" t="s">
        <v>170</v>
      </c>
      <c r="G115" s="49" t="s">
        <v>16</v>
      </c>
      <c r="H115" s="1" t="s">
        <v>171</v>
      </c>
      <c r="I115" s="1" t="s">
        <v>172</v>
      </c>
      <c r="J115" s="71"/>
      <c r="K115" s="38" t="s">
        <v>173</v>
      </c>
      <c r="L115" s="38" t="s">
        <v>174</v>
      </c>
      <c r="M115" s="1">
        <v>2</v>
      </c>
      <c r="N115" s="1">
        <v>2</v>
      </c>
      <c r="O115" s="1">
        <f t="shared" si="12"/>
        <v>4</v>
      </c>
      <c r="P115" s="39" t="str">
        <f t="shared" si="18"/>
        <v>(B)</v>
      </c>
      <c r="Q115" s="1">
        <v>100</v>
      </c>
      <c r="R115" s="1">
        <f t="shared" si="13"/>
        <v>400</v>
      </c>
      <c r="S115" s="40" t="str">
        <f t="shared" si="19"/>
        <v>II</v>
      </c>
      <c r="T115" s="41" t="str">
        <f t="shared" si="15"/>
        <v>Aceptable con Control Especifico</v>
      </c>
      <c r="U115" s="42">
        <v>39</v>
      </c>
      <c r="V115" s="36" t="s">
        <v>501</v>
      </c>
      <c r="W115" s="2"/>
      <c r="X115" s="2"/>
      <c r="Y115" s="38" t="s">
        <v>433</v>
      </c>
      <c r="Z115" s="38" t="s">
        <v>434</v>
      </c>
      <c r="AA115" s="72" t="s">
        <v>435</v>
      </c>
      <c r="AB115" s="36" t="s">
        <v>40</v>
      </c>
      <c r="AC115" s="35" t="s">
        <v>451</v>
      </c>
      <c r="AD115" s="148"/>
      <c r="AE115" s="148"/>
      <c r="AF115" s="149"/>
      <c r="AG115" s="148"/>
      <c r="AH115" s="44"/>
      <c r="AI115" s="44"/>
      <c r="AJ115" s="44"/>
      <c r="AK115" s="44"/>
      <c r="AL115" s="44"/>
      <c r="AM115" s="44"/>
      <c r="AN115" s="44"/>
      <c r="AO115" s="44"/>
      <c r="AP115" s="44"/>
      <c r="AQ115" s="44"/>
      <c r="AR115" s="44"/>
      <c r="AS115" s="44"/>
      <c r="AT115" s="44"/>
      <c r="AU115" s="44"/>
    </row>
    <row r="116" spans="1:47" s="57" customFormat="1" ht="240" x14ac:dyDescent="0.2">
      <c r="A116" s="35" t="s">
        <v>213</v>
      </c>
      <c r="B116" s="35" t="s">
        <v>60</v>
      </c>
      <c r="C116" s="35" t="s">
        <v>215</v>
      </c>
      <c r="D116" s="35" t="s">
        <v>222</v>
      </c>
      <c r="E116" s="35" t="s">
        <v>41</v>
      </c>
      <c r="F116" s="73" t="s">
        <v>175</v>
      </c>
      <c r="G116" s="49" t="s">
        <v>16</v>
      </c>
      <c r="H116" s="50" t="s">
        <v>90</v>
      </c>
      <c r="I116" s="1" t="s">
        <v>176</v>
      </c>
      <c r="J116" s="71"/>
      <c r="K116" s="38"/>
      <c r="L116" s="38" t="s">
        <v>177</v>
      </c>
      <c r="M116" s="1">
        <v>2</v>
      </c>
      <c r="N116" s="1">
        <v>2</v>
      </c>
      <c r="O116" s="1">
        <f t="shared" si="12"/>
        <v>4</v>
      </c>
      <c r="P116" s="39" t="str">
        <f t="shared" si="18"/>
        <v>(B)</v>
      </c>
      <c r="Q116" s="1">
        <v>25</v>
      </c>
      <c r="R116" s="1">
        <f t="shared" si="13"/>
        <v>100</v>
      </c>
      <c r="S116" s="40" t="str">
        <f t="shared" si="19"/>
        <v>III</v>
      </c>
      <c r="T116" s="41" t="str">
        <f t="shared" si="15"/>
        <v>Aceptable</v>
      </c>
      <c r="U116" s="42">
        <v>39</v>
      </c>
      <c r="V116" s="36" t="s">
        <v>501</v>
      </c>
      <c r="W116" s="2"/>
      <c r="X116" s="2"/>
      <c r="Y116" s="2" t="s">
        <v>51</v>
      </c>
      <c r="Z116" s="38" t="s">
        <v>436</v>
      </c>
      <c r="AA116" s="74" t="s">
        <v>437</v>
      </c>
      <c r="AB116" s="36" t="s">
        <v>40</v>
      </c>
      <c r="AC116" s="35" t="s">
        <v>451</v>
      </c>
      <c r="AD116" s="148"/>
      <c r="AE116" s="148"/>
      <c r="AF116" s="149"/>
      <c r="AG116" s="148"/>
      <c r="AH116" s="44"/>
      <c r="AI116" s="44"/>
      <c r="AJ116" s="44"/>
      <c r="AK116" s="44"/>
      <c r="AL116" s="44"/>
      <c r="AM116" s="44"/>
      <c r="AN116" s="44"/>
      <c r="AO116" s="44"/>
      <c r="AP116" s="44"/>
      <c r="AQ116" s="44"/>
      <c r="AR116" s="44"/>
      <c r="AS116" s="44"/>
      <c r="AT116" s="44"/>
      <c r="AU116" s="44"/>
    </row>
    <row r="117" spans="1:47" s="80" customFormat="1" ht="210" x14ac:dyDescent="0.2">
      <c r="A117" s="35" t="s">
        <v>213</v>
      </c>
      <c r="B117" s="35" t="s">
        <v>60</v>
      </c>
      <c r="C117" s="35" t="s">
        <v>215</v>
      </c>
      <c r="D117" s="78" t="s">
        <v>223</v>
      </c>
      <c r="E117" s="35" t="s">
        <v>41</v>
      </c>
      <c r="F117" s="75" t="s">
        <v>178</v>
      </c>
      <c r="G117" s="49" t="s">
        <v>16</v>
      </c>
      <c r="H117" s="50" t="s">
        <v>97</v>
      </c>
      <c r="I117" s="1" t="s">
        <v>117</v>
      </c>
      <c r="J117" s="1" t="s">
        <v>538</v>
      </c>
      <c r="K117" s="43" t="s">
        <v>118</v>
      </c>
      <c r="L117" s="1" t="s">
        <v>538</v>
      </c>
      <c r="M117" s="1">
        <v>2</v>
      </c>
      <c r="N117" s="1">
        <v>1</v>
      </c>
      <c r="O117" s="1">
        <f t="shared" si="12"/>
        <v>2</v>
      </c>
      <c r="P117" s="39" t="str">
        <f t="shared" si="18"/>
        <v>(B)</v>
      </c>
      <c r="Q117" s="1">
        <v>60</v>
      </c>
      <c r="R117" s="1">
        <f t="shared" si="13"/>
        <v>120</v>
      </c>
      <c r="S117" s="40" t="str">
        <f t="shared" si="19"/>
        <v>III</v>
      </c>
      <c r="T117" s="41" t="str">
        <f t="shared" si="15"/>
        <v>Aceptable</v>
      </c>
      <c r="U117" s="42">
        <v>39</v>
      </c>
      <c r="V117" s="79" t="s">
        <v>501</v>
      </c>
      <c r="W117" s="2"/>
      <c r="X117" s="2"/>
      <c r="Y117" s="48" t="s">
        <v>448</v>
      </c>
      <c r="Z117" s="48" t="s">
        <v>424</v>
      </c>
      <c r="AA117" s="2" t="s">
        <v>51</v>
      </c>
      <c r="AB117" s="36" t="s">
        <v>40</v>
      </c>
      <c r="AC117" s="35" t="s">
        <v>451</v>
      </c>
      <c r="AD117" s="148"/>
      <c r="AE117" s="148"/>
      <c r="AF117" s="149"/>
      <c r="AG117" s="148"/>
      <c r="AH117" s="44"/>
      <c r="AI117" s="44"/>
      <c r="AJ117" s="44"/>
      <c r="AK117" s="44"/>
      <c r="AL117" s="44"/>
      <c r="AM117" s="44"/>
      <c r="AN117" s="44"/>
      <c r="AO117" s="44"/>
      <c r="AP117" s="44"/>
      <c r="AQ117" s="44"/>
      <c r="AR117" s="44"/>
      <c r="AS117" s="44"/>
      <c r="AT117" s="44"/>
      <c r="AU117" s="44"/>
    </row>
    <row r="118" spans="1:47" s="57" customFormat="1" ht="270" x14ac:dyDescent="0.2">
      <c r="A118" s="35" t="s">
        <v>213</v>
      </c>
      <c r="B118" s="35" t="s">
        <v>60</v>
      </c>
      <c r="C118" s="35" t="s">
        <v>215</v>
      </c>
      <c r="D118" s="78" t="s">
        <v>223</v>
      </c>
      <c r="E118" s="35" t="s">
        <v>41</v>
      </c>
      <c r="F118" s="76" t="s">
        <v>85</v>
      </c>
      <c r="G118" s="49" t="s">
        <v>16</v>
      </c>
      <c r="H118" s="50" t="s">
        <v>96</v>
      </c>
      <c r="I118" s="1" t="s">
        <v>114</v>
      </c>
      <c r="J118" s="52"/>
      <c r="K118" s="43" t="s">
        <v>115</v>
      </c>
      <c r="L118" s="43" t="s">
        <v>116</v>
      </c>
      <c r="M118" s="1">
        <v>2</v>
      </c>
      <c r="N118" s="1">
        <v>1</v>
      </c>
      <c r="O118" s="1">
        <f t="shared" si="12"/>
        <v>2</v>
      </c>
      <c r="P118" s="39" t="str">
        <f t="shared" ref="P118:P181" si="20">IF(O118&lt;2,"O",IF(O118&lt;=4,"(B)",IF(O118&lt;=8,"(M)",IF(O118&lt;=20,"(A)","(MA)"))))</f>
        <v>(B)</v>
      </c>
      <c r="Q118" s="1">
        <v>100</v>
      </c>
      <c r="R118" s="1">
        <f t="shared" si="13"/>
        <v>200</v>
      </c>
      <c r="S118" s="40" t="str">
        <f t="shared" si="19"/>
        <v>II</v>
      </c>
      <c r="T118" s="41" t="str">
        <f t="shared" si="15"/>
        <v>Aceptable con Control Especifico</v>
      </c>
      <c r="U118" s="42">
        <v>39</v>
      </c>
      <c r="V118" s="79" t="s">
        <v>501</v>
      </c>
      <c r="W118" s="2"/>
      <c r="X118" s="2"/>
      <c r="Y118" s="43" t="s">
        <v>420</v>
      </c>
      <c r="Z118" s="43" t="s">
        <v>421</v>
      </c>
      <c r="AA118" s="61" t="s">
        <v>422</v>
      </c>
      <c r="AB118" s="36" t="s">
        <v>40</v>
      </c>
      <c r="AC118" s="35" t="s">
        <v>451</v>
      </c>
      <c r="AD118" s="148"/>
      <c r="AE118" s="148"/>
      <c r="AF118" s="149"/>
      <c r="AG118" s="148"/>
      <c r="AH118" s="44"/>
      <c r="AI118" s="44"/>
      <c r="AJ118" s="44"/>
      <c r="AK118" s="44"/>
      <c r="AL118" s="44"/>
      <c r="AM118" s="44"/>
      <c r="AN118" s="44"/>
      <c r="AO118" s="44"/>
      <c r="AP118" s="44"/>
      <c r="AQ118" s="44"/>
      <c r="AR118" s="44"/>
      <c r="AS118" s="44"/>
      <c r="AT118" s="44"/>
      <c r="AU118" s="44"/>
    </row>
    <row r="119" spans="1:47" s="57" customFormat="1" ht="165" x14ac:dyDescent="0.2">
      <c r="A119" s="35" t="s">
        <v>213</v>
      </c>
      <c r="B119" s="35" t="s">
        <v>60</v>
      </c>
      <c r="C119" s="35" t="s">
        <v>215</v>
      </c>
      <c r="D119" s="78" t="s">
        <v>224</v>
      </c>
      <c r="E119" s="35" t="s">
        <v>41</v>
      </c>
      <c r="F119" s="69" t="s">
        <v>179</v>
      </c>
      <c r="G119" s="49" t="s">
        <v>16</v>
      </c>
      <c r="H119" s="1" t="s">
        <v>180</v>
      </c>
      <c r="I119" s="1" t="s">
        <v>181</v>
      </c>
      <c r="J119" s="52"/>
      <c r="K119" s="43"/>
      <c r="L119" s="43" t="s">
        <v>182</v>
      </c>
      <c r="M119" s="1">
        <v>2</v>
      </c>
      <c r="N119" s="1">
        <v>1</v>
      </c>
      <c r="O119" s="1">
        <f t="shared" si="12"/>
        <v>2</v>
      </c>
      <c r="P119" s="39" t="str">
        <f t="shared" si="20"/>
        <v>(B)</v>
      </c>
      <c r="Q119" s="1">
        <v>25</v>
      </c>
      <c r="R119" s="1">
        <f t="shared" si="13"/>
        <v>50</v>
      </c>
      <c r="S119" s="40" t="str">
        <f t="shared" si="19"/>
        <v>III</v>
      </c>
      <c r="T119" s="41" t="str">
        <f t="shared" si="15"/>
        <v>Aceptable</v>
      </c>
      <c r="U119" s="42">
        <v>39</v>
      </c>
      <c r="V119" s="79" t="s">
        <v>501</v>
      </c>
      <c r="W119" s="2"/>
      <c r="X119" s="2"/>
      <c r="Y119" s="2" t="s">
        <v>51</v>
      </c>
      <c r="Z119" s="43" t="s">
        <v>438</v>
      </c>
      <c r="AA119" s="74" t="s">
        <v>437</v>
      </c>
      <c r="AB119" s="36" t="s">
        <v>40</v>
      </c>
      <c r="AC119" s="35" t="s">
        <v>451</v>
      </c>
      <c r="AD119" s="148"/>
      <c r="AE119" s="148"/>
      <c r="AF119" s="149"/>
      <c r="AG119" s="148"/>
      <c r="AH119" s="44"/>
      <c r="AI119" s="44"/>
      <c r="AJ119" s="44"/>
      <c r="AK119" s="44"/>
      <c r="AL119" s="44"/>
      <c r="AM119" s="44"/>
      <c r="AN119" s="44"/>
      <c r="AO119" s="44"/>
      <c r="AP119" s="44"/>
      <c r="AQ119" s="44"/>
      <c r="AR119" s="44"/>
      <c r="AS119" s="44"/>
      <c r="AT119" s="44"/>
      <c r="AU119" s="44"/>
    </row>
    <row r="120" spans="1:47" s="57" customFormat="1" ht="180" x14ac:dyDescent="0.2">
      <c r="A120" s="35" t="s">
        <v>213</v>
      </c>
      <c r="B120" s="35" t="s">
        <v>60</v>
      </c>
      <c r="C120" s="35" t="s">
        <v>215</v>
      </c>
      <c r="D120" s="78" t="s">
        <v>224</v>
      </c>
      <c r="E120" s="35" t="s">
        <v>41</v>
      </c>
      <c r="F120" s="1" t="s">
        <v>208</v>
      </c>
      <c r="G120" s="49" t="s">
        <v>16</v>
      </c>
      <c r="H120" s="50" t="s">
        <v>92</v>
      </c>
      <c r="I120" s="51" t="s">
        <v>106</v>
      </c>
      <c r="J120" s="52"/>
      <c r="K120" s="38" t="s">
        <v>107</v>
      </c>
      <c r="L120" s="38" t="s">
        <v>108</v>
      </c>
      <c r="M120" s="1">
        <v>2</v>
      </c>
      <c r="N120" s="1">
        <v>2</v>
      </c>
      <c r="O120" s="1">
        <f t="shared" si="12"/>
        <v>4</v>
      </c>
      <c r="P120" s="39" t="str">
        <f t="shared" si="20"/>
        <v>(B)</v>
      </c>
      <c r="Q120" s="1">
        <v>25</v>
      </c>
      <c r="R120" s="1">
        <f t="shared" si="13"/>
        <v>100</v>
      </c>
      <c r="S120" s="40" t="str">
        <f t="shared" si="19"/>
        <v>III</v>
      </c>
      <c r="T120" s="41" t="str">
        <f t="shared" si="15"/>
        <v>Aceptable</v>
      </c>
      <c r="U120" s="42">
        <v>39</v>
      </c>
      <c r="V120" s="79" t="s">
        <v>501</v>
      </c>
      <c r="W120" s="2"/>
      <c r="X120" s="2"/>
      <c r="Y120" s="38" t="s">
        <v>416</v>
      </c>
      <c r="Z120" s="38" t="s">
        <v>417</v>
      </c>
      <c r="AA120" s="2" t="s">
        <v>51</v>
      </c>
      <c r="AB120" s="36" t="s">
        <v>40</v>
      </c>
      <c r="AC120" s="35" t="s">
        <v>451</v>
      </c>
      <c r="AD120" s="148"/>
      <c r="AE120" s="148"/>
      <c r="AF120" s="149"/>
      <c r="AG120" s="148"/>
      <c r="AH120" s="44"/>
      <c r="AI120" s="44"/>
      <c r="AJ120" s="44"/>
      <c r="AK120" s="44"/>
      <c r="AL120" s="44"/>
      <c r="AM120" s="44"/>
      <c r="AN120" s="44"/>
      <c r="AO120" s="44"/>
      <c r="AP120" s="44"/>
      <c r="AQ120" s="44"/>
      <c r="AR120" s="44"/>
      <c r="AS120" s="44"/>
      <c r="AT120" s="44"/>
      <c r="AU120" s="44"/>
    </row>
    <row r="121" spans="1:47" s="57" customFormat="1" ht="210" x14ac:dyDescent="0.2">
      <c r="A121" s="35" t="s">
        <v>213</v>
      </c>
      <c r="B121" s="35" t="s">
        <v>60</v>
      </c>
      <c r="C121" s="35" t="s">
        <v>215</v>
      </c>
      <c r="D121" s="78" t="s">
        <v>224</v>
      </c>
      <c r="E121" s="35" t="s">
        <v>41</v>
      </c>
      <c r="F121" s="1" t="s">
        <v>209</v>
      </c>
      <c r="G121" s="49" t="s">
        <v>16</v>
      </c>
      <c r="H121" s="50" t="s">
        <v>93</v>
      </c>
      <c r="I121" s="51" t="s">
        <v>109</v>
      </c>
      <c r="J121" s="52"/>
      <c r="K121" s="38" t="s">
        <v>110</v>
      </c>
      <c r="L121" s="38" t="s">
        <v>108</v>
      </c>
      <c r="M121" s="1">
        <v>2</v>
      </c>
      <c r="N121" s="1">
        <v>2</v>
      </c>
      <c r="O121" s="1">
        <f t="shared" si="12"/>
        <v>4</v>
      </c>
      <c r="P121" s="39" t="str">
        <f t="shared" si="20"/>
        <v>(B)</v>
      </c>
      <c r="Q121" s="1">
        <v>25</v>
      </c>
      <c r="R121" s="1">
        <f t="shared" si="13"/>
        <v>100</v>
      </c>
      <c r="S121" s="40" t="str">
        <f t="shared" si="19"/>
        <v>III</v>
      </c>
      <c r="T121" s="41" t="str">
        <f t="shared" si="15"/>
        <v>Aceptable</v>
      </c>
      <c r="U121" s="42">
        <v>39</v>
      </c>
      <c r="V121" s="79" t="s">
        <v>501</v>
      </c>
      <c r="W121" s="2"/>
      <c r="X121" s="2"/>
      <c r="Y121" s="38" t="s">
        <v>418</v>
      </c>
      <c r="Z121" s="38" t="s">
        <v>417</v>
      </c>
      <c r="AA121" s="2" t="s">
        <v>51</v>
      </c>
      <c r="AB121" s="36" t="s">
        <v>40</v>
      </c>
      <c r="AC121" s="35" t="s">
        <v>451</v>
      </c>
      <c r="AD121" s="148"/>
      <c r="AE121" s="148"/>
      <c r="AF121" s="149"/>
      <c r="AG121" s="148"/>
      <c r="AH121" s="44"/>
      <c r="AI121" s="44"/>
      <c r="AJ121" s="44"/>
      <c r="AK121" s="44"/>
      <c r="AL121" s="44"/>
      <c r="AM121" s="44"/>
      <c r="AN121" s="44"/>
      <c r="AO121" s="44"/>
      <c r="AP121" s="44"/>
      <c r="AQ121" s="44"/>
      <c r="AR121" s="44"/>
      <c r="AS121" s="44"/>
      <c r="AT121" s="44"/>
      <c r="AU121" s="44"/>
    </row>
    <row r="122" spans="1:47" s="57" customFormat="1" ht="150" x14ac:dyDescent="0.2">
      <c r="A122" s="35" t="s">
        <v>213</v>
      </c>
      <c r="B122" s="35" t="s">
        <v>60</v>
      </c>
      <c r="C122" s="35" t="s">
        <v>215</v>
      </c>
      <c r="D122" s="78" t="s">
        <v>224</v>
      </c>
      <c r="E122" s="35" t="s">
        <v>41</v>
      </c>
      <c r="F122" s="69" t="s">
        <v>183</v>
      </c>
      <c r="G122" s="49" t="s">
        <v>16</v>
      </c>
      <c r="H122" s="1" t="s">
        <v>184</v>
      </c>
      <c r="I122" s="1" t="s">
        <v>185</v>
      </c>
      <c r="J122" s="1"/>
      <c r="K122" s="43"/>
      <c r="L122" s="43" t="s">
        <v>186</v>
      </c>
      <c r="M122" s="1">
        <v>2</v>
      </c>
      <c r="N122" s="1">
        <v>1</v>
      </c>
      <c r="O122" s="1">
        <f t="shared" si="12"/>
        <v>2</v>
      </c>
      <c r="P122" s="39" t="str">
        <f t="shared" si="20"/>
        <v>(B)</v>
      </c>
      <c r="Q122" s="1">
        <v>100</v>
      </c>
      <c r="R122" s="1">
        <f t="shared" si="13"/>
        <v>200</v>
      </c>
      <c r="S122" s="40" t="str">
        <f t="shared" si="19"/>
        <v>II</v>
      </c>
      <c r="T122" s="41" t="str">
        <f t="shared" si="15"/>
        <v>Aceptable con Control Especifico</v>
      </c>
      <c r="U122" s="42">
        <v>39</v>
      </c>
      <c r="V122" s="79" t="s">
        <v>501</v>
      </c>
      <c r="W122" s="2"/>
      <c r="X122" s="2"/>
      <c r="Y122" s="77" t="s">
        <v>439</v>
      </c>
      <c r="Z122" s="43" t="s">
        <v>440</v>
      </c>
      <c r="AA122" s="74" t="s">
        <v>441</v>
      </c>
      <c r="AB122" s="36" t="s">
        <v>40</v>
      </c>
      <c r="AC122" s="35" t="s">
        <v>451</v>
      </c>
      <c r="AD122" s="148"/>
      <c r="AE122" s="148"/>
      <c r="AF122" s="149"/>
      <c r="AG122" s="148"/>
      <c r="AH122" s="44"/>
      <c r="AI122" s="44"/>
      <c r="AJ122" s="44"/>
      <c r="AK122" s="44"/>
      <c r="AL122" s="44"/>
      <c r="AM122" s="44"/>
      <c r="AN122" s="44"/>
      <c r="AO122" s="44"/>
      <c r="AP122" s="44"/>
      <c r="AQ122" s="44"/>
      <c r="AR122" s="44"/>
      <c r="AS122" s="44"/>
      <c r="AT122" s="44"/>
      <c r="AU122" s="44"/>
    </row>
    <row r="123" spans="1:47" s="57" customFormat="1" ht="409.5" x14ac:dyDescent="0.2">
      <c r="A123" s="35" t="s">
        <v>213</v>
      </c>
      <c r="B123" s="35" t="s">
        <v>60</v>
      </c>
      <c r="C123" s="35" t="s">
        <v>215</v>
      </c>
      <c r="D123" s="78" t="s">
        <v>224</v>
      </c>
      <c r="E123" s="35" t="s">
        <v>41</v>
      </c>
      <c r="F123" s="69" t="s">
        <v>237</v>
      </c>
      <c r="G123" s="49" t="s">
        <v>518</v>
      </c>
      <c r="H123" s="1" t="s">
        <v>188</v>
      </c>
      <c r="I123" s="51" t="s">
        <v>189</v>
      </c>
      <c r="J123" s="71"/>
      <c r="K123" s="43" t="s">
        <v>190</v>
      </c>
      <c r="L123" s="43" t="s">
        <v>191</v>
      </c>
      <c r="M123" s="1">
        <v>2</v>
      </c>
      <c r="N123" s="1">
        <v>3</v>
      </c>
      <c r="O123" s="1">
        <f t="shared" si="12"/>
        <v>6</v>
      </c>
      <c r="P123" s="39" t="str">
        <f t="shared" si="20"/>
        <v>(M)</v>
      </c>
      <c r="Q123" s="1">
        <v>25</v>
      </c>
      <c r="R123" s="1">
        <f t="shared" si="13"/>
        <v>150</v>
      </c>
      <c r="S123" s="40" t="str">
        <f t="shared" si="19"/>
        <v>II</v>
      </c>
      <c r="T123" s="41" t="str">
        <f t="shared" si="15"/>
        <v>Aceptable con Control Especifico</v>
      </c>
      <c r="U123" s="42">
        <v>39</v>
      </c>
      <c r="V123" s="81" t="s">
        <v>502</v>
      </c>
      <c r="W123" s="2"/>
      <c r="X123" s="2"/>
      <c r="Y123" s="2" t="s">
        <v>51</v>
      </c>
      <c r="Z123" s="43" t="s">
        <v>453</v>
      </c>
      <c r="AA123" s="74" t="s">
        <v>437</v>
      </c>
      <c r="AB123" s="36" t="s">
        <v>40</v>
      </c>
      <c r="AC123" s="35" t="s">
        <v>426</v>
      </c>
      <c r="AD123" s="148"/>
      <c r="AE123" s="148"/>
      <c r="AF123" s="149"/>
      <c r="AG123" s="148"/>
      <c r="AH123" s="44"/>
      <c r="AI123" s="44"/>
      <c r="AJ123" s="44"/>
      <c r="AK123" s="44"/>
      <c r="AL123" s="44"/>
      <c r="AM123" s="44"/>
      <c r="AN123" s="44"/>
      <c r="AO123" s="44"/>
      <c r="AP123" s="44"/>
      <c r="AQ123" s="44"/>
      <c r="AR123" s="44"/>
      <c r="AS123" s="44"/>
      <c r="AT123" s="44"/>
      <c r="AU123" s="44"/>
    </row>
    <row r="124" spans="1:47" s="57" customFormat="1" ht="270" x14ac:dyDescent="0.2">
      <c r="A124" s="35" t="s">
        <v>213</v>
      </c>
      <c r="B124" s="35" t="s">
        <v>60</v>
      </c>
      <c r="C124" s="35" t="s">
        <v>215</v>
      </c>
      <c r="D124" s="78" t="s">
        <v>225</v>
      </c>
      <c r="E124" s="35" t="s">
        <v>41</v>
      </c>
      <c r="F124" s="69" t="s">
        <v>87</v>
      </c>
      <c r="G124" s="49" t="s">
        <v>518</v>
      </c>
      <c r="H124" s="1" t="s">
        <v>98</v>
      </c>
      <c r="I124" s="51" t="s">
        <v>192</v>
      </c>
      <c r="J124" s="53"/>
      <c r="K124" s="43" t="s">
        <v>120</v>
      </c>
      <c r="L124" s="43" t="s">
        <v>121</v>
      </c>
      <c r="M124" s="1">
        <v>2</v>
      </c>
      <c r="N124" s="1">
        <v>4</v>
      </c>
      <c r="O124" s="1">
        <f t="shared" si="12"/>
        <v>8</v>
      </c>
      <c r="P124" s="39" t="str">
        <f t="shared" si="20"/>
        <v>(M)</v>
      </c>
      <c r="Q124" s="1">
        <v>10</v>
      </c>
      <c r="R124" s="1">
        <f t="shared" si="13"/>
        <v>80</v>
      </c>
      <c r="S124" s="40" t="str">
        <f t="shared" si="19"/>
        <v>III</v>
      </c>
      <c r="T124" s="41" t="str">
        <f t="shared" si="15"/>
        <v>Aceptable</v>
      </c>
      <c r="U124" s="42">
        <v>39</v>
      </c>
      <c r="V124" s="81" t="s">
        <v>502</v>
      </c>
      <c r="W124" s="2"/>
      <c r="X124" s="2"/>
      <c r="Y124" s="2" t="s">
        <v>51</v>
      </c>
      <c r="Z124" s="43" t="s">
        <v>425</v>
      </c>
      <c r="AA124" s="2" t="s">
        <v>51</v>
      </c>
      <c r="AB124" s="36" t="s">
        <v>40</v>
      </c>
      <c r="AC124" s="35" t="s">
        <v>426</v>
      </c>
      <c r="AD124" s="148"/>
      <c r="AE124" s="148"/>
      <c r="AF124" s="149"/>
      <c r="AG124" s="148"/>
      <c r="AH124" s="44"/>
      <c r="AI124" s="44"/>
      <c r="AJ124" s="44"/>
      <c r="AK124" s="44"/>
      <c r="AL124" s="44"/>
      <c r="AM124" s="44"/>
      <c r="AN124" s="44"/>
      <c r="AO124" s="44"/>
      <c r="AP124" s="44"/>
      <c r="AQ124" s="44"/>
      <c r="AR124" s="44"/>
      <c r="AS124" s="44"/>
      <c r="AT124" s="44"/>
      <c r="AU124" s="44"/>
    </row>
    <row r="125" spans="1:47" s="57" customFormat="1" ht="300" x14ac:dyDescent="0.2">
      <c r="A125" s="35" t="s">
        <v>213</v>
      </c>
      <c r="B125" s="35" t="s">
        <v>60</v>
      </c>
      <c r="C125" s="35" t="s">
        <v>215</v>
      </c>
      <c r="D125" s="78" t="s">
        <v>225</v>
      </c>
      <c r="E125" s="35" t="s">
        <v>41</v>
      </c>
      <c r="F125" s="69" t="s">
        <v>193</v>
      </c>
      <c r="G125" s="1" t="s">
        <v>519</v>
      </c>
      <c r="H125" s="1" t="s">
        <v>194</v>
      </c>
      <c r="I125" s="51" t="s">
        <v>195</v>
      </c>
      <c r="J125" s="71"/>
      <c r="K125" s="43" t="s">
        <v>196</v>
      </c>
      <c r="L125" s="74" t="s">
        <v>197</v>
      </c>
      <c r="M125" s="1">
        <v>2</v>
      </c>
      <c r="N125" s="1">
        <v>2</v>
      </c>
      <c r="O125" s="1">
        <f t="shared" si="12"/>
        <v>4</v>
      </c>
      <c r="P125" s="39" t="str">
        <f t="shared" si="20"/>
        <v>(B)</v>
      </c>
      <c r="Q125" s="1">
        <v>25</v>
      </c>
      <c r="R125" s="1">
        <f t="shared" si="13"/>
        <v>100</v>
      </c>
      <c r="S125" s="40" t="str">
        <f t="shared" si="19"/>
        <v>III</v>
      </c>
      <c r="T125" s="41" t="str">
        <f t="shared" si="15"/>
        <v>Aceptable</v>
      </c>
      <c r="U125" s="42">
        <v>39</v>
      </c>
      <c r="V125" s="81" t="s">
        <v>502</v>
      </c>
      <c r="W125" s="2"/>
      <c r="X125" s="2"/>
      <c r="Y125" s="2" t="s">
        <v>51</v>
      </c>
      <c r="Z125" s="43" t="s">
        <v>454</v>
      </c>
      <c r="AA125" s="74" t="s">
        <v>437</v>
      </c>
      <c r="AB125" s="36" t="s">
        <v>40</v>
      </c>
      <c r="AC125" s="35" t="s">
        <v>444</v>
      </c>
      <c r="AD125" s="148"/>
      <c r="AE125" s="148"/>
      <c r="AF125" s="149"/>
      <c r="AG125" s="148"/>
      <c r="AH125" s="44"/>
      <c r="AI125" s="44"/>
      <c r="AJ125" s="44"/>
      <c r="AK125" s="44"/>
      <c r="AL125" s="44"/>
      <c r="AM125" s="44"/>
      <c r="AN125" s="44"/>
      <c r="AO125" s="44"/>
      <c r="AP125" s="44"/>
      <c r="AQ125" s="44"/>
      <c r="AR125" s="44"/>
      <c r="AS125" s="44"/>
      <c r="AT125" s="44"/>
      <c r="AU125" s="44"/>
    </row>
    <row r="126" spans="1:47" s="57" customFormat="1" ht="105" x14ac:dyDescent="0.2">
      <c r="A126" s="35" t="s">
        <v>213</v>
      </c>
      <c r="B126" s="35" t="s">
        <v>60</v>
      </c>
      <c r="C126" s="35" t="s">
        <v>215</v>
      </c>
      <c r="D126" s="78" t="s">
        <v>226</v>
      </c>
      <c r="E126" s="35" t="s">
        <v>41</v>
      </c>
      <c r="F126" s="69" t="s">
        <v>198</v>
      </c>
      <c r="G126" s="1" t="s">
        <v>520</v>
      </c>
      <c r="H126" s="1" t="s">
        <v>199</v>
      </c>
      <c r="I126" s="51" t="s">
        <v>200</v>
      </c>
      <c r="J126" s="71"/>
      <c r="K126" s="71"/>
      <c r="L126" s="74" t="s">
        <v>201</v>
      </c>
      <c r="M126" s="1">
        <v>2</v>
      </c>
      <c r="N126" s="1">
        <v>2</v>
      </c>
      <c r="O126" s="1">
        <f t="shared" si="12"/>
        <v>4</v>
      </c>
      <c r="P126" s="39" t="str">
        <f t="shared" si="20"/>
        <v>(B)</v>
      </c>
      <c r="Q126" s="1">
        <v>25</v>
      </c>
      <c r="R126" s="1">
        <f t="shared" si="13"/>
        <v>100</v>
      </c>
      <c r="S126" s="40" t="str">
        <f t="shared" si="19"/>
        <v>III</v>
      </c>
      <c r="T126" s="41" t="str">
        <f t="shared" si="15"/>
        <v>Aceptable</v>
      </c>
      <c r="U126" s="42">
        <v>39</v>
      </c>
      <c r="V126" s="81" t="s">
        <v>502</v>
      </c>
      <c r="W126" s="2"/>
      <c r="X126" s="2"/>
      <c r="Y126" s="74" t="s">
        <v>445</v>
      </c>
      <c r="Z126" s="74" t="s">
        <v>446</v>
      </c>
      <c r="AA126" s="74" t="s">
        <v>441</v>
      </c>
      <c r="AB126" s="36" t="s">
        <v>40</v>
      </c>
      <c r="AC126" s="35" t="s">
        <v>429</v>
      </c>
      <c r="AD126" s="148"/>
      <c r="AE126" s="148"/>
      <c r="AF126" s="149"/>
      <c r="AG126" s="148"/>
      <c r="AH126" s="44"/>
      <c r="AI126" s="44"/>
      <c r="AJ126" s="44"/>
      <c r="AK126" s="44"/>
      <c r="AL126" s="44"/>
      <c r="AM126" s="44"/>
      <c r="AN126" s="44"/>
      <c r="AO126" s="44"/>
      <c r="AP126" s="44"/>
      <c r="AQ126" s="44"/>
      <c r="AR126" s="44"/>
      <c r="AS126" s="44"/>
      <c r="AT126" s="44"/>
      <c r="AU126" s="44"/>
    </row>
    <row r="127" spans="1:47" s="57" customFormat="1" ht="270" x14ac:dyDescent="0.2">
      <c r="A127" s="35" t="s">
        <v>213</v>
      </c>
      <c r="B127" s="35" t="s">
        <v>60</v>
      </c>
      <c r="C127" s="35" t="s">
        <v>215</v>
      </c>
      <c r="D127" s="78" t="s">
        <v>226</v>
      </c>
      <c r="E127" s="35" t="s">
        <v>41</v>
      </c>
      <c r="F127" s="69" t="s">
        <v>88</v>
      </c>
      <c r="G127" s="49" t="s">
        <v>512</v>
      </c>
      <c r="H127" s="1" t="s">
        <v>99</v>
      </c>
      <c r="I127" s="1" t="s">
        <v>122</v>
      </c>
      <c r="J127" s="53"/>
      <c r="K127" s="61" t="s">
        <v>123</v>
      </c>
      <c r="L127" s="61" t="s">
        <v>116</v>
      </c>
      <c r="M127" s="1">
        <v>2</v>
      </c>
      <c r="N127" s="1">
        <v>1</v>
      </c>
      <c r="O127" s="1">
        <f t="shared" si="12"/>
        <v>2</v>
      </c>
      <c r="P127" s="39" t="str">
        <f t="shared" si="20"/>
        <v>(B)</v>
      </c>
      <c r="Q127" s="1">
        <v>100</v>
      </c>
      <c r="R127" s="1">
        <f t="shared" si="13"/>
        <v>200</v>
      </c>
      <c r="S127" s="40" t="str">
        <f t="shared" si="19"/>
        <v>II</v>
      </c>
      <c r="T127" s="41" t="str">
        <f t="shared" si="15"/>
        <v>Aceptable con Control Especifico</v>
      </c>
      <c r="U127" s="42">
        <v>39</v>
      </c>
      <c r="V127" s="81" t="s">
        <v>501</v>
      </c>
      <c r="W127" s="2"/>
      <c r="X127" s="2"/>
      <c r="Y127" s="2" t="s">
        <v>51</v>
      </c>
      <c r="Z127" s="61" t="s">
        <v>427</v>
      </c>
      <c r="AA127" s="61" t="s">
        <v>428</v>
      </c>
      <c r="AB127" s="36" t="s">
        <v>40</v>
      </c>
      <c r="AC127" s="35" t="s">
        <v>429</v>
      </c>
      <c r="AD127" s="148"/>
      <c r="AE127" s="148"/>
      <c r="AF127" s="149"/>
      <c r="AG127" s="148"/>
      <c r="AH127" s="44"/>
      <c r="AI127" s="44"/>
      <c r="AJ127" s="44"/>
      <c r="AK127" s="44"/>
      <c r="AL127" s="44"/>
      <c r="AM127" s="44"/>
      <c r="AN127" s="44"/>
      <c r="AO127" s="44"/>
      <c r="AP127" s="44"/>
      <c r="AQ127" s="44"/>
      <c r="AR127" s="44"/>
      <c r="AS127" s="44"/>
      <c r="AT127" s="44"/>
      <c r="AU127" s="44"/>
    </row>
    <row r="128" spans="1:47" s="57" customFormat="1" ht="270" x14ac:dyDescent="0.2">
      <c r="A128" s="35" t="s">
        <v>213</v>
      </c>
      <c r="B128" s="35" t="s">
        <v>60</v>
      </c>
      <c r="C128" s="35" t="s">
        <v>215</v>
      </c>
      <c r="D128" s="78" t="s">
        <v>227</v>
      </c>
      <c r="E128" s="35" t="s">
        <v>41</v>
      </c>
      <c r="F128" s="69" t="s">
        <v>89</v>
      </c>
      <c r="G128" s="49" t="s">
        <v>512</v>
      </c>
      <c r="H128" s="1" t="s">
        <v>100</v>
      </c>
      <c r="I128" s="1" t="s">
        <v>124</v>
      </c>
      <c r="J128" s="53"/>
      <c r="K128" s="61" t="s">
        <v>123</v>
      </c>
      <c r="L128" s="61" t="s">
        <v>116</v>
      </c>
      <c r="M128" s="1">
        <v>2</v>
      </c>
      <c r="N128" s="1">
        <v>1</v>
      </c>
      <c r="O128" s="1">
        <f t="shared" si="12"/>
        <v>2</v>
      </c>
      <c r="P128" s="39" t="str">
        <f t="shared" si="20"/>
        <v>(B)</v>
      </c>
      <c r="Q128" s="1">
        <v>25</v>
      </c>
      <c r="R128" s="1">
        <f t="shared" si="13"/>
        <v>50</v>
      </c>
      <c r="S128" s="40" t="str">
        <f t="shared" si="19"/>
        <v>III</v>
      </c>
      <c r="T128" s="41" t="str">
        <f t="shared" si="15"/>
        <v>Aceptable</v>
      </c>
      <c r="U128" s="42">
        <v>39</v>
      </c>
      <c r="V128" s="81" t="s">
        <v>501</v>
      </c>
      <c r="W128" s="2"/>
      <c r="X128" s="2"/>
      <c r="Y128" s="2" t="s">
        <v>51</v>
      </c>
      <c r="Z128" s="61" t="s">
        <v>427</v>
      </c>
      <c r="AA128" s="61" t="s">
        <v>428</v>
      </c>
      <c r="AB128" s="36" t="s">
        <v>40</v>
      </c>
      <c r="AC128" s="35" t="s">
        <v>429</v>
      </c>
      <c r="AD128" s="148"/>
      <c r="AE128" s="148"/>
      <c r="AF128" s="149"/>
      <c r="AG128" s="148"/>
      <c r="AH128" s="44"/>
      <c r="AI128" s="44"/>
      <c r="AJ128" s="44"/>
      <c r="AK128" s="44"/>
      <c r="AL128" s="44"/>
      <c r="AM128" s="44"/>
      <c r="AN128" s="44"/>
      <c r="AO128" s="44"/>
      <c r="AP128" s="44"/>
      <c r="AQ128" s="44"/>
      <c r="AR128" s="44"/>
      <c r="AS128" s="44"/>
      <c r="AT128" s="44"/>
      <c r="AU128" s="44"/>
    </row>
    <row r="129" spans="1:47" s="57" customFormat="1" ht="285" x14ac:dyDescent="0.2">
      <c r="A129" s="35" t="s">
        <v>213</v>
      </c>
      <c r="B129" s="35" t="s">
        <v>60</v>
      </c>
      <c r="C129" s="35" t="s">
        <v>215</v>
      </c>
      <c r="D129" s="78" t="s">
        <v>227</v>
      </c>
      <c r="E129" s="35" t="s">
        <v>41</v>
      </c>
      <c r="F129" s="69" t="s">
        <v>238</v>
      </c>
      <c r="G129" s="49" t="s">
        <v>512</v>
      </c>
      <c r="H129" s="1" t="s">
        <v>203</v>
      </c>
      <c r="I129" s="1" t="s">
        <v>122</v>
      </c>
      <c r="J129" s="71"/>
      <c r="K129" s="71"/>
      <c r="L129" s="71"/>
      <c r="M129" s="1">
        <v>2</v>
      </c>
      <c r="N129" s="1">
        <v>1</v>
      </c>
      <c r="O129" s="1">
        <f t="shared" si="12"/>
        <v>2</v>
      </c>
      <c r="P129" s="39" t="str">
        <f t="shared" si="20"/>
        <v>(B)</v>
      </c>
      <c r="Q129" s="1">
        <v>100</v>
      </c>
      <c r="R129" s="1">
        <f t="shared" si="13"/>
        <v>200</v>
      </c>
      <c r="S129" s="40" t="str">
        <f t="shared" si="19"/>
        <v>II</v>
      </c>
      <c r="T129" s="41" t="str">
        <f t="shared" si="15"/>
        <v>Aceptable con Control Especifico</v>
      </c>
      <c r="U129" s="42">
        <v>39</v>
      </c>
      <c r="V129" s="81" t="s">
        <v>501</v>
      </c>
      <c r="W129" s="2"/>
      <c r="X129" s="2"/>
      <c r="Y129" s="2" t="s">
        <v>51</v>
      </c>
      <c r="Z129" s="61" t="s">
        <v>447</v>
      </c>
      <c r="AA129" s="2" t="s">
        <v>51</v>
      </c>
      <c r="AB129" s="36" t="s">
        <v>40</v>
      </c>
      <c r="AC129" s="35" t="s">
        <v>429</v>
      </c>
      <c r="AD129" s="148"/>
      <c r="AE129" s="148"/>
      <c r="AF129" s="149"/>
      <c r="AG129" s="148"/>
      <c r="AH129" s="44"/>
      <c r="AI129" s="44"/>
      <c r="AJ129" s="44"/>
      <c r="AK129" s="44"/>
      <c r="AL129" s="44"/>
      <c r="AM129" s="44"/>
      <c r="AN129" s="44"/>
      <c r="AO129" s="44"/>
      <c r="AP129" s="44"/>
      <c r="AQ129" s="44"/>
      <c r="AR129" s="44"/>
      <c r="AS129" s="44"/>
      <c r="AT129" s="44"/>
      <c r="AU129" s="44"/>
    </row>
    <row r="130" spans="1:47" s="57" customFormat="1" ht="285" x14ac:dyDescent="0.2">
      <c r="A130" s="35" t="s">
        <v>213</v>
      </c>
      <c r="B130" s="35" t="s">
        <v>60</v>
      </c>
      <c r="C130" s="35" t="s">
        <v>215</v>
      </c>
      <c r="D130" s="78" t="s">
        <v>228</v>
      </c>
      <c r="E130" s="35" t="s">
        <v>41</v>
      </c>
      <c r="F130" s="69" t="s">
        <v>239</v>
      </c>
      <c r="G130" s="49" t="s">
        <v>512</v>
      </c>
      <c r="H130" s="1" t="s">
        <v>205</v>
      </c>
      <c r="I130" s="1" t="s">
        <v>122</v>
      </c>
      <c r="J130" s="71"/>
      <c r="K130" s="71"/>
      <c r="L130" s="71"/>
      <c r="M130" s="1">
        <v>2</v>
      </c>
      <c r="N130" s="1">
        <v>1</v>
      </c>
      <c r="O130" s="1">
        <f t="shared" si="12"/>
        <v>2</v>
      </c>
      <c r="P130" s="39" t="str">
        <f t="shared" si="20"/>
        <v>(B)</v>
      </c>
      <c r="Q130" s="1">
        <v>100</v>
      </c>
      <c r="R130" s="1">
        <f t="shared" si="13"/>
        <v>200</v>
      </c>
      <c r="S130" s="40" t="str">
        <f t="shared" si="19"/>
        <v>II</v>
      </c>
      <c r="T130" s="41" t="str">
        <f t="shared" si="15"/>
        <v>Aceptable con Control Especifico</v>
      </c>
      <c r="U130" s="42">
        <v>39</v>
      </c>
      <c r="V130" s="81" t="s">
        <v>501</v>
      </c>
      <c r="W130" s="2"/>
      <c r="X130" s="2"/>
      <c r="Y130" s="2" t="s">
        <v>51</v>
      </c>
      <c r="Z130" s="61" t="s">
        <v>447</v>
      </c>
      <c r="AA130" s="2" t="s">
        <v>51</v>
      </c>
      <c r="AB130" s="36" t="s">
        <v>40</v>
      </c>
      <c r="AC130" s="35" t="s">
        <v>429</v>
      </c>
      <c r="AD130" s="148"/>
      <c r="AE130" s="148"/>
      <c r="AF130" s="149"/>
      <c r="AG130" s="148"/>
      <c r="AH130" s="44"/>
      <c r="AI130" s="44"/>
      <c r="AJ130" s="44"/>
      <c r="AK130" s="44"/>
      <c r="AL130" s="44"/>
      <c r="AM130" s="44"/>
      <c r="AN130" s="44"/>
      <c r="AO130" s="44"/>
      <c r="AP130" s="44"/>
      <c r="AQ130" s="44"/>
      <c r="AR130" s="44"/>
      <c r="AS130" s="44"/>
      <c r="AT130" s="44"/>
      <c r="AU130" s="44"/>
    </row>
    <row r="131" spans="1:47" s="57" customFormat="1" ht="225" x14ac:dyDescent="0.2">
      <c r="A131" s="35" t="s">
        <v>240</v>
      </c>
      <c r="B131" s="35" t="s">
        <v>241</v>
      </c>
      <c r="C131" s="35" t="s">
        <v>242</v>
      </c>
      <c r="D131" s="82" t="s">
        <v>244</v>
      </c>
      <c r="E131" s="35" t="s">
        <v>41</v>
      </c>
      <c r="F131" s="1" t="s">
        <v>63</v>
      </c>
      <c r="G131" s="36" t="s">
        <v>517</v>
      </c>
      <c r="H131" s="1" t="s">
        <v>66</v>
      </c>
      <c r="I131" s="51" t="s">
        <v>67</v>
      </c>
      <c r="J131" s="38" t="s">
        <v>70</v>
      </c>
      <c r="K131" s="38" t="s">
        <v>71</v>
      </c>
      <c r="L131" s="38" t="s">
        <v>72</v>
      </c>
      <c r="M131" s="1">
        <v>2</v>
      </c>
      <c r="N131" s="1">
        <v>4</v>
      </c>
      <c r="O131" s="1">
        <f t="shared" si="12"/>
        <v>8</v>
      </c>
      <c r="P131" s="39" t="str">
        <f t="shared" si="20"/>
        <v>(M)</v>
      </c>
      <c r="Q131" s="1">
        <v>25</v>
      </c>
      <c r="R131" s="1">
        <f t="shared" si="13"/>
        <v>200</v>
      </c>
      <c r="S131" s="40" t="str">
        <f t="shared" si="19"/>
        <v>II</v>
      </c>
      <c r="T131" s="41" t="str">
        <f t="shared" si="15"/>
        <v>Aceptable con Control Especifico</v>
      </c>
      <c r="U131" s="42">
        <v>4</v>
      </c>
      <c r="V131" s="81" t="s">
        <v>500</v>
      </c>
      <c r="W131" s="2"/>
      <c r="X131" s="2"/>
      <c r="Y131" s="38" t="s">
        <v>405</v>
      </c>
      <c r="Z131" s="38" t="s">
        <v>406</v>
      </c>
      <c r="AA131" s="43" t="s">
        <v>407</v>
      </c>
      <c r="AB131" s="36" t="s">
        <v>40</v>
      </c>
      <c r="AC131" s="35" t="s">
        <v>451</v>
      </c>
      <c r="AD131" s="148"/>
      <c r="AE131" s="148"/>
      <c r="AF131" s="149"/>
      <c r="AG131" s="148"/>
      <c r="AH131" s="44"/>
      <c r="AI131" s="44"/>
      <c r="AJ131" s="44"/>
      <c r="AK131" s="44"/>
      <c r="AL131" s="44"/>
      <c r="AM131" s="44"/>
      <c r="AN131" s="44"/>
      <c r="AO131" s="44"/>
      <c r="AP131" s="44"/>
      <c r="AQ131" s="44"/>
      <c r="AR131" s="44"/>
      <c r="AS131" s="44"/>
      <c r="AT131" s="44"/>
      <c r="AU131" s="44"/>
    </row>
    <row r="132" spans="1:47" s="57" customFormat="1" ht="225" x14ac:dyDescent="0.2">
      <c r="A132" s="35" t="s">
        <v>240</v>
      </c>
      <c r="B132" s="35" t="s">
        <v>241</v>
      </c>
      <c r="C132" s="35" t="s">
        <v>242</v>
      </c>
      <c r="D132" s="82" t="s">
        <v>245</v>
      </c>
      <c r="E132" s="35" t="s">
        <v>41</v>
      </c>
      <c r="F132" s="1" t="s">
        <v>64</v>
      </c>
      <c r="G132" s="36" t="s">
        <v>517</v>
      </c>
      <c r="H132" s="1" t="s">
        <v>132</v>
      </c>
      <c r="I132" s="51" t="s">
        <v>68</v>
      </c>
      <c r="J132" s="38" t="s">
        <v>70</v>
      </c>
      <c r="K132" s="38" t="s">
        <v>73</v>
      </c>
      <c r="L132" s="38" t="s">
        <v>72</v>
      </c>
      <c r="M132" s="1">
        <v>2</v>
      </c>
      <c r="N132" s="1">
        <v>4</v>
      </c>
      <c r="O132" s="1">
        <f t="shared" si="12"/>
        <v>8</v>
      </c>
      <c r="P132" s="39" t="str">
        <f t="shared" si="20"/>
        <v>(M)</v>
      </c>
      <c r="Q132" s="1">
        <v>25</v>
      </c>
      <c r="R132" s="1">
        <f t="shared" si="13"/>
        <v>200</v>
      </c>
      <c r="S132" s="40" t="str">
        <f t="shared" si="19"/>
        <v>II</v>
      </c>
      <c r="T132" s="41" t="str">
        <f t="shared" si="15"/>
        <v>Aceptable con Control Especifico</v>
      </c>
      <c r="U132" s="42">
        <v>4</v>
      </c>
      <c r="V132" s="81" t="s">
        <v>500</v>
      </c>
      <c r="W132" s="2"/>
      <c r="X132" s="2"/>
      <c r="Y132" s="38" t="s">
        <v>405</v>
      </c>
      <c r="Z132" s="38" t="s">
        <v>409</v>
      </c>
      <c r="AA132" s="43" t="s">
        <v>407</v>
      </c>
      <c r="AB132" s="36" t="s">
        <v>40</v>
      </c>
      <c r="AC132" s="35" t="s">
        <v>451</v>
      </c>
      <c r="AD132" s="148"/>
      <c r="AE132" s="148"/>
      <c r="AF132" s="149"/>
      <c r="AG132" s="148"/>
      <c r="AH132" s="44"/>
      <c r="AI132" s="44"/>
      <c r="AJ132" s="44"/>
      <c r="AK132" s="44"/>
      <c r="AL132" s="44"/>
      <c r="AM132" s="44"/>
      <c r="AN132" s="44"/>
      <c r="AO132" s="44"/>
      <c r="AP132" s="44"/>
      <c r="AQ132" s="44"/>
      <c r="AR132" s="44"/>
      <c r="AS132" s="44"/>
      <c r="AT132" s="44"/>
      <c r="AU132" s="44"/>
    </row>
    <row r="133" spans="1:47" s="57" customFormat="1" ht="90" x14ac:dyDescent="0.2">
      <c r="A133" s="35" t="s">
        <v>240</v>
      </c>
      <c r="B133" s="35" t="s">
        <v>241</v>
      </c>
      <c r="C133" s="35" t="s">
        <v>242</v>
      </c>
      <c r="D133" s="82" t="s">
        <v>246</v>
      </c>
      <c r="E133" s="35" t="s">
        <v>41</v>
      </c>
      <c r="F133" s="1" t="s">
        <v>65</v>
      </c>
      <c r="G133" s="36" t="s">
        <v>517</v>
      </c>
      <c r="H133" s="1" t="s">
        <v>133</v>
      </c>
      <c r="I133" s="51" t="s">
        <v>69</v>
      </c>
      <c r="J133" s="52"/>
      <c r="K133" s="43" t="s">
        <v>74</v>
      </c>
      <c r="L133" s="43" t="s">
        <v>75</v>
      </c>
      <c r="M133" s="1">
        <v>2</v>
      </c>
      <c r="N133" s="1">
        <v>4</v>
      </c>
      <c r="O133" s="1">
        <f t="shared" si="12"/>
        <v>8</v>
      </c>
      <c r="P133" s="39" t="str">
        <f t="shared" si="20"/>
        <v>(M)</v>
      </c>
      <c r="Q133" s="1">
        <v>10</v>
      </c>
      <c r="R133" s="1">
        <f t="shared" si="13"/>
        <v>80</v>
      </c>
      <c r="S133" s="40" t="str">
        <f t="shared" si="19"/>
        <v>III</v>
      </c>
      <c r="T133" s="41" t="str">
        <f t="shared" si="15"/>
        <v>Aceptable</v>
      </c>
      <c r="U133" s="42">
        <v>4</v>
      </c>
      <c r="V133" s="81" t="s">
        <v>500</v>
      </c>
      <c r="W133" s="2"/>
      <c r="X133" s="2"/>
      <c r="Y133" s="38" t="s">
        <v>410</v>
      </c>
      <c r="Z133" s="48" t="s">
        <v>411</v>
      </c>
      <c r="AA133" s="2" t="s">
        <v>51</v>
      </c>
      <c r="AB133" s="36" t="s">
        <v>40</v>
      </c>
      <c r="AC133" s="35" t="s">
        <v>451</v>
      </c>
      <c r="AD133" s="148"/>
      <c r="AE133" s="148"/>
      <c r="AF133" s="149"/>
      <c r="AG133" s="148"/>
      <c r="AH133" s="44"/>
      <c r="AI133" s="44"/>
      <c r="AJ133" s="44"/>
      <c r="AK133" s="44"/>
      <c r="AL133" s="44"/>
      <c r="AM133" s="44"/>
      <c r="AN133" s="44"/>
      <c r="AO133" s="44"/>
      <c r="AP133" s="44"/>
      <c r="AQ133" s="44"/>
      <c r="AR133" s="44"/>
      <c r="AS133" s="44"/>
      <c r="AT133" s="44"/>
      <c r="AU133" s="44"/>
    </row>
    <row r="134" spans="1:47" s="57" customFormat="1" ht="255" x14ac:dyDescent="0.2">
      <c r="A134" s="35" t="s">
        <v>240</v>
      </c>
      <c r="B134" s="35" t="s">
        <v>241</v>
      </c>
      <c r="C134" s="35" t="s">
        <v>242</v>
      </c>
      <c r="D134" s="82" t="s">
        <v>247</v>
      </c>
      <c r="E134" s="35" t="s">
        <v>41</v>
      </c>
      <c r="F134" s="1" t="s">
        <v>79</v>
      </c>
      <c r="G134" s="49" t="s">
        <v>16</v>
      </c>
      <c r="H134" s="50" t="s">
        <v>90</v>
      </c>
      <c r="I134" s="51" t="s">
        <v>101</v>
      </c>
      <c r="J134" s="52"/>
      <c r="K134" s="53"/>
      <c r="L134" s="51" t="s">
        <v>102</v>
      </c>
      <c r="M134" s="1">
        <v>2</v>
      </c>
      <c r="N134" s="1">
        <v>2</v>
      </c>
      <c r="O134" s="1">
        <f t="shared" si="12"/>
        <v>4</v>
      </c>
      <c r="P134" s="39" t="str">
        <f t="shared" si="20"/>
        <v>(B)</v>
      </c>
      <c r="Q134" s="1">
        <v>10</v>
      </c>
      <c r="R134" s="1">
        <f t="shared" si="13"/>
        <v>40</v>
      </c>
      <c r="S134" s="40" t="str">
        <f t="shared" si="19"/>
        <v>III</v>
      </c>
      <c r="T134" s="41" t="str">
        <f t="shared" si="15"/>
        <v>Aceptable</v>
      </c>
      <c r="U134" s="42">
        <v>4</v>
      </c>
      <c r="V134" s="81" t="s">
        <v>500</v>
      </c>
      <c r="W134" s="2"/>
      <c r="X134" s="51" t="s">
        <v>412</v>
      </c>
      <c r="Y134" s="2" t="s">
        <v>51</v>
      </c>
      <c r="Z134" s="54" t="s">
        <v>413</v>
      </c>
      <c r="AA134" s="2" t="s">
        <v>51</v>
      </c>
      <c r="AB134" s="36" t="s">
        <v>40</v>
      </c>
      <c r="AC134" s="35" t="s">
        <v>451</v>
      </c>
      <c r="AD134" s="148"/>
      <c r="AE134" s="148"/>
      <c r="AF134" s="149"/>
      <c r="AG134" s="148"/>
      <c r="AH134" s="44"/>
      <c r="AI134" s="44"/>
      <c r="AJ134" s="44"/>
      <c r="AK134" s="44"/>
      <c r="AL134" s="44"/>
      <c r="AM134" s="44"/>
      <c r="AN134" s="44"/>
      <c r="AO134" s="44"/>
      <c r="AP134" s="44"/>
      <c r="AQ134" s="44"/>
      <c r="AR134" s="44"/>
      <c r="AS134" s="44"/>
      <c r="AT134" s="44"/>
      <c r="AU134" s="44"/>
    </row>
    <row r="135" spans="1:47" s="57" customFormat="1" ht="330" x14ac:dyDescent="0.2">
      <c r="A135" s="35" t="s">
        <v>240</v>
      </c>
      <c r="B135" s="35" t="s">
        <v>241</v>
      </c>
      <c r="C135" s="35" t="s">
        <v>242</v>
      </c>
      <c r="D135" s="82" t="s">
        <v>248</v>
      </c>
      <c r="E135" s="35" t="s">
        <v>41</v>
      </c>
      <c r="F135" s="1" t="s">
        <v>80</v>
      </c>
      <c r="G135" s="1" t="s">
        <v>134</v>
      </c>
      <c r="H135" s="50" t="s">
        <v>91</v>
      </c>
      <c r="I135" s="1" t="s">
        <v>103</v>
      </c>
      <c r="J135" s="52"/>
      <c r="K135" s="38" t="s">
        <v>230</v>
      </c>
      <c r="L135" s="38" t="s">
        <v>105</v>
      </c>
      <c r="M135" s="1">
        <v>2</v>
      </c>
      <c r="N135" s="1">
        <v>3</v>
      </c>
      <c r="O135" s="1">
        <f t="shared" si="12"/>
        <v>6</v>
      </c>
      <c r="P135" s="39" t="str">
        <f t="shared" si="20"/>
        <v>(M)</v>
      </c>
      <c r="Q135" s="1">
        <v>25</v>
      </c>
      <c r="R135" s="1">
        <f t="shared" si="13"/>
        <v>150</v>
      </c>
      <c r="S135" s="40" t="str">
        <f t="shared" si="19"/>
        <v>II</v>
      </c>
      <c r="T135" s="41" t="str">
        <f t="shared" si="15"/>
        <v>Aceptable con Control Especifico</v>
      </c>
      <c r="U135" s="42">
        <v>4</v>
      </c>
      <c r="V135" s="81" t="s">
        <v>42</v>
      </c>
      <c r="W135" s="2"/>
      <c r="X135" s="2"/>
      <c r="Y135" s="2" t="s">
        <v>51</v>
      </c>
      <c r="Z135" s="54" t="s">
        <v>414</v>
      </c>
      <c r="AA135" s="2" t="s">
        <v>51</v>
      </c>
      <c r="AB135" s="36" t="s">
        <v>40</v>
      </c>
      <c r="AC135" s="35" t="s">
        <v>415</v>
      </c>
      <c r="AD135" s="148"/>
      <c r="AE135" s="148"/>
      <c r="AF135" s="149"/>
      <c r="AG135" s="148"/>
      <c r="AH135" s="44"/>
      <c r="AI135" s="44"/>
      <c r="AJ135" s="44"/>
      <c r="AK135" s="44"/>
      <c r="AL135" s="44"/>
      <c r="AM135" s="44"/>
      <c r="AN135" s="44"/>
      <c r="AO135" s="44"/>
      <c r="AP135" s="44"/>
      <c r="AQ135" s="44"/>
      <c r="AR135" s="44"/>
      <c r="AS135" s="44"/>
      <c r="AT135" s="44"/>
      <c r="AU135" s="44"/>
    </row>
    <row r="136" spans="1:47" s="57" customFormat="1" ht="180" x14ac:dyDescent="0.2">
      <c r="A136" s="35" t="s">
        <v>240</v>
      </c>
      <c r="B136" s="35" t="s">
        <v>241</v>
      </c>
      <c r="C136" s="35" t="s">
        <v>242</v>
      </c>
      <c r="D136" s="78" t="s">
        <v>249</v>
      </c>
      <c r="E136" s="35" t="s">
        <v>41</v>
      </c>
      <c r="F136" s="1" t="s">
        <v>81</v>
      </c>
      <c r="G136" s="49" t="s">
        <v>16</v>
      </c>
      <c r="H136" s="50" t="s">
        <v>92</v>
      </c>
      <c r="I136" s="51" t="s">
        <v>106</v>
      </c>
      <c r="J136" s="52"/>
      <c r="K136" s="38" t="s">
        <v>107</v>
      </c>
      <c r="L136" s="38" t="s">
        <v>108</v>
      </c>
      <c r="M136" s="1">
        <v>2</v>
      </c>
      <c r="N136" s="1">
        <v>3</v>
      </c>
      <c r="O136" s="1">
        <f t="shared" si="12"/>
        <v>6</v>
      </c>
      <c r="P136" s="39" t="str">
        <f t="shared" si="20"/>
        <v>(M)</v>
      </c>
      <c r="Q136" s="1">
        <v>25</v>
      </c>
      <c r="R136" s="1">
        <f t="shared" si="13"/>
        <v>150</v>
      </c>
      <c r="S136" s="40" t="str">
        <f t="shared" si="19"/>
        <v>II</v>
      </c>
      <c r="T136" s="41" t="str">
        <f t="shared" si="15"/>
        <v>Aceptable con Control Especifico</v>
      </c>
      <c r="U136" s="42">
        <v>4</v>
      </c>
      <c r="V136" s="81" t="s">
        <v>501</v>
      </c>
      <c r="W136" s="2"/>
      <c r="X136" s="2"/>
      <c r="Y136" s="38" t="s">
        <v>416</v>
      </c>
      <c r="Z136" s="38" t="s">
        <v>417</v>
      </c>
      <c r="AA136" s="2" t="s">
        <v>51</v>
      </c>
      <c r="AB136" s="36" t="s">
        <v>40</v>
      </c>
      <c r="AC136" s="35" t="s">
        <v>451</v>
      </c>
      <c r="AD136" s="148"/>
      <c r="AE136" s="148"/>
      <c r="AF136" s="149"/>
      <c r="AG136" s="148"/>
      <c r="AH136" s="44"/>
      <c r="AI136" s="44"/>
      <c r="AJ136" s="44"/>
      <c r="AK136" s="44"/>
      <c r="AL136" s="44"/>
      <c r="AM136" s="44"/>
      <c r="AN136" s="44"/>
      <c r="AO136" s="44"/>
      <c r="AP136" s="44"/>
      <c r="AQ136" s="44"/>
      <c r="AR136" s="44"/>
      <c r="AS136" s="44"/>
      <c r="AT136" s="44"/>
      <c r="AU136" s="44"/>
    </row>
    <row r="137" spans="1:47" s="57" customFormat="1" ht="210" x14ac:dyDescent="0.2">
      <c r="A137" s="35" t="s">
        <v>240</v>
      </c>
      <c r="B137" s="35" t="s">
        <v>241</v>
      </c>
      <c r="C137" s="35" t="s">
        <v>242</v>
      </c>
      <c r="D137" s="78" t="s">
        <v>249</v>
      </c>
      <c r="E137" s="35" t="s">
        <v>41</v>
      </c>
      <c r="F137" s="1" t="s">
        <v>82</v>
      </c>
      <c r="G137" s="49" t="s">
        <v>16</v>
      </c>
      <c r="H137" s="50" t="s">
        <v>93</v>
      </c>
      <c r="I137" s="51" t="s">
        <v>109</v>
      </c>
      <c r="J137" s="52"/>
      <c r="K137" s="38" t="s">
        <v>110</v>
      </c>
      <c r="L137" s="38" t="s">
        <v>108</v>
      </c>
      <c r="M137" s="1">
        <v>2</v>
      </c>
      <c r="N137" s="1">
        <v>3</v>
      </c>
      <c r="O137" s="1">
        <f t="shared" si="12"/>
        <v>6</v>
      </c>
      <c r="P137" s="39" t="str">
        <f t="shared" si="20"/>
        <v>(M)</v>
      </c>
      <c r="Q137" s="1">
        <v>25</v>
      </c>
      <c r="R137" s="1">
        <f t="shared" si="13"/>
        <v>150</v>
      </c>
      <c r="S137" s="40" t="str">
        <f t="shared" si="19"/>
        <v>II</v>
      </c>
      <c r="T137" s="41" t="str">
        <f t="shared" si="15"/>
        <v>Aceptable con Control Especifico</v>
      </c>
      <c r="U137" s="42">
        <v>4</v>
      </c>
      <c r="V137" s="81" t="s">
        <v>501</v>
      </c>
      <c r="W137" s="2"/>
      <c r="X137" s="2"/>
      <c r="Y137" s="38" t="s">
        <v>418</v>
      </c>
      <c r="Z137" s="38" t="s">
        <v>417</v>
      </c>
      <c r="AA137" s="2" t="s">
        <v>51</v>
      </c>
      <c r="AB137" s="36" t="s">
        <v>40</v>
      </c>
      <c r="AC137" s="35" t="s">
        <v>451</v>
      </c>
      <c r="AD137" s="148"/>
      <c r="AE137" s="148"/>
      <c r="AF137" s="149"/>
      <c r="AG137" s="148"/>
      <c r="AH137" s="44"/>
      <c r="AI137" s="44"/>
      <c r="AJ137" s="44"/>
      <c r="AK137" s="44"/>
      <c r="AL137" s="44"/>
      <c r="AM137" s="44"/>
      <c r="AN137" s="44"/>
      <c r="AO137" s="44"/>
      <c r="AP137" s="44"/>
      <c r="AQ137" s="44"/>
      <c r="AR137" s="44"/>
      <c r="AS137" s="44"/>
      <c r="AT137" s="44"/>
      <c r="AU137" s="44"/>
    </row>
    <row r="138" spans="1:47" s="57" customFormat="1" ht="210" x14ac:dyDescent="0.2">
      <c r="A138" s="35" t="s">
        <v>240</v>
      </c>
      <c r="B138" s="35" t="s">
        <v>241</v>
      </c>
      <c r="C138" s="35" t="s">
        <v>242</v>
      </c>
      <c r="D138" s="82" t="s">
        <v>250</v>
      </c>
      <c r="E138" s="35" t="s">
        <v>41</v>
      </c>
      <c r="F138" s="1" t="s">
        <v>83</v>
      </c>
      <c r="G138" s="49" t="s">
        <v>16</v>
      </c>
      <c r="H138" s="50" t="s">
        <v>94</v>
      </c>
      <c r="I138" s="1" t="s">
        <v>111</v>
      </c>
      <c r="J138" s="52"/>
      <c r="K138" s="38" t="s">
        <v>112</v>
      </c>
      <c r="L138" s="38" t="s">
        <v>113</v>
      </c>
      <c r="M138" s="1">
        <v>2</v>
      </c>
      <c r="N138" s="1">
        <v>1</v>
      </c>
      <c r="O138" s="1">
        <f t="shared" si="12"/>
        <v>2</v>
      </c>
      <c r="P138" s="39" t="str">
        <f t="shared" si="20"/>
        <v>(B)</v>
      </c>
      <c r="Q138" s="1">
        <v>100</v>
      </c>
      <c r="R138" s="1">
        <f t="shared" si="13"/>
        <v>200</v>
      </c>
      <c r="S138" s="40" t="str">
        <f t="shared" si="19"/>
        <v>II</v>
      </c>
      <c r="T138" s="41" t="str">
        <f t="shared" si="15"/>
        <v>Aceptable con Control Especifico</v>
      </c>
      <c r="U138" s="42">
        <v>4</v>
      </c>
      <c r="V138" s="81" t="s">
        <v>501</v>
      </c>
      <c r="W138" s="2"/>
      <c r="X138" s="2"/>
      <c r="Y138" s="2" t="s">
        <v>51</v>
      </c>
      <c r="Z138" s="38" t="s">
        <v>419</v>
      </c>
      <c r="AA138" s="2" t="s">
        <v>51</v>
      </c>
      <c r="AB138" s="36" t="s">
        <v>40</v>
      </c>
      <c r="AC138" s="35" t="s">
        <v>451</v>
      </c>
      <c r="AD138" s="148"/>
      <c r="AE138" s="148"/>
      <c r="AF138" s="149"/>
      <c r="AG138" s="148"/>
      <c r="AH138" s="44"/>
      <c r="AI138" s="44"/>
      <c r="AJ138" s="44"/>
      <c r="AK138" s="44"/>
      <c r="AL138" s="44"/>
      <c r="AM138" s="44"/>
      <c r="AN138" s="44"/>
      <c r="AO138" s="44"/>
      <c r="AP138" s="44"/>
      <c r="AQ138" s="44"/>
      <c r="AR138" s="44"/>
      <c r="AS138" s="44"/>
      <c r="AT138" s="44"/>
      <c r="AU138" s="44"/>
    </row>
    <row r="139" spans="1:47" s="57" customFormat="1" ht="270" x14ac:dyDescent="0.2">
      <c r="A139" s="35" t="s">
        <v>240</v>
      </c>
      <c r="B139" s="35" t="s">
        <v>241</v>
      </c>
      <c r="C139" s="35" t="s">
        <v>242</v>
      </c>
      <c r="D139" s="82" t="s">
        <v>251</v>
      </c>
      <c r="E139" s="35" t="s">
        <v>41</v>
      </c>
      <c r="F139" s="60" t="s">
        <v>85</v>
      </c>
      <c r="G139" s="49" t="s">
        <v>16</v>
      </c>
      <c r="H139" s="50" t="s">
        <v>96</v>
      </c>
      <c r="I139" s="1" t="s">
        <v>114</v>
      </c>
      <c r="J139" s="52"/>
      <c r="K139" s="43" t="s">
        <v>115</v>
      </c>
      <c r="L139" s="43" t="s">
        <v>116</v>
      </c>
      <c r="M139" s="1">
        <v>2</v>
      </c>
      <c r="N139" s="1">
        <v>1</v>
      </c>
      <c r="O139" s="1">
        <f t="shared" si="12"/>
        <v>2</v>
      </c>
      <c r="P139" s="39" t="str">
        <f t="shared" si="20"/>
        <v>(B)</v>
      </c>
      <c r="Q139" s="1">
        <v>100</v>
      </c>
      <c r="R139" s="1">
        <f t="shared" si="13"/>
        <v>200</v>
      </c>
      <c r="S139" s="40" t="str">
        <f t="shared" si="19"/>
        <v>II</v>
      </c>
      <c r="T139" s="41" t="str">
        <f t="shared" si="15"/>
        <v>Aceptable con Control Especifico</v>
      </c>
      <c r="U139" s="42">
        <v>4</v>
      </c>
      <c r="V139" s="81" t="s">
        <v>501</v>
      </c>
      <c r="W139" s="2"/>
      <c r="X139" s="2"/>
      <c r="Y139" s="43" t="s">
        <v>420</v>
      </c>
      <c r="Z139" s="43" t="s">
        <v>421</v>
      </c>
      <c r="AA139" s="61" t="s">
        <v>422</v>
      </c>
      <c r="AB139" s="36" t="s">
        <v>40</v>
      </c>
      <c r="AC139" s="35" t="s">
        <v>451</v>
      </c>
      <c r="AD139" s="148"/>
      <c r="AE139" s="148"/>
      <c r="AF139" s="149"/>
      <c r="AG139" s="148"/>
      <c r="AH139" s="44"/>
      <c r="AI139" s="44"/>
      <c r="AJ139" s="44"/>
      <c r="AK139" s="44"/>
      <c r="AL139" s="44"/>
      <c r="AM139" s="44"/>
      <c r="AN139" s="44"/>
      <c r="AO139" s="44"/>
      <c r="AP139" s="44"/>
      <c r="AQ139" s="44"/>
      <c r="AR139" s="44"/>
      <c r="AS139" s="44"/>
      <c r="AT139" s="44"/>
      <c r="AU139" s="44"/>
    </row>
    <row r="140" spans="1:47" s="57" customFormat="1" ht="210" x14ac:dyDescent="0.2">
      <c r="A140" s="35" t="s">
        <v>240</v>
      </c>
      <c r="B140" s="35" t="s">
        <v>241</v>
      </c>
      <c r="C140" s="35" t="s">
        <v>242</v>
      </c>
      <c r="D140" s="82" t="s">
        <v>252</v>
      </c>
      <c r="E140" s="35" t="s">
        <v>41</v>
      </c>
      <c r="F140" s="62" t="s">
        <v>86</v>
      </c>
      <c r="G140" s="49" t="s">
        <v>16</v>
      </c>
      <c r="H140" s="50" t="s">
        <v>97</v>
      </c>
      <c r="I140" s="1" t="s">
        <v>117</v>
      </c>
      <c r="J140" s="1" t="s">
        <v>538</v>
      </c>
      <c r="K140" s="43" t="s">
        <v>118</v>
      </c>
      <c r="L140" s="1" t="s">
        <v>538</v>
      </c>
      <c r="M140" s="1">
        <v>2</v>
      </c>
      <c r="N140" s="1">
        <v>1</v>
      </c>
      <c r="O140" s="1">
        <f t="shared" si="12"/>
        <v>2</v>
      </c>
      <c r="P140" s="39" t="str">
        <f t="shared" si="20"/>
        <v>(B)</v>
      </c>
      <c r="Q140" s="1">
        <v>60</v>
      </c>
      <c r="R140" s="1">
        <f t="shared" si="13"/>
        <v>120</v>
      </c>
      <c r="S140" s="40" t="str">
        <f t="shared" si="19"/>
        <v>III</v>
      </c>
      <c r="T140" s="41" t="str">
        <f t="shared" si="15"/>
        <v>Aceptable</v>
      </c>
      <c r="U140" s="42">
        <v>4</v>
      </c>
      <c r="V140" s="81" t="s">
        <v>501</v>
      </c>
      <c r="W140" s="2"/>
      <c r="X140" s="2"/>
      <c r="Y140" s="48" t="s">
        <v>448</v>
      </c>
      <c r="Z140" s="48" t="s">
        <v>424</v>
      </c>
      <c r="AA140" s="2" t="s">
        <v>51</v>
      </c>
      <c r="AB140" s="36" t="s">
        <v>40</v>
      </c>
      <c r="AC140" s="35" t="s">
        <v>451</v>
      </c>
      <c r="AD140" s="148"/>
      <c r="AE140" s="148"/>
      <c r="AF140" s="149"/>
      <c r="AG140" s="148"/>
      <c r="AH140" s="44"/>
      <c r="AI140" s="44"/>
      <c r="AJ140" s="44"/>
      <c r="AK140" s="44"/>
      <c r="AL140" s="44"/>
      <c r="AM140" s="44"/>
      <c r="AN140" s="44"/>
      <c r="AO140" s="44"/>
      <c r="AP140" s="44"/>
      <c r="AQ140" s="44"/>
      <c r="AR140" s="44"/>
      <c r="AS140" s="44"/>
      <c r="AT140" s="44"/>
      <c r="AU140" s="44"/>
    </row>
    <row r="141" spans="1:47" s="57" customFormat="1" ht="270" x14ac:dyDescent="0.2">
      <c r="A141" s="35" t="s">
        <v>240</v>
      </c>
      <c r="B141" s="35" t="s">
        <v>241</v>
      </c>
      <c r="C141" s="35" t="s">
        <v>242</v>
      </c>
      <c r="D141" s="82" t="s">
        <v>253</v>
      </c>
      <c r="E141" s="35" t="s">
        <v>41</v>
      </c>
      <c r="F141" s="1" t="s">
        <v>87</v>
      </c>
      <c r="G141" s="49" t="s">
        <v>518</v>
      </c>
      <c r="H141" s="1" t="s">
        <v>98</v>
      </c>
      <c r="I141" s="51" t="s">
        <v>119</v>
      </c>
      <c r="J141" s="53"/>
      <c r="K141" s="43" t="s">
        <v>120</v>
      </c>
      <c r="L141" s="43" t="s">
        <v>121</v>
      </c>
      <c r="M141" s="1">
        <v>2</v>
      </c>
      <c r="N141" s="1">
        <v>4</v>
      </c>
      <c r="O141" s="1">
        <f t="shared" si="12"/>
        <v>8</v>
      </c>
      <c r="P141" s="39" t="str">
        <f t="shared" si="20"/>
        <v>(M)</v>
      </c>
      <c r="Q141" s="1">
        <v>10</v>
      </c>
      <c r="R141" s="1">
        <f t="shared" si="13"/>
        <v>80</v>
      </c>
      <c r="S141" s="40" t="str">
        <f t="shared" si="19"/>
        <v>III</v>
      </c>
      <c r="T141" s="41" t="str">
        <f t="shared" si="15"/>
        <v>Aceptable</v>
      </c>
      <c r="U141" s="42">
        <v>4</v>
      </c>
      <c r="V141" s="81" t="s">
        <v>502</v>
      </c>
      <c r="W141" s="2"/>
      <c r="X141" s="2"/>
      <c r="Y141" s="2" t="s">
        <v>51</v>
      </c>
      <c r="Z141" s="43" t="s">
        <v>425</v>
      </c>
      <c r="AA141" s="2" t="s">
        <v>51</v>
      </c>
      <c r="AB141" s="36" t="s">
        <v>40</v>
      </c>
      <c r="AC141" s="35" t="s">
        <v>426</v>
      </c>
      <c r="AD141" s="148"/>
      <c r="AE141" s="148"/>
      <c r="AF141" s="149"/>
      <c r="AG141" s="148"/>
      <c r="AH141" s="44"/>
      <c r="AI141" s="44"/>
      <c r="AJ141" s="44"/>
      <c r="AK141" s="44"/>
      <c r="AL141" s="44"/>
      <c r="AM141" s="44"/>
      <c r="AN141" s="44"/>
      <c r="AO141" s="44"/>
      <c r="AP141" s="44"/>
      <c r="AQ141" s="44"/>
      <c r="AR141" s="44"/>
      <c r="AS141" s="44"/>
      <c r="AT141" s="44"/>
      <c r="AU141" s="44"/>
    </row>
    <row r="142" spans="1:47" s="57" customFormat="1" ht="270" x14ac:dyDescent="0.2">
      <c r="A142" s="35" t="s">
        <v>240</v>
      </c>
      <c r="B142" s="35" t="s">
        <v>241</v>
      </c>
      <c r="C142" s="35" t="s">
        <v>242</v>
      </c>
      <c r="D142" s="82" t="s">
        <v>254</v>
      </c>
      <c r="E142" s="35" t="s">
        <v>41</v>
      </c>
      <c r="F142" s="1" t="s">
        <v>88</v>
      </c>
      <c r="G142" s="49" t="s">
        <v>512</v>
      </c>
      <c r="H142" s="1" t="s">
        <v>99</v>
      </c>
      <c r="I142" s="1" t="s">
        <v>122</v>
      </c>
      <c r="J142" s="53"/>
      <c r="K142" s="61" t="s">
        <v>123</v>
      </c>
      <c r="L142" s="61" t="s">
        <v>116</v>
      </c>
      <c r="M142" s="1">
        <v>2</v>
      </c>
      <c r="N142" s="1">
        <v>1</v>
      </c>
      <c r="O142" s="1">
        <f t="shared" si="12"/>
        <v>2</v>
      </c>
      <c r="P142" s="39" t="str">
        <f t="shared" si="20"/>
        <v>(B)</v>
      </c>
      <c r="Q142" s="1">
        <v>100</v>
      </c>
      <c r="R142" s="1">
        <f t="shared" si="13"/>
        <v>200</v>
      </c>
      <c r="S142" s="40" t="str">
        <f t="shared" si="19"/>
        <v>II</v>
      </c>
      <c r="T142" s="41" t="str">
        <f t="shared" si="15"/>
        <v>Aceptable con Control Especifico</v>
      </c>
      <c r="U142" s="42">
        <v>4</v>
      </c>
      <c r="V142" s="81" t="s">
        <v>501</v>
      </c>
      <c r="W142" s="2"/>
      <c r="X142" s="2"/>
      <c r="Y142" s="2" t="s">
        <v>51</v>
      </c>
      <c r="Z142" s="61" t="s">
        <v>427</v>
      </c>
      <c r="AA142" s="61" t="s">
        <v>428</v>
      </c>
      <c r="AB142" s="36" t="s">
        <v>40</v>
      </c>
      <c r="AC142" s="35" t="s">
        <v>430</v>
      </c>
      <c r="AD142" s="148"/>
      <c r="AE142" s="148"/>
      <c r="AF142" s="149"/>
      <c r="AG142" s="148"/>
      <c r="AH142" s="44"/>
      <c r="AI142" s="44"/>
      <c r="AJ142" s="44"/>
      <c r="AK142" s="44"/>
      <c r="AL142" s="44"/>
      <c r="AM142" s="44"/>
      <c r="AN142" s="44"/>
      <c r="AO142" s="44"/>
      <c r="AP142" s="44"/>
      <c r="AQ142" s="44"/>
      <c r="AR142" s="44"/>
      <c r="AS142" s="44"/>
      <c r="AT142" s="44"/>
      <c r="AU142" s="44"/>
    </row>
    <row r="143" spans="1:47" s="57" customFormat="1" ht="270" x14ac:dyDescent="0.2">
      <c r="A143" s="35" t="s">
        <v>240</v>
      </c>
      <c r="B143" s="35" t="s">
        <v>241</v>
      </c>
      <c r="C143" s="35" t="s">
        <v>242</v>
      </c>
      <c r="D143" s="82" t="s">
        <v>521</v>
      </c>
      <c r="E143" s="35" t="s">
        <v>41</v>
      </c>
      <c r="F143" s="1" t="s">
        <v>89</v>
      </c>
      <c r="G143" s="49" t="s">
        <v>512</v>
      </c>
      <c r="H143" s="1" t="s">
        <v>100</v>
      </c>
      <c r="I143" s="1" t="s">
        <v>124</v>
      </c>
      <c r="J143" s="53"/>
      <c r="K143" s="61" t="s">
        <v>123</v>
      </c>
      <c r="L143" s="61" t="s">
        <v>116</v>
      </c>
      <c r="M143" s="1">
        <v>2</v>
      </c>
      <c r="N143" s="1">
        <v>1</v>
      </c>
      <c r="O143" s="1">
        <f t="shared" ref="O143:O206" si="21">M143*N143</f>
        <v>2</v>
      </c>
      <c r="P143" s="39" t="str">
        <f t="shared" si="20"/>
        <v>(B)</v>
      </c>
      <c r="Q143" s="1">
        <v>25</v>
      </c>
      <c r="R143" s="1">
        <f t="shared" si="13"/>
        <v>50</v>
      </c>
      <c r="S143" s="40" t="str">
        <f t="shared" si="19"/>
        <v>III</v>
      </c>
      <c r="T143" s="41" t="str">
        <f t="shared" si="15"/>
        <v>Aceptable</v>
      </c>
      <c r="U143" s="42">
        <v>4</v>
      </c>
      <c r="V143" s="81" t="s">
        <v>501</v>
      </c>
      <c r="W143" s="2"/>
      <c r="X143" s="2"/>
      <c r="Y143" s="2" t="s">
        <v>51</v>
      </c>
      <c r="Z143" s="61" t="s">
        <v>427</v>
      </c>
      <c r="AA143" s="61" t="s">
        <v>428</v>
      </c>
      <c r="AB143" s="36" t="s">
        <v>40</v>
      </c>
      <c r="AC143" s="35" t="s">
        <v>430</v>
      </c>
      <c r="AD143" s="148"/>
      <c r="AE143" s="148"/>
      <c r="AF143" s="149"/>
      <c r="AG143" s="148"/>
      <c r="AH143" s="44"/>
      <c r="AI143" s="44"/>
      <c r="AJ143" s="44"/>
      <c r="AK143" s="44"/>
      <c r="AL143" s="44"/>
      <c r="AM143" s="44"/>
      <c r="AN143" s="44"/>
      <c r="AO143" s="44"/>
      <c r="AP143" s="44"/>
      <c r="AQ143" s="44"/>
      <c r="AR143" s="44"/>
      <c r="AS143" s="44"/>
      <c r="AT143" s="44"/>
      <c r="AU143" s="44"/>
    </row>
    <row r="144" spans="1:47" s="57" customFormat="1" ht="225" x14ac:dyDescent="0.2">
      <c r="A144" s="35" t="s">
        <v>240</v>
      </c>
      <c r="B144" s="35" t="s">
        <v>241</v>
      </c>
      <c r="C144" s="35" t="s">
        <v>243</v>
      </c>
      <c r="D144" s="50" t="s">
        <v>255</v>
      </c>
      <c r="E144" s="35" t="s">
        <v>41</v>
      </c>
      <c r="F144" s="1" t="s">
        <v>63</v>
      </c>
      <c r="G144" s="36" t="s">
        <v>517</v>
      </c>
      <c r="H144" s="1" t="s">
        <v>66</v>
      </c>
      <c r="I144" s="51" t="s">
        <v>67</v>
      </c>
      <c r="J144" s="38" t="s">
        <v>70</v>
      </c>
      <c r="K144" s="38" t="s">
        <v>71</v>
      </c>
      <c r="L144" s="38" t="s">
        <v>72</v>
      </c>
      <c r="M144" s="1">
        <v>2</v>
      </c>
      <c r="N144" s="1">
        <v>4</v>
      </c>
      <c r="O144" s="1">
        <f t="shared" si="21"/>
        <v>8</v>
      </c>
      <c r="P144" s="39" t="str">
        <f t="shared" si="20"/>
        <v>(M)</v>
      </c>
      <c r="Q144" s="1">
        <v>25</v>
      </c>
      <c r="R144" s="1">
        <f t="shared" ref="R144:R207" si="22">O144*Q144</f>
        <v>200</v>
      </c>
      <c r="S144" s="40" t="str">
        <f t="shared" si="19"/>
        <v>II</v>
      </c>
      <c r="T144" s="41" t="str">
        <f t="shared" ref="T144:T207" si="23">IF(S144="I","No aceptable",IF(S144="II","Aceptable con Control Especifico",IF(S144=0,"","Aceptable")))</f>
        <v>Aceptable con Control Especifico</v>
      </c>
      <c r="U144" s="42">
        <v>1</v>
      </c>
      <c r="V144" s="81" t="s">
        <v>500</v>
      </c>
      <c r="W144" s="2"/>
      <c r="X144" s="2"/>
      <c r="Y144" s="38" t="s">
        <v>405</v>
      </c>
      <c r="Z144" s="38" t="s">
        <v>406</v>
      </c>
      <c r="AA144" s="43" t="s">
        <v>407</v>
      </c>
      <c r="AB144" s="36" t="s">
        <v>40</v>
      </c>
      <c r="AC144" s="35" t="s">
        <v>451</v>
      </c>
      <c r="AD144" s="148"/>
      <c r="AE144" s="148"/>
      <c r="AF144" s="149"/>
      <c r="AG144" s="148"/>
      <c r="AH144" s="44"/>
      <c r="AI144" s="44"/>
      <c r="AJ144" s="44"/>
      <c r="AK144" s="44"/>
      <c r="AL144" s="44"/>
      <c r="AM144" s="44"/>
      <c r="AN144" s="44"/>
      <c r="AO144" s="44"/>
      <c r="AP144" s="44"/>
      <c r="AQ144" s="44"/>
      <c r="AR144" s="44"/>
      <c r="AS144" s="44"/>
      <c r="AT144" s="44"/>
      <c r="AU144" s="44"/>
    </row>
    <row r="145" spans="1:47" s="57" customFormat="1" ht="225" x14ac:dyDescent="0.2">
      <c r="A145" s="35" t="s">
        <v>240</v>
      </c>
      <c r="B145" s="35" t="s">
        <v>241</v>
      </c>
      <c r="C145" s="35" t="s">
        <v>243</v>
      </c>
      <c r="D145" s="50" t="s">
        <v>256</v>
      </c>
      <c r="E145" s="35" t="s">
        <v>41</v>
      </c>
      <c r="F145" s="1" t="s">
        <v>64</v>
      </c>
      <c r="G145" s="36" t="s">
        <v>517</v>
      </c>
      <c r="H145" s="1" t="s">
        <v>132</v>
      </c>
      <c r="I145" s="51" t="s">
        <v>68</v>
      </c>
      <c r="J145" s="38" t="s">
        <v>70</v>
      </c>
      <c r="K145" s="38" t="s">
        <v>73</v>
      </c>
      <c r="L145" s="38" t="s">
        <v>72</v>
      </c>
      <c r="M145" s="1">
        <v>2</v>
      </c>
      <c r="N145" s="1">
        <v>4</v>
      </c>
      <c r="O145" s="1">
        <f t="shared" si="21"/>
        <v>8</v>
      </c>
      <c r="P145" s="39" t="str">
        <f t="shared" si="20"/>
        <v>(M)</v>
      </c>
      <c r="Q145" s="1">
        <v>25</v>
      </c>
      <c r="R145" s="1">
        <f t="shared" si="22"/>
        <v>200</v>
      </c>
      <c r="S145" s="40" t="str">
        <f t="shared" si="19"/>
        <v>II</v>
      </c>
      <c r="T145" s="41" t="str">
        <f t="shared" si="23"/>
        <v>Aceptable con Control Especifico</v>
      </c>
      <c r="U145" s="42">
        <v>1</v>
      </c>
      <c r="V145" s="81" t="s">
        <v>500</v>
      </c>
      <c r="W145" s="2"/>
      <c r="X145" s="2"/>
      <c r="Y145" s="38" t="s">
        <v>405</v>
      </c>
      <c r="Z145" s="38" t="s">
        <v>409</v>
      </c>
      <c r="AA145" s="43" t="s">
        <v>407</v>
      </c>
      <c r="AB145" s="36" t="s">
        <v>40</v>
      </c>
      <c r="AC145" s="35" t="s">
        <v>451</v>
      </c>
      <c r="AD145" s="148"/>
      <c r="AE145" s="148"/>
      <c r="AF145" s="149"/>
      <c r="AG145" s="148"/>
      <c r="AH145" s="44"/>
      <c r="AI145" s="44"/>
      <c r="AJ145" s="44"/>
      <c r="AK145" s="44"/>
      <c r="AL145" s="44"/>
      <c r="AM145" s="44"/>
      <c r="AN145" s="44"/>
      <c r="AO145" s="44"/>
      <c r="AP145" s="44"/>
      <c r="AQ145" s="44"/>
      <c r="AR145" s="44"/>
      <c r="AS145" s="44"/>
      <c r="AT145" s="44"/>
      <c r="AU145" s="44"/>
    </row>
    <row r="146" spans="1:47" s="57" customFormat="1" ht="90" x14ac:dyDescent="0.2">
      <c r="A146" s="35" t="s">
        <v>240</v>
      </c>
      <c r="B146" s="35" t="s">
        <v>241</v>
      </c>
      <c r="C146" s="35" t="s">
        <v>243</v>
      </c>
      <c r="D146" s="78" t="s">
        <v>257</v>
      </c>
      <c r="E146" s="35" t="s">
        <v>41</v>
      </c>
      <c r="F146" s="1" t="s">
        <v>65</v>
      </c>
      <c r="G146" s="36" t="s">
        <v>517</v>
      </c>
      <c r="H146" s="1" t="s">
        <v>133</v>
      </c>
      <c r="I146" s="51" t="s">
        <v>69</v>
      </c>
      <c r="J146" s="52"/>
      <c r="K146" s="43" t="s">
        <v>74</v>
      </c>
      <c r="L146" s="43" t="s">
        <v>75</v>
      </c>
      <c r="M146" s="1">
        <v>2</v>
      </c>
      <c r="N146" s="1">
        <v>4</v>
      </c>
      <c r="O146" s="1">
        <f t="shared" si="21"/>
        <v>8</v>
      </c>
      <c r="P146" s="39" t="str">
        <f t="shared" si="20"/>
        <v>(M)</v>
      </c>
      <c r="Q146" s="1">
        <v>10</v>
      </c>
      <c r="R146" s="1">
        <f t="shared" si="22"/>
        <v>80</v>
      </c>
      <c r="S146" s="40" t="str">
        <f t="shared" si="19"/>
        <v>III</v>
      </c>
      <c r="T146" s="41" t="str">
        <f t="shared" si="23"/>
        <v>Aceptable</v>
      </c>
      <c r="U146" s="42">
        <v>1</v>
      </c>
      <c r="V146" s="81" t="s">
        <v>500</v>
      </c>
      <c r="W146" s="2"/>
      <c r="X146" s="2"/>
      <c r="Y146" s="38" t="s">
        <v>410</v>
      </c>
      <c r="Z146" s="48" t="s">
        <v>411</v>
      </c>
      <c r="AA146" s="2" t="s">
        <v>51</v>
      </c>
      <c r="AB146" s="36" t="s">
        <v>40</v>
      </c>
      <c r="AC146" s="35" t="s">
        <v>451</v>
      </c>
      <c r="AD146" s="148"/>
      <c r="AE146" s="148"/>
      <c r="AF146" s="149"/>
      <c r="AG146" s="148"/>
      <c r="AH146" s="44"/>
      <c r="AI146" s="44"/>
      <c r="AJ146" s="44"/>
      <c r="AK146" s="44"/>
      <c r="AL146" s="44"/>
      <c r="AM146" s="44"/>
      <c r="AN146" s="44"/>
      <c r="AO146" s="44"/>
      <c r="AP146" s="44"/>
      <c r="AQ146" s="44"/>
      <c r="AR146" s="44"/>
      <c r="AS146" s="44"/>
      <c r="AT146" s="44"/>
      <c r="AU146" s="44"/>
    </row>
    <row r="147" spans="1:47" s="57" customFormat="1" ht="255" x14ac:dyDescent="0.2">
      <c r="A147" s="35" t="s">
        <v>240</v>
      </c>
      <c r="B147" s="35" t="s">
        <v>241</v>
      </c>
      <c r="C147" s="35" t="s">
        <v>243</v>
      </c>
      <c r="D147" s="78" t="s">
        <v>257</v>
      </c>
      <c r="E147" s="35" t="s">
        <v>41</v>
      </c>
      <c r="F147" s="1" t="s">
        <v>79</v>
      </c>
      <c r="G147" s="49" t="s">
        <v>16</v>
      </c>
      <c r="H147" s="50" t="s">
        <v>90</v>
      </c>
      <c r="I147" s="51" t="s">
        <v>101</v>
      </c>
      <c r="J147" s="52"/>
      <c r="K147" s="53"/>
      <c r="L147" s="51" t="s">
        <v>102</v>
      </c>
      <c r="M147" s="1">
        <v>2</v>
      </c>
      <c r="N147" s="1">
        <v>2</v>
      </c>
      <c r="O147" s="1">
        <f t="shared" si="21"/>
        <v>4</v>
      </c>
      <c r="P147" s="39" t="str">
        <f t="shared" si="20"/>
        <v>(B)</v>
      </c>
      <c r="Q147" s="1">
        <v>10</v>
      </c>
      <c r="R147" s="1">
        <f t="shared" si="22"/>
        <v>40</v>
      </c>
      <c r="S147" s="40" t="str">
        <f t="shared" si="19"/>
        <v>III</v>
      </c>
      <c r="T147" s="41" t="str">
        <f t="shared" si="23"/>
        <v>Aceptable</v>
      </c>
      <c r="U147" s="42">
        <v>1</v>
      </c>
      <c r="V147" s="81" t="s">
        <v>500</v>
      </c>
      <c r="W147" s="2"/>
      <c r="X147" s="51" t="s">
        <v>412</v>
      </c>
      <c r="Y147" s="2" t="s">
        <v>51</v>
      </c>
      <c r="Z147" s="54" t="s">
        <v>413</v>
      </c>
      <c r="AA147" s="2" t="s">
        <v>51</v>
      </c>
      <c r="AB147" s="36" t="s">
        <v>40</v>
      </c>
      <c r="AC147" s="35" t="s">
        <v>451</v>
      </c>
      <c r="AD147" s="148"/>
      <c r="AE147" s="148"/>
      <c r="AF147" s="149"/>
      <c r="AG147" s="148"/>
      <c r="AH147" s="44"/>
      <c r="AI147" s="44"/>
      <c r="AJ147" s="44"/>
      <c r="AK147" s="44"/>
      <c r="AL147" s="44"/>
      <c r="AM147" s="44"/>
      <c r="AN147" s="44"/>
      <c r="AO147" s="44"/>
      <c r="AP147" s="44"/>
      <c r="AQ147" s="44"/>
      <c r="AR147" s="44"/>
      <c r="AS147" s="44"/>
      <c r="AT147" s="44"/>
      <c r="AU147" s="44"/>
    </row>
    <row r="148" spans="1:47" s="57" customFormat="1" ht="330" x14ac:dyDescent="0.2">
      <c r="A148" s="35" t="s">
        <v>240</v>
      </c>
      <c r="B148" s="35" t="s">
        <v>241</v>
      </c>
      <c r="C148" s="35" t="s">
        <v>243</v>
      </c>
      <c r="D148" s="50" t="s">
        <v>258</v>
      </c>
      <c r="E148" s="35" t="s">
        <v>41</v>
      </c>
      <c r="F148" s="1" t="s">
        <v>80</v>
      </c>
      <c r="G148" s="1" t="s">
        <v>134</v>
      </c>
      <c r="H148" s="50" t="s">
        <v>91</v>
      </c>
      <c r="I148" s="1" t="s">
        <v>103</v>
      </c>
      <c r="J148" s="52"/>
      <c r="K148" s="38" t="s">
        <v>230</v>
      </c>
      <c r="L148" s="38" t="s">
        <v>105</v>
      </c>
      <c r="M148" s="1">
        <v>2</v>
      </c>
      <c r="N148" s="1">
        <v>3</v>
      </c>
      <c r="O148" s="1">
        <f t="shared" si="21"/>
        <v>6</v>
      </c>
      <c r="P148" s="39" t="str">
        <f t="shared" si="20"/>
        <v>(M)</v>
      </c>
      <c r="Q148" s="1">
        <v>25</v>
      </c>
      <c r="R148" s="1">
        <f t="shared" si="22"/>
        <v>150</v>
      </c>
      <c r="S148" s="40" t="str">
        <f t="shared" si="19"/>
        <v>II</v>
      </c>
      <c r="T148" s="41" t="str">
        <f t="shared" si="23"/>
        <v>Aceptable con Control Especifico</v>
      </c>
      <c r="U148" s="42">
        <v>1</v>
      </c>
      <c r="V148" s="81" t="s">
        <v>42</v>
      </c>
      <c r="W148" s="2"/>
      <c r="X148" s="2"/>
      <c r="Y148" s="2" t="s">
        <v>51</v>
      </c>
      <c r="Z148" s="54" t="s">
        <v>414</v>
      </c>
      <c r="AA148" s="2" t="s">
        <v>51</v>
      </c>
      <c r="AB148" s="36" t="s">
        <v>40</v>
      </c>
      <c r="AC148" s="35" t="s">
        <v>415</v>
      </c>
      <c r="AD148" s="148"/>
      <c r="AE148" s="148"/>
      <c r="AF148" s="149"/>
      <c r="AG148" s="148"/>
      <c r="AH148" s="44"/>
      <c r="AI148" s="44"/>
      <c r="AJ148" s="44"/>
      <c r="AK148" s="44"/>
      <c r="AL148" s="44"/>
      <c r="AM148" s="44"/>
      <c r="AN148" s="44"/>
      <c r="AO148" s="44"/>
      <c r="AP148" s="44"/>
      <c r="AQ148" s="44"/>
      <c r="AR148" s="44"/>
      <c r="AS148" s="44"/>
      <c r="AT148" s="44"/>
      <c r="AU148" s="44"/>
    </row>
    <row r="149" spans="1:47" s="57" customFormat="1" ht="180" x14ac:dyDescent="0.2">
      <c r="A149" s="35" t="s">
        <v>240</v>
      </c>
      <c r="B149" s="35" t="s">
        <v>241</v>
      </c>
      <c r="C149" s="35" t="s">
        <v>243</v>
      </c>
      <c r="D149" s="78" t="s">
        <v>259</v>
      </c>
      <c r="E149" s="35" t="s">
        <v>41</v>
      </c>
      <c r="F149" s="1" t="s">
        <v>81</v>
      </c>
      <c r="G149" s="49" t="s">
        <v>16</v>
      </c>
      <c r="H149" s="50" t="s">
        <v>92</v>
      </c>
      <c r="I149" s="51" t="s">
        <v>106</v>
      </c>
      <c r="J149" s="52"/>
      <c r="K149" s="38" t="s">
        <v>107</v>
      </c>
      <c r="L149" s="38" t="s">
        <v>108</v>
      </c>
      <c r="M149" s="1">
        <v>2</v>
      </c>
      <c r="N149" s="1">
        <v>3</v>
      </c>
      <c r="O149" s="1">
        <f t="shared" si="21"/>
        <v>6</v>
      </c>
      <c r="P149" s="39" t="str">
        <f t="shared" si="20"/>
        <v>(M)</v>
      </c>
      <c r="Q149" s="1">
        <v>25</v>
      </c>
      <c r="R149" s="1">
        <f t="shared" si="22"/>
        <v>150</v>
      </c>
      <c r="S149" s="40" t="str">
        <f t="shared" si="19"/>
        <v>II</v>
      </c>
      <c r="T149" s="41" t="str">
        <f t="shared" si="23"/>
        <v>Aceptable con Control Especifico</v>
      </c>
      <c r="U149" s="42">
        <v>1</v>
      </c>
      <c r="V149" s="81" t="s">
        <v>501</v>
      </c>
      <c r="W149" s="2"/>
      <c r="X149" s="2"/>
      <c r="Y149" s="38" t="s">
        <v>416</v>
      </c>
      <c r="Z149" s="38" t="s">
        <v>417</v>
      </c>
      <c r="AA149" s="2" t="s">
        <v>51</v>
      </c>
      <c r="AB149" s="36" t="s">
        <v>40</v>
      </c>
      <c r="AC149" s="35" t="s">
        <v>451</v>
      </c>
      <c r="AD149" s="148"/>
      <c r="AE149" s="148"/>
      <c r="AF149" s="149"/>
      <c r="AG149" s="148"/>
      <c r="AH149" s="44"/>
      <c r="AI149" s="44"/>
      <c r="AJ149" s="44"/>
      <c r="AK149" s="44"/>
      <c r="AL149" s="44"/>
      <c r="AM149" s="44"/>
      <c r="AN149" s="44"/>
      <c r="AO149" s="44"/>
      <c r="AP149" s="44"/>
      <c r="AQ149" s="44"/>
      <c r="AR149" s="44"/>
      <c r="AS149" s="44"/>
      <c r="AT149" s="44"/>
      <c r="AU149" s="44"/>
    </row>
    <row r="150" spans="1:47" s="57" customFormat="1" ht="210" x14ac:dyDescent="0.2">
      <c r="A150" s="35" t="s">
        <v>240</v>
      </c>
      <c r="B150" s="35" t="s">
        <v>241</v>
      </c>
      <c r="C150" s="35" t="s">
        <v>243</v>
      </c>
      <c r="D150" s="78" t="s">
        <v>259</v>
      </c>
      <c r="E150" s="35" t="s">
        <v>41</v>
      </c>
      <c r="F150" s="1" t="s">
        <v>82</v>
      </c>
      <c r="G150" s="49" t="s">
        <v>16</v>
      </c>
      <c r="H150" s="50" t="s">
        <v>93</v>
      </c>
      <c r="I150" s="51" t="s">
        <v>109</v>
      </c>
      <c r="J150" s="52"/>
      <c r="K150" s="38" t="s">
        <v>110</v>
      </c>
      <c r="L150" s="38" t="s">
        <v>108</v>
      </c>
      <c r="M150" s="1">
        <v>2</v>
      </c>
      <c r="N150" s="1">
        <v>3</v>
      </c>
      <c r="O150" s="1">
        <f t="shared" si="21"/>
        <v>6</v>
      </c>
      <c r="P150" s="39" t="str">
        <f t="shared" si="20"/>
        <v>(M)</v>
      </c>
      <c r="Q150" s="1">
        <v>25</v>
      </c>
      <c r="R150" s="1">
        <f t="shared" si="22"/>
        <v>150</v>
      </c>
      <c r="S150" s="40" t="str">
        <f t="shared" si="19"/>
        <v>II</v>
      </c>
      <c r="T150" s="41" t="str">
        <f t="shared" si="23"/>
        <v>Aceptable con Control Especifico</v>
      </c>
      <c r="U150" s="42">
        <v>1</v>
      </c>
      <c r="V150" s="81" t="s">
        <v>501</v>
      </c>
      <c r="W150" s="2"/>
      <c r="X150" s="2"/>
      <c r="Y150" s="38" t="s">
        <v>418</v>
      </c>
      <c r="Z150" s="38" t="s">
        <v>417</v>
      </c>
      <c r="AA150" s="2" t="s">
        <v>51</v>
      </c>
      <c r="AB150" s="36" t="s">
        <v>40</v>
      </c>
      <c r="AC150" s="35" t="s">
        <v>451</v>
      </c>
      <c r="AD150" s="148"/>
      <c r="AE150" s="148"/>
      <c r="AF150" s="149"/>
      <c r="AG150" s="148"/>
      <c r="AH150" s="44"/>
      <c r="AI150" s="44"/>
      <c r="AJ150" s="44"/>
      <c r="AK150" s="44"/>
      <c r="AL150" s="44"/>
      <c r="AM150" s="44"/>
      <c r="AN150" s="44"/>
      <c r="AO150" s="44"/>
      <c r="AP150" s="44"/>
      <c r="AQ150" s="44"/>
      <c r="AR150" s="44"/>
      <c r="AS150" s="44"/>
      <c r="AT150" s="44"/>
      <c r="AU150" s="44"/>
    </row>
    <row r="151" spans="1:47" s="57" customFormat="1" ht="210" x14ac:dyDescent="0.2">
      <c r="A151" s="35" t="s">
        <v>240</v>
      </c>
      <c r="B151" s="35" t="s">
        <v>241</v>
      </c>
      <c r="C151" s="35" t="s">
        <v>243</v>
      </c>
      <c r="D151" s="78" t="s">
        <v>260</v>
      </c>
      <c r="E151" s="35" t="s">
        <v>41</v>
      </c>
      <c r="F151" s="1" t="s">
        <v>83</v>
      </c>
      <c r="G151" s="49" t="s">
        <v>16</v>
      </c>
      <c r="H151" s="50" t="s">
        <v>94</v>
      </c>
      <c r="I151" s="1" t="s">
        <v>111</v>
      </c>
      <c r="J151" s="52"/>
      <c r="K151" s="38" t="s">
        <v>112</v>
      </c>
      <c r="L151" s="38" t="s">
        <v>113</v>
      </c>
      <c r="M151" s="1">
        <v>2</v>
      </c>
      <c r="N151" s="1">
        <v>1</v>
      </c>
      <c r="O151" s="1">
        <f t="shared" si="21"/>
        <v>2</v>
      </c>
      <c r="P151" s="39" t="str">
        <f t="shared" si="20"/>
        <v>(B)</v>
      </c>
      <c r="Q151" s="1">
        <v>100</v>
      </c>
      <c r="R151" s="1">
        <f t="shared" si="22"/>
        <v>200</v>
      </c>
      <c r="S151" s="40" t="str">
        <f t="shared" si="19"/>
        <v>II</v>
      </c>
      <c r="T151" s="41" t="str">
        <f t="shared" si="23"/>
        <v>Aceptable con Control Especifico</v>
      </c>
      <c r="U151" s="42">
        <v>1</v>
      </c>
      <c r="V151" s="81" t="s">
        <v>501</v>
      </c>
      <c r="W151" s="2"/>
      <c r="X151" s="2"/>
      <c r="Y151" s="2" t="s">
        <v>51</v>
      </c>
      <c r="Z151" s="38" t="s">
        <v>419</v>
      </c>
      <c r="AA151" s="2" t="s">
        <v>51</v>
      </c>
      <c r="AB151" s="36" t="s">
        <v>40</v>
      </c>
      <c r="AC151" s="35" t="s">
        <v>451</v>
      </c>
      <c r="AD151" s="148"/>
      <c r="AE151" s="148"/>
      <c r="AF151" s="149"/>
      <c r="AG151" s="148"/>
      <c r="AH151" s="44"/>
      <c r="AI151" s="44"/>
      <c r="AJ151" s="44"/>
      <c r="AK151" s="44"/>
      <c r="AL151" s="44"/>
      <c r="AM151" s="44"/>
      <c r="AN151" s="44"/>
      <c r="AO151" s="44"/>
      <c r="AP151" s="44"/>
      <c r="AQ151" s="44"/>
      <c r="AR151" s="44"/>
      <c r="AS151" s="44"/>
      <c r="AT151" s="44"/>
      <c r="AU151" s="44"/>
    </row>
    <row r="152" spans="1:47" s="57" customFormat="1" ht="270" x14ac:dyDescent="0.2">
      <c r="A152" s="35" t="s">
        <v>240</v>
      </c>
      <c r="B152" s="35" t="s">
        <v>241</v>
      </c>
      <c r="C152" s="35" t="s">
        <v>243</v>
      </c>
      <c r="D152" s="78" t="s">
        <v>260</v>
      </c>
      <c r="E152" s="35" t="s">
        <v>41</v>
      </c>
      <c r="F152" s="60" t="s">
        <v>85</v>
      </c>
      <c r="G152" s="49" t="s">
        <v>16</v>
      </c>
      <c r="H152" s="50" t="s">
        <v>96</v>
      </c>
      <c r="I152" s="1" t="s">
        <v>114</v>
      </c>
      <c r="J152" s="52"/>
      <c r="K152" s="43" t="s">
        <v>115</v>
      </c>
      <c r="L152" s="43" t="s">
        <v>116</v>
      </c>
      <c r="M152" s="1">
        <v>2</v>
      </c>
      <c r="N152" s="1">
        <v>1</v>
      </c>
      <c r="O152" s="1">
        <f t="shared" si="21"/>
        <v>2</v>
      </c>
      <c r="P152" s="39" t="str">
        <f t="shared" si="20"/>
        <v>(B)</v>
      </c>
      <c r="Q152" s="1">
        <v>100</v>
      </c>
      <c r="R152" s="1">
        <f t="shared" si="22"/>
        <v>200</v>
      </c>
      <c r="S152" s="40" t="str">
        <f t="shared" si="19"/>
        <v>II</v>
      </c>
      <c r="T152" s="41" t="str">
        <f t="shared" si="23"/>
        <v>Aceptable con Control Especifico</v>
      </c>
      <c r="U152" s="42">
        <v>1</v>
      </c>
      <c r="V152" s="81" t="s">
        <v>501</v>
      </c>
      <c r="W152" s="2"/>
      <c r="X152" s="2"/>
      <c r="Y152" s="43" t="s">
        <v>420</v>
      </c>
      <c r="Z152" s="43" t="s">
        <v>421</v>
      </c>
      <c r="AA152" s="61" t="s">
        <v>422</v>
      </c>
      <c r="AB152" s="36" t="s">
        <v>40</v>
      </c>
      <c r="AC152" s="35" t="s">
        <v>451</v>
      </c>
      <c r="AD152" s="148"/>
      <c r="AE152" s="148"/>
      <c r="AF152" s="149"/>
      <c r="AG152" s="148"/>
      <c r="AH152" s="44"/>
      <c r="AI152" s="44"/>
      <c r="AJ152" s="44"/>
      <c r="AK152" s="44"/>
      <c r="AL152" s="44"/>
      <c r="AM152" s="44"/>
      <c r="AN152" s="44"/>
      <c r="AO152" s="44"/>
      <c r="AP152" s="44"/>
      <c r="AQ152" s="44"/>
      <c r="AR152" s="44"/>
      <c r="AS152" s="44"/>
      <c r="AT152" s="44"/>
      <c r="AU152" s="44"/>
    </row>
    <row r="153" spans="1:47" s="57" customFormat="1" ht="210" x14ac:dyDescent="0.2">
      <c r="A153" s="35" t="s">
        <v>240</v>
      </c>
      <c r="B153" s="35" t="s">
        <v>241</v>
      </c>
      <c r="C153" s="35" t="s">
        <v>243</v>
      </c>
      <c r="D153" s="78" t="s">
        <v>261</v>
      </c>
      <c r="E153" s="35" t="s">
        <v>41</v>
      </c>
      <c r="F153" s="62" t="s">
        <v>86</v>
      </c>
      <c r="G153" s="49" t="s">
        <v>16</v>
      </c>
      <c r="H153" s="50" t="s">
        <v>97</v>
      </c>
      <c r="I153" s="1" t="s">
        <v>117</v>
      </c>
      <c r="J153" s="1" t="s">
        <v>538</v>
      </c>
      <c r="K153" s="43" t="s">
        <v>118</v>
      </c>
      <c r="L153" s="1" t="s">
        <v>538</v>
      </c>
      <c r="M153" s="1">
        <v>2</v>
      </c>
      <c r="N153" s="1">
        <v>1</v>
      </c>
      <c r="O153" s="1">
        <f t="shared" si="21"/>
        <v>2</v>
      </c>
      <c r="P153" s="39" t="str">
        <f t="shared" si="20"/>
        <v>(B)</v>
      </c>
      <c r="Q153" s="1">
        <v>60</v>
      </c>
      <c r="R153" s="1">
        <f t="shared" si="22"/>
        <v>120</v>
      </c>
      <c r="S153" s="40" t="str">
        <f t="shared" si="19"/>
        <v>III</v>
      </c>
      <c r="T153" s="41" t="str">
        <f t="shared" si="23"/>
        <v>Aceptable</v>
      </c>
      <c r="U153" s="42">
        <v>1</v>
      </c>
      <c r="V153" s="81" t="s">
        <v>501</v>
      </c>
      <c r="W153" s="2"/>
      <c r="X153" s="2"/>
      <c r="Y153" s="48" t="s">
        <v>448</v>
      </c>
      <c r="Z153" s="48" t="s">
        <v>424</v>
      </c>
      <c r="AA153" s="2" t="s">
        <v>51</v>
      </c>
      <c r="AB153" s="36" t="s">
        <v>40</v>
      </c>
      <c r="AC153" s="35" t="s">
        <v>451</v>
      </c>
      <c r="AD153" s="148"/>
      <c r="AE153" s="148"/>
      <c r="AF153" s="149"/>
      <c r="AG153" s="148"/>
      <c r="AH153" s="44"/>
      <c r="AI153" s="44"/>
      <c r="AJ153" s="44"/>
      <c r="AK153" s="44"/>
      <c r="AL153" s="44"/>
      <c r="AM153" s="44"/>
      <c r="AN153" s="44"/>
      <c r="AO153" s="44"/>
      <c r="AP153" s="44"/>
      <c r="AQ153" s="44"/>
      <c r="AR153" s="44"/>
      <c r="AS153" s="44"/>
      <c r="AT153" s="44"/>
      <c r="AU153" s="44"/>
    </row>
    <row r="154" spans="1:47" s="57" customFormat="1" ht="270" x14ac:dyDescent="0.2">
      <c r="A154" s="35" t="s">
        <v>240</v>
      </c>
      <c r="B154" s="35" t="s">
        <v>241</v>
      </c>
      <c r="C154" s="35" t="s">
        <v>243</v>
      </c>
      <c r="D154" s="78" t="s">
        <v>261</v>
      </c>
      <c r="E154" s="35" t="s">
        <v>41</v>
      </c>
      <c r="F154" s="1" t="s">
        <v>87</v>
      </c>
      <c r="G154" s="49" t="s">
        <v>518</v>
      </c>
      <c r="H154" s="1" t="s">
        <v>98</v>
      </c>
      <c r="I154" s="51" t="s">
        <v>119</v>
      </c>
      <c r="J154" s="53"/>
      <c r="K154" s="43" t="s">
        <v>120</v>
      </c>
      <c r="L154" s="43" t="s">
        <v>121</v>
      </c>
      <c r="M154" s="1">
        <v>2</v>
      </c>
      <c r="N154" s="1">
        <v>4</v>
      </c>
      <c r="O154" s="1">
        <f t="shared" si="21"/>
        <v>8</v>
      </c>
      <c r="P154" s="39" t="str">
        <f t="shared" si="20"/>
        <v>(M)</v>
      </c>
      <c r="Q154" s="1">
        <v>10</v>
      </c>
      <c r="R154" s="1">
        <f t="shared" si="22"/>
        <v>80</v>
      </c>
      <c r="S154" s="40" t="str">
        <f t="shared" si="19"/>
        <v>III</v>
      </c>
      <c r="T154" s="41" t="str">
        <f t="shared" si="23"/>
        <v>Aceptable</v>
      </c>
      <c r="U154" s="42">
        <v>1</v>
      </c>
      <c r="V154" s="81" t="s">
        <v>502</v>
      </c>
      <c r="W154" s="2"/>
      <c r="X154" s="2"/>
      <c r="Y154" s="2" t="s">
        <v>51</v>
      </c>
      <c r="Z154" s="43" t="s">
        <v>425</v>
      </c>
      <c r="AA154" s="2" t="s">
        <v>51</v>
      </c>
      <c r="AB154" s="36" t="s">
        <v>40</v>
      </c>
      <c r="AC154" s="35" t="s">
        <v>426</v>
      </c>
      <c r="AD154" s="148"/>
      <c r="AE154" s="148"/>
      <c r="AF154" s="149"/>
      <c r="AG154" s="148"/>
      <c r="AH154" s="44"/>
      <c r="AI154" s="44"/>
      <c r="AJ154" s="44"/>
      <c r="AK154" s="44"/>
      <c r="AL154" s="44"/>
      <c r="AM154" s="44"/>
      <c r="AN154" s="44"/>
      <c r="AO154" s="44"/>
      <c r="AP154" s="44"/>
      <c r="AQ154" s="44"/>
      <c r="AR154" s="44"/>
      <c r="AS154" s="44"/>
      <c r="AT154" s="44"/>
      <c r="AU154" s="44"/>
    </row>
    <row r="155" spans="1:47" s="57" customFormat="1" ht="270" x14ac:dyDescent="0.2">
      <c r="A155" s="35" t="s">
        <v>240</v>
      </c>
      <c r="B155" s="35" t="s">
        <v>241</v>
      </c>
      <c r="C155" s="35" t="s">
        <v>243</v>
      </c>
      <c r="D155" s="78" t="s">
        <v>262</v>
      </c>
      <c r="E155" s="35" t="s">
        <v>41</v>
      </c>
      <c r="F155" s="1" t="s">
        <v>88</v>
      </c>
      <c r="G155" s="49" t="s">
        <v>512</v>
      </c>
      <c r="H155" s="1" t="s">
        <v>99</v>
      </c>
      <c r="I155" s="1" t="s">
        <v>122</v>
      </c>
      <c r="J155" s="53"/>
      <c r="K155" s="61" t="s">
        <v>123</v>
      </c>
      <c r="L155" s="61" t="s">
        <v>116</v>
      </c>
      <c r="M155" s="1">
        <v>2</v>
      </c>
      <c r="N155" s="1">
        <v>1</v>
      </c>
      <c r="O155" s="1">
        <f t="shared" si="21"/>
        <v>2</v>
      </c>
      <c r="P155" s="39" t="str">
        <f t="shared" si="20"/>
        <v>(B)</v>
      </c>
      <c r="Q155" s="1">
        <v>100</v>
      </c>
      <c r="R155" s="1">
        <f t="shared" si="22"/>
        <v>200</v>
      </c>
      <c r="S155" s="40" t="str">
        <f t="shared" si="19"/>
        <v>II</v>
      </c>
      <c r="T155" s="41" t="str">
        <f t="shared" si="23"/>
        <v>Aceptable con Control Especifico</v>
      </c>
      <c r="U155" s="42">
        <v>1</v>
      </c>
      <c r="V155" s="81" t="s">
        <v>501</v>
      </c>
      <c r="W155" s="2"/>
      <c r="X155" s="2"/>
      <c r="Y155" s="2" t="s">
        <v>51</v>
      </c>
      <c r="Z155" s="61" t="s">
        <v>427</v>
      </c>
      <c r="AA155" s="61" t="s">
        <v>428</v>
      </c>
      <c r="AB155" s="36" t="s">
        <v>40</v>
      </c>
      <c r="AC155" s="35" t="s">
        <v>430</v>
      </c>
      <c r="AD155" s="148"/>
      <c r="AE155" s="148"/>
      <c r="AF155" s="149"/>
      <c r="AG155" s="148"/>
      <c r="AH155" s="44"/>
      <c r="AI155" s="44"/>
      <c r="AJ155" s="44"/>
      <c r="AK155" s="44"/>
      <c r="AL155" s="44"/>
      <c r="AM155" s="44"/>
      <c r="AN155" s="44"/>
      <c r="AO155" s="44"/>
      <c r="AP155" s="44"/>
      <c r="AQ155" s="44"/>
      <c r="AR155" s="44"/>
      <c r="AS155" s="44"/>
      <c r="AT155" s="44"/>
      <c r="AU155" s="44"/>
    </row>
    <row r="156" spans="1:47" s="57" customFormat="1" ht="270" x14ac:dyDescent="0.2">
      <c r="A156" s="35" t="s">
        <v>240</v>
      </c>
      <c r="B156" s="35" t="s">
        <v>241</v>
      </c>
      <c r="C156" s="35" t="s">
        <v>243</v>
      </c>
      <c r="D156" s="78" t="s">
        <v>262</v>
      </c>
      <c r="E156" s="35" t="s">
        <v>41</v>
      </c>
      <c r="F156" s="1" t="s">
        <v>89</v>
      </c>
      <c r="G156" s="49" t="s">
        <v>512</v>
      </c>
      <c r="H156" s="1" t="s">
        <v>100</v>
      </c>
      <c r="I156" s="1" t="s">
        <v>124</v>
      </c>
      <c r="J156" s="53"/>
      <c r="K156" s="61" t="s">
        <v>123</v>
      </c>
      <c r="L156" s="61" t="s">
        <v>116</v>
      </c>
      <c r="M156" s="1">
        <v>2</v>
      </c>
      <c r="N156" s="1">
        <v>1</v>
      </c>
      <c r="O156" s="1">
        <f t="shared" si="21"/>
        <v>2</v>
      </c>
      <c r="P156" s="39" t="str">
        <f t="shared" si="20"/>
        <v>(B)</v>
      </c>
      <c r="Q156" s="1">
        <v>25</v>
      </c>
      <c r="R156" s="1">
        <f t="shared" si="22"/>
        <v>50</v>
      </c>
      <c r="S156" s="40" t="str">
        <f t="shared" si="19"/>
        <v>III</v>
      </c>
      <c r="T156" s="41" t="str">
        <f t="shared" si="23"/>
        <v>Aceptable</v>
      </c>
      <c r="U156" s="42">
        <v>1</v>
      </c>
      <c r="V156" s="81" t="s">
        <v>501</v>
      </c>
      <c r="W156" s="2"/>
      <c r="X156" s="2"/>
      <c r="Y156" s="2" t="s">
        <v>51</v>
      </c>
      <c r="Z156" s="61" t="s">
        <v>427</v>
      </c>
      <c r="AA156" s="61" t="s">
        <v>428</v>
      </c>
      <c r="AB156" s="36" t="s">
        <v>40</v>
      </c>
      <c r="AC156" s="35" t="s">
        <v>430</v>
      </c>
      <c r="AD156" s="148"/>
      <c r="AE156" s="148"/>
      <c r="AF156" s="149"/>
      <c r="AG156" s="148"/>
      <c r="AH156" s="44"/>
      <c r="AI156" s="44"/>
      <c r="AJ156" s="44"/>
      <c r="AK156" s="44"/>
      <c r="AL156" s="44"/>
      <c r="AM156" s="44"/>
      <c r="AN156" s="44"/>
      <c r="AO156" s="44"/>
      <c r="AP156" s="44"/>
      <c r="AQ156" s="44"/>
      <c r="AR156" s="44"/>
      <c r="AS156" s="44"/>
      <c r="AT156" s="44"/>
      <c r="AU156" s="44"/>
    </row>
    <row r="157" spans="1:47" s="57" customFormat="1" ht="225" x14ac:dyDescent="0.2">
      <c r="A157" s="35" t="s">
        <v>263</v>
      </c>
      <c r="B157" s="35" t="s">
        <v>241</v>
      </c>
      <c r="C157" s="35" t="s">
        <v>264</v>
      </c>
      <c r="D157" s="78" t="s">
        <v>277</v>
      </c>
      <c r="E157" s="35" t="s">
        <v>41</v>
      </c>
      <c r="F157" s="1" t="s">
        <v>63</v>
      </c>
      <c r="G157" s="36" t="s">
        <v>517</v>
      </c>
      <c r="H157" s="1" t="s">
        <v>66</v>
      </c>
      <c r="I157" s="51" t="s">
        <v>67</v>
      </c>
      <c r="J157" s="38" t="s">
        <v>70</v>
      </c>
      <c r="K157" s="38" t="s">
        <v>71</v>
      </c>
      <c r="L157" s="38" t="s">
        <v>72</v>
      </c>
      <c r="M157" s="1">
        <v>2</v>
      </c>
      <c r="N157" s="1">
        <v>4</v>
      </c>
      <c r="O157" s="1">
        <f t="shared" si="21"/>
        <v>8</v>
      </c>
      <c r="P157" s="39" t="str">
        <f t="shared" si="20"/>
        <v>(M)</v>
      </c>
      <c r="Q157" s="1">
        <v>25</v>
      </c>
      <c r="R157" s="1">
        <f t="shared" si="22"/>
        <v>200</v>
      </c>
      <c r="S157" s="40" t="str">
        <f t="shared" si="19"/>
        <v>II</v>
      </c>
      <c r="T157" s="41" t="str">
        <f t="shared" si="23"/>
        <v>Aceptable con Control Especifico</v>
      </c>
      <c r="U157" s="42">
        <v>1</v>
      </c>
      <c r="V157" s="81" t="s">
        <v>500</v>
      </c>
      <c r="W157" s="2"/>
      <c r="X157" s="2"/>
      <c r="Y157" s="38" t="s">
        <v>405</v>
      </c>
      <c r="Z157" s="38" t="s">
        <v>406</v>
      </c>
      <c r="AA157" s="43" t="s">
        <v>407</v>
      </c>
      <c r="AB157" s="36" t="s">
        <v>40</v>
      </c>
      <c r="AC157" s="35" t="s">
        <v>451</v>
      </c>
      <c r="AD157" s="148"/>
      <c r="AE157" s="148"/>
      <c r="AF157" s="149"/>
      <c r="AG157" s="148"/>
      <c r="AH157" s="44"/>
      <c r="AI157" s="44"/>
      <c r="AJ157" s="44"/>
      <c r="AK157" s="44"/>
      <c r="AL157" s="44"/>
      <c r="AM157" s="44"/>
      <c r="AN157" s="44"/>
      <c r="AO157" s="44"/>
      <c r="AP157" s="44"/>
      <c r="AQ157" s="44"/>
      <c r="AR157" s="44"/>
      <c r="AS157" s="44"/>
      <c r="AT157" s="44"/>
      <c r="AU157" s="44"/>
    </row>
    <row r="158" spans="1:47" s="57" customFormat="1" ht="225" x14ac:dyDescent="0.2">
      <c r="A158" s="35" t="s">
        <v>263</v>
      </c>
      <c r="B158" s="35" t="s">
        <v>241</v>
      </c>
      <c r="C158" s="35" t="s">
        <v>264</v>
      </c>
      <c r="D158" s="78" t="s">
        <v>277</v>
      </c>
      <c r="E158" s="35" t="s">
        <v>41</v>
      </c>
      <c r="F158" s="1" t="s">
        <v>64</v>
      </c>
      <c r="G158" s="36" t="s">
        <v>517</v>
      </c>
      <c r="H158" s="1" t="s">
        <v>132</v>
      </c>
      <c r="I158" s="51" t="s">
        <v>68</v>
      </c>
      <c r="J158" s="38" t="s">
        <v>70</v>
      </c>
      <c r="K158" s="38" t="s">
        <v>73</v>
      </c>
      <c r="L158" s="38" t="s">
        <v>72</v>
      </c>
      <c r="M158" s="1">
        <v>2</v>
      </c>
      <c r="N158" s="1">
        <v>4</v>
      </c>
      <c r="O158" s="1">
        <f t="shared" si="21"/>
        <v>8</v>
      </c>
      <c r="P158" s="39" t="str">
        <f t="shared" si="20"/>
        <v>(M)</v>
      </c>
      <c r="Q158" s="1">
        <v>25</v>
      </c>
      <c r="R158" s="1">
        <f t="shared" si="22"/>
        <v>200</v>
      </c>
      <c r="S158" s="40" t="str">
        <f t="shared" si="19"/>
        <v>II</v>
      </c>
      <c r="T158" s="41" t="str">
        <f t="shared" si="23"/>
        <v>Aceptable con Control Especifico</v>
      </c>
      <c r="U158" s="42">
        <v>1</v>
      </c>
      <c r="V158" s="81" t="s">
        <v>500</v>
      </c>
      <c r="W158" s="2"/>
      <c r="X158" s="2"/>
      <c r="Y158" s="38" t="s">
        <v>405</v>
      </c>
      <c r="Z158" s="38" t="s">
        <v>409</v>
      </c>
      <c r="AA158" s="43" t="s">
        <v>407</v>
      </c>
      <c r="AB158" s="36" t="s">
        <v>40</v>
      </c>
      <c r="AC158" s="35" t="s">
        <v>451</v>
      </c>
      <c r="AD158" s="148"/>
      <c r="AE158" s="148"/>
      <c r="AF158" s="149"/>
      <c r="AG158" s="148"/>
      <c r="AH158" s="44"/>
      <c r="AI158" s="44"/>
      <c r="AJ158" s="44"/>
      <c r="AK158" s="44"/>
      <c r="AL158" s="44"/>
      <c r="AM158" s="44"/>
      <c r="AN158" s="44"/>
      <c r="AO158" s="44"/>
      <c r="AP158" s="44"/>
      <c r="AQ158" s="44"/>
      <c r="AR158" s="44"/>
      <c r="AS158" s="44"/>
      <c r="AT158" s="44"/>
      <c r="AU158" s="44"/>
    </row>
    <row r="159" spans="1:47" s="57" customFormat="1" ht="90" x14ac:dyDescent="0.2">
      <c r="A159" s="35" t="s">
        <v>263</v>
      </c>
      <c r="B159" s="35" t="s">
        <v>241</v>
      </c>
      <c r="C159" s="35" t="s">
        <v>264</v>
      </c>
      <c r="D159" s="78" t="s">
        <v>277</v>
      </c>
      <c r="E159" s="35" t="s">
        <v>41</v>
      </c>
      <c r="F159" s="1" t="s">
        <v>65</v>
      </c>
      <c r="G159" s="36" t="s">
        <v>517</v>
      </c>
      <c r="H159" s="1" t="s">
        <v>133</v>
      </c>
      <c r="I159" s="51" t="s">
        <v>69</v>
      </c>
      <c r="J159" s="52"/>
      <c r="K159" s="43" t="s">
        <v>74</v>
      </c>
      <c r="L159" s="43" t="s">
        <v>75</v>
      </c>
      <c r="M159" s="1">
        <v>2</v>
      </c>
      <c r="N159" s="1">
        <v>4</v>
      </c>
      <c r="O159" s="1">
        <f t="shared" si="21"/>
        <v>8</v>
      </c>
      <c r="P159" s="39" t="str">
        <f t="shared" si="20"/>
        <v>(M)</v>
      </c>
      <c r="Q159" s="1">
        <v>10</v>
      </c>
      <c r="R159" s="1">
        <f t="shared" si="22"/>
        <v>80</v>
      </c>
      <c r="S159" s="40" t="str">
        <f t="shared" si="19"/>
        <v>III</v>
      </c>
      <c r="T159" s="41" t="str">
        <f t="shared" si="23"/>
        <v>Aceptable</v>
      </c>
      <c r="U159" s="42">
        <v>1</v>
      </c>
      <c r="V159" s="81" t="s">
        <v>500</v>
      </c>
      <c r="W159" s="2"/>
      <c r="X159" s="2"/>
      <c r="Y159" s="38" t="s">
        <v>410</v>
      </c>
      <c r="Z159" s="48" t="s">
        <v>411</v>
      </c>
      <c r="AA159" s="2" t="s">
        <v>51</v>
      </c>
      <c r="AB159" s="36" t="s">
        <v>40</v>
      </c>
      <c r="AC159" s="35" t="s">
        <v>451</v>
      </c>
      <c r="AD159" s="148"/>
      <c r="AE159" s="148"/>
      <c r="AF159" s="149"/>
      <c r="AG159" s="148"/>
      <c r="AH159" s="44"/>
      <c r="AI159" s="44"/>
      <c r="AJ159" s="44"/>
      <c r="AK159" s="44"/>
      <c r="AL159" s="44"/>
      <c r="AM159" s="44"/>
      <c r="AN159" s="44"/>
      <c r="AO159" s="44"/>
      <c r="AP159" s="44"/>
      <c r="AQ159" s="44"/>
      <c r="AR159" s="44"/>
      <c r="AS159" s="44"/>
      <c r="AT159" s="44"/>
      <c r="AU159" s="44"/>
    </row>
    <row r="160" spans="1:47" s="57" customFormat="1" ht="255" x14ac:dyDescent="0.2">
      <c r="A160" s="35" t="s">
        <v>263</v>
      </c>
      <c r="B160" s="35" t="s">
        <v>241</v>
      </c>
      <c r="C160" s="35" t="s">
        <v>264</v>
      </c>
      <c r="D160" s="78" t="s">
        <v>278</v>
      </c>
      <c r="E160" s="35" t="s">
        <v>41</v>
      </c>
      <c r="F160" s="1" t="s">
        <v>79</v>
      </c>
      <c r="G160" s="49" t="s">
        <v>16</v>
      </c>
      <c r="H160" s="50" t="s">
        <v>90</v>
      </c>
      <c r="I160" s="51" t="s">
        <v>101</v>
      </c>
      <c r="J160" s="52"/>
      <c r="K160" s="53"/>
      <c r="L160" s="51" t="s">
        <v>102</v>
      </c>
      <c r="M160" s="1">
        <v>2</v>
      </c>
      <c r="N160" s="1">
        <v>2</v>
      </c>
      <c r="O160" s="1">
        <f t="shared" si="21"/>
        <v>4</v>
      </c>
      <c r="P160" s="39" t="str">
        <f t="shared" si="20"/>
        <v>(B)</v>
      </c>
      <c r="Q160" s="1">
        <v>10</v>
      </c>
      <c r="R160" s="1">
        <f t="shared" si="22"/>
        <v>40</v>
      </c>
      <c r="S160" s="40" t="str">
        <f t="shared" si="19"/>
        <v>III</v>
      </c>
      <c r="T160" s="41" t="str">
        <f t="shared" si="23"/>
        <v>Aceptable</v>
      </c>
      <c r="U160" s="42">
        <v>1</v>
      </c>
      <c r="V160" s="81" t="s">
        <v>500</v>
      </c>
      <c r="W160" s="2"/>
      <c r="X160" s="51" t="s">
        <v>412</v>
      </c>
      <c r="Y160" s="2" t="s">
        <v>51</v>
      </c>
      <c r="Z160" s="54" t="s">
        <v>413</v>
      </c>
      <c r="AA160" s="2" t="s">
        <v>51</v>
      </c>
      <c r="AB160" s="36" t="s">
        <v>40</v>
      </c>
      <c r="AC160" s="35" t="s">
        <v>451</v>
      </c>
      <c r="AD160" s="148"/>
      <c r="AE160" s="148"/>
      <c r="AF160" s="149"/>
      <c r="AG160" s="148"/>
      <c r="AH160" s="44"/>
      <c r="AI160" s="44"/>
      <c r="AJ160" s="44"/>
      <c r="AK160" s="44"/>
      <c r="AL160" s="44"/>
      <c r="AM160" s="44"/>
      <c r="AN160" s="44"/>
      <c r="AO160" s="44"/>
      <c r="AP160" s="44"/>
      <c r="AQ160" s="44"/>
      <c r="AR160" s="44"/>
      <c r="AS160" s="44"/>
      <c r="AT160" s="44"/>
      <c r="AU160" s="44"/>
    </row>
    <row r="161" spans="1:47" s="57" customFormat="1" ht="330" x14ac:dyDescent="0.2">
      <c r="A161" s="35" t="s">
        <v>263</v>
      </c>
      <c r="B161" s="35" t="s">
        <v>241</v>
      </c>
      <c r="C161" s="35" t="s">
        <v>264</v>
      </c>
      <c r="D161" s="78" t="s">
        <v>278</v>
      </c>
      <c r="E161" s="35" t="s">
        <v>41</v>
      </c>
      <c r="F161" s="1" t="s">
        <v>80</v>
      </c>
      <c r="G161" s="1" t="s">
        <v>134</v>
      </c>
      <c r="H161" s="50" t="s">
        <v>91</v>
      </c>
      <c r="I161" s="1" t="s">
        <v>103</v>
      </c>
      <c r="J161" s="52"/>
      <c r="K161" s="38" t="s">
        <v>230</v>
      </c>
      <c r="L161" s="38" t="s">
        <v>105</v>
      </c>
      <c r="M161" s="1">
        <v>2</v>
      </c>
      <c r="N161" s="1">
        <v>3</v>
      </c>
      <c r="O161" s="1">
        <f t="shared" si="21"/>
        <v>6</v>
      </c>
      <c r="P161" s="39" t="str">
        <f t="shared" si="20"/>
        <v>(M)</v>
      </c>
      <c r="Q161" s="1">
        <v>25</v>
      </c>
      <c r="R161" s="1">
        <f t="shared" si="22"/>
        <v>150</v>
      </c>
      <c r="S161" s="40" t="str">
        <f t="shared" si="19"/>
        <v>II</v>
      </c>
      <c r="T161" s="41" t="str">
        <f t="shared" si="23"/>
        <v>Aceptable con Control Especifico</v>
      </c>
      <c r="U161" s="42">
        <v>1</v>
      </c>
      <c r="V161" s="81" t="s">
        <v>42</v>
      </c>
      <c r="W161" s="2"/>
      <c r="X161" s="2"/>
      <c r="Y161" s="2" t="s">
        <v>51</v>
      </c>
      <c r="Z161" s="54" t="s">
        <v>414</v>
      </c>
      <c r="AA161" s="2" t="s">
        <v>51</v>
      </c>
      <c r="AB161" s="36" t="s">
        <v>40</v>
      </c>
      <c r="AC161" s="35" t="s">
        <v>415</v>
      </c>
      <c r="AD161" s="148"/>
      <c r="AE161" s="148"/>
      <c r="AF161" s="149"/>
      <c r="AG161" s="148"/>
      <c r="AH161" s="44"/>
      <c r="AI161" s="44"/>
      <c r="AJ161" s="44"/>
      <c r="AK161" s="44"/>
      <c r="AL161" s="44"/>
      <c r="AM161" s="44"/>
      <c r="AN161" s="44"/>
      <c r="AO161" s="44"/>
      <c r="AP161" s="44"/>
      <c r="AQ161" s="44"/>
      <c r="AR161" s="44"/>
      <c r="AS161" s="44"/>
      <c r="AT161" s="44"/>
      <c r="AU161" s="44"/>
    </row>
    <row r="162" spans="1:47" s="57" customFormat="1" ht="180" x14ac:dyDescent="0.2">
      <c r="A162" s="35" t="s">
        <v>263</v>
      </c>
      <c r="B162" s="35" t="s">
        <v>241</v>
      </c>
      <c r="C162" s="35" t="s">
        <v>264</v>
      </c>
      <c r="D162" s="78" t="s">
        <v>278</v>
      </c>
      <c r="E162" s="35" t="s">
        <v>41</v>
      </c>
      <c r="F162" s="1" t="s">
        <v>81</v>
      </c>
      <c r="G162" s="49" t="s">
        <v>16</v>
      </c>
      <c r="H162" s="50" t="s">
        <v>92</v>
      </c>
      <c r="I162" s="51" t="s">
        <v>106</v>
      </c>
      <c r="J162" s="52"/>
      <c r="K162" s="38" t="s">
        <v>107</v>
      </c>
      <c r="L162" s="38" t="s">
        <v>108</v>
      </c>
      <c r="M162" s="1">
        <v>2</v>
      </c>
      <c r="N162" s="1">
        <v>3</v>
      </c>
      <c r="O162" s="1">
        <f t="shared" si="21"/>
        <v>6</v>
      </c>
      <c r="P162" s="39" t="str">
        <f t="shared" si="20"/>
        <v>(M)</v>
      </c>
      <c r="Q162" s="1">
        <v>25</v>
      </c>
      <c r="R162" s="1">
        <f t="shared" si="22"/>
        <v>150</v>
      </c>
      <c r="S162" s="40" t="str">
        <f t="shared" si="19"/>
        <v>II</v>
      </c>
      <c r="T162" s="41" t="str">
        <f t="shared" si="23"/>
        <v>Aceptable con Control Especifico</v>
      </c>
      <c r="U162" s="42">
        <v>1</v>
      </c>
      <c r="V162" s="81" t="s">
        <v>501</v>
      </c>
      <c r="W162" s="2"/>
      <c r="X162" s="2"/>
      <c r="Y162" s="38" t="s">
        <v>416</v>
      </c>
      <c r="Z162" s="38" t="s">
        <v>417</v>
      </c>
      <c r="AA162" s="2" t="s">
        <v>51</v>
      </c>
      <c r="AB162" s="36" t="s">
        <v>40</v>
      </c>
      <c r="AC162" s="35" t="s">
        <v>451</v>
      </c>
      <c r="AD162" s="148"/>
      <c r="AE162" s="148"/>
      <c r="AF162" s="149"/>
      <c r="AG162" s="148"/>
      <c r="AH162" s="44"/>
      <c r="AI162" s="44"/>
      <c r="AJ162" s="44"/>
      <c r="AK162" s="44"/>
      <c r="AL162" s="44"/>
      <c r="AM162" s="44"/>
      <c r="AN162" s="44"/>
      <c r="AO162" s="44"/>
      <c r="AP162" s="44"/>
      <c r="AQ162" s="44"/>
      <c r="AR162" s="44"/>
      <c r="AS162" s="44"/>
      <c r="AT162" s="44"/>
      <c r="AU162" s="44"/>
    </row>
    <row r="163" spans="1:47" s="57" customFormat="1" ht="210" x14ac:dyDescent="0.2">
      <c r="A163" s="35" t="s">
        <v>263</v>
      </c>
      <c r="B163" s="35" t="s">
        <v>241</v>
      </c>
      <c r="C163" s="35" t="s">
        <v>264</v>
      </c>
      <c r="D163" s="78" t="s">
        <v>278</v>
      </c>
      <c r="E163" s="35" t="s">
        <v>41</v>
      </c>
      <c r="F163" s="1" t="s">
        <v>82</v>
      </c>
      <c r="G163" s="49" t="s">
        <v>16</v>
      </c>
      <c r="H163" s="50" t="s">
        <v>93</v>
      </c>
      <c r="I163" s="51" t="s">
        <v>109</v>
      </c>
      <c r="J163" s="52"/>
      <c r="K163" s="38" t="s">
        <v>110</v>
      </c>
      <c r="L163" s="38" t="s">
        <v>108</v>
      </c>
      <c r="M163" s="1">
        <v>2</v>
      </c>
      <c r="N163" s="1">
        <v>3</v>
      </c>
      <c r="O163" s="1">
        <f t="shared" si="21"/>
        <v>6</v>
      </c>
      <c r="P163" s="39" t="str">
        <f t="shared" si="20"/>
        <v>(M)</v>
      </c>
      <c r="Q163" s="1">
        <v>25</v>
      </c>
      <c r="R163" s="1">
        <f t="shared" si="22"/>
        <v>150</v>
      </c>
      <c r="S163" s="40" t="str">
        <f t="shared" si="19"/>
        <v>II</v>
      </c>
      <c r="T163" s="41" t="str">
        <f t="shared" si="23"/>
        <v>Aceptable con Control Especifico</v>
      </c>
      <c r="U163" s="42">
        <v>1</v>
      </c>
      <c r="V163" s="81" t="s">
        <v>501</v>
      </c>
      <c r="W163" s="2"/>
      <c r="X163" s="2"/>
      <c r="Y163" s="38" t="s">
        <v>418</v>
      </c>
      <c r="Z163" s="38" t="s">
        <v>417</v>
      </c>
      <c r="AA163" s="2" t="s">
        <v>51</v>
      </c>
      <c r="AB163" s="36" t="s">
        <v>40</v>
      </c>
      <c r="AC163" s="35" t="s">
        <v>451</v>
      </c>
      <c r="AD163" s="148"/>
      <c r="AE163" s="148"/>
      <c r="AF163" s="149"/>
      <c r="AG163" s="148"/>
      <c r="AH163" s="44"/>
      <c r="AI163" s="44"/>
      <c r="AJ163" s="44"/>
      <c r="AK163" s="44"/>
      <c r="AL163" s="44"/>
      <c r="AM163" s="44"/>
      <c r="AN163" s="44"/>
      <c r="AO163" s="44"/>
      <c r="AP163" s="44"/>
      <c r="AQ163" s="44"/>
      <c r="AR163" s="44"/>
      <c r="AS163" s="44"/>
      <c r="AT163" s="44"/>
      <c r="AU163" s="44"/>
    </row>
    <row r="164" spans="1:47" s="57" customFormat="1" ht="210" x14ac:dyDescent="0.2">
      <c r="A164" s="35" t="s">
        <v>263</v>
      </c>
      <c r="B164" s="35" t="s">
        <v>241</v>
      </c>
      <c r="C164" s="35" t="s">
        <v>264</v>
      </c>
      <c r="D164" s="78" t="s">
        <v>279</v>
      </c>
      <c r="E164" s="35" t="s">
        <v>41</v>
      </c>
      <c r="F164" s="1" t="s">
        <v>83</v>
      </c>
      <c r="G164" s="49" t="s">
        <v>16</v>
      </c>
      <c r="H164" s="50" t="s">
        <v>94</v>
      </c>
      <c r="I164" s="1" t="s">
        <v>111</v>
      </c>
      <c r="J164" s="52"/>
      <c r="K164" s="38" t="s">
        <v>112</v>
      </c>
      <c r="L164" s="38" t="s">
        <v>113</v>
      </c>
      <c r="M164" s="1">
        <v>2</v>
      </c>
      <c r="N164" s="1">
        <v>1</v>
      </c>
      <c r="O164" s="1">
        <f t="shared" si="21"/>
        <v>2</v>
      </c>
      <c r="P164" s="39" t="str">
        <f t="shared" si="20"/>
        <v>(B)</v>
      </c>
      <c r="Q164" s="1">
        <v>100</v>
      </c>
      <c r="R164" s="1">
        <f t="shared" si="22"/>
        <v>200</v>
      </c>
      <c r="S164" s="40" t="str">
        <f t="shared" si="19"/>
        <v>II</v>
      </c>
      <c r="T164" s="41" t="str">
        <f t="shared" si="23"/>
        <v>Aceptable con Control Especifico</v>
      </c>
      <c r="U164" s="42">
        <v>1</v>
      </c>
      <c r="V164" s="81" t="s">
        <v>501</v>
      </c>
      <c r="W164" s="2"/>
      <c r="X164" s="2"/>
      <c r="Y164" s="2" t="s">
        <v>51</v>
      </c>
      <c r="Z164" s="38" t="s">
        <v>419</v>
      </c>
      <c r="AA164" s="2" t="s">
        <v>51</v>
      </c>
      <c r="AB164" s="36" t="s">
        <v>40</v>
      </c>
      <c r="AC164" s="35" t="s">
        <v>451</v>
      </c>
      <c r="AD164" s="148"/>
      <c r="AE164" s="148"/>
      <c r="AF164" s="149"/>
      <c r="AG164" s="148"/>
      <c r="AH164" s="44"/>
      <c r="AI164" s="44"/>
      <c r="AJ164" s="44"/>
      <c r="AK164" s="44"/>
      <c r="AL164" s="44"/>
      <c r="AM164" s="44"/>
      <c r="AN164" s="44"/>
      <c r="AO164" s="44"/>
      <c r="AP164" s="44"/>
      <c r="AQ164" s="44"/>
      <c r="AR164" s="44"/>
      <c r="AS164" s="44"/>
      <c r="AT164" s="44"/>
      <c r="AU164" s="44"/>
    </row>
    <row r="165" spans="1:47" s="57" customFormat="1" ht="270" x14ac:dyDescent="0.2">
      <c r="A165" s="35" t="s">
        <v>263</v>
      </c>
      <c r="B165" s="35" t="s">
        <v>241</v>
      </c>
      <c r="C165" s="35" t="s">
        <v>264</v>
      </c>
      <c r="D165" s="78" t="s">
        <v>279</v>
      </c>
      <c r="E165" s="35" t="s">
        <v>41</v>
      </c>
      <c r="F165" s="60" t="s">
        <v>85</v>
      </c>
      <c r="G165" s="49" t="s">
        <v>16</v>
      </c>
      <c r="H165" s="50" t="s">
        <v>96</v>
      </c>
      <c r="I165" s="1" t="s">
        <v>114</v>
      </c>
      <c r="J165" s="52"/>
      <c r="K165" s="43" t="s">
        <v>115</v>
      </c>
      <c r="L165" s="43" t="s">
        <v>116</v>
      </c>
      <c r="M165" s="1">
        <v>2</v>
      </c>
      <c r="N165" s="1">
        <v>1</v>
      </c>
      <c r="O165" s="1">
        <f t="shared" si="21"/>
        <v>2</v>
      </c>
      <c r="P165" s="39" t="str">
        <f t="shared" si="20"/>
        <v>(B)</v>
      </c>
      <c r="Q165" s="1">
        <v>100</v>
      </c>
      <c r="R165" s="1">
        <f t="shared" si="22"/>
        <v>200</v>
      </c>
      <c r="S165" s="40" t="str">
        <f t="shared" si="19"/>
        <v>II</v>
      </c>
      <c r="T165" s="41" t="str">
        <f t="shared" si="23"/>
        <v>Aceptable con Control Especifico</v>
      </c>
      <c r="U165" s="42">
        <v>1</v>
      </c>
      <c r="V165" s="81" t="s">
        <v>501</v>
      </c>
      <c r="W165" s="2"/>
      <c r="X165" s="2"/>
      <c r="Y165" s="43" t="s">
        <v>420</v>
      </c>
      <c r="Z165" s="43" t="s">
        <v>421</v>
      </c>
      <c r="AA165" s="61" t="s">
        <v>422</v>
      </c>
      <c r="AB165" s="36" t="s">
        <v>40</v>
      </c>
      <c r="AC165" s="35" t="s">
        <v>451</v>
      </c>
      <c r="AD165" s="148"/>
      <c r="AE165" s="148"/>
      <c r="AF165" s="149"/>
      <c r="AG165" s="148"/>
      <c r="AH165" s="44"/>
      <c r="AI165" s="44"/>
      <c r="AJ165" s="44"/>
      <c r="AK165" s="44"/>
      <c r="AL165" s="44"/>
      <c r="AM165" s="44"/>
      <c r="AN165" s="44"/>
      <c r="AO165" s="44"/>
      <c r="AP165" s="44"/>
      <c r="AQ165" s="44"/>
      <c r="AR165" s="44"/>
      <c r="AS165" s="44"/>
      <c r="AT165" s="44"/>
      <c r="AU165" s="44"/>
    </row>
    <row r="166" spans="1:47" s="57" customFormat="1" ht="210" x14ac:dyDescent="0.2">
      <c r="A166" s="35" t="s">
        <v>263</v>
      </c>
      <c r="B166" s="35" t="s">
        <v>241</v>
      </c>
      <c r="C166" s="35" t="s">
        <v>264</v>
      </c>
      <c r="D166" s="78" t="s">
        <v>279</v>
      </c>
      <c r="E166" s="35" t="s">
        <v>41</v>
      </c>
      <c r="F166" s="62" t="s">
        <v>86</v>
      </c>
      <c r="G166" s="49" t="s">
        <v>16</v>
      </c>
      <c r="H166" s="50" t="s">
        <v>97</v>
      </c>
      <c r="I166" s="1" t="s">
        <v>117</v>
      </c>
      <c r="J166" s="1" t="s">
        <v>538</v>
      </c>
      <c r="K166" s="43" t="s">
        <v>118</v>
      </c>
      <c r="L166" s="1" t="s">
        <v>538</v>
      </c>
      <c r="M166" s="1">
        <v>2</v>
      </c>
      <c r="N166" s="1">
        <v>1</v>
      </c>
      <c r="O166" s="1">
        <f t="shared" si="21"/>
        <v>2</v>
      </c>
      <c r="P166" s="39" t="str">
        <f t="shared" si="20"/>
        <v>(B)</v>
      </c>
      <c r="Q166" s="1">
        <v>60</v>
      </c>
      <c r="R166" s="1">
        <f t="shared" si="22"/>
        <v>120</v>
      </c>
      <c r="S166" s="40" t="str">
        <f t="shared" si="19"/>
        <v>III</v>
      </c>
      <c r="T166" s="41" t="str">
        <f t="shared" si="23"/>
        <v>Aceptable</v>
      </c>
      <c r="U166" s="42">
        <v>1</v>
      </c>
      <c r="V166" s="81" t="s">
        <v>501</v>
      </c>
      <c r="W166" s="2"/>
      <c r="X166" s="2"/>
      <c r="Y166" s="48" t="s">
        <v>448</v>
      </c>
      <c r="Z166" s="48" t="s">
        <v>424</v>
      </c>
      <c r="AA166" s="2" t="s">
        <v>51</v>
      </c>
      <c r="AB166" s="36" t="s">
        <v>40</v>
      </c>
      <c r="AC166" s="35" t="s">
        <v>451</v>
      </c>
      <c r="AD166" s="148"/>
      <c r="AE166" s="148"/>
      <c r="AF166" s="149"/>
      <c r="AG166" s="148"/>
      <c r="AH166" s="44"/>
      <c r="AI166" s="44"/>
      <c r="AJ166" s="44"/>
      <c r="AK166" s="44"/>
      <c r="AL166" s="44"/>
      <c r="AM166" s="44"/>
      <c r="AN166" s="44"/>
      <c r="AO166" s="44"/>
      <c r="AP166" s="44"/>
      <c r="AQ166" s="44"/>
      <c r="AR166" s="44"/>
      <c r="AS166" s="44"/>
      <c r="AT166" s="44"/>
      <c r="AU166" s="44"/>
    </row>
    <row r="167" spans="1:47" s="57" customFormat="1" ht="270" x14ac:dyDescent="0.2">
      <c r="A167" s="35" t="s">
        <v>263</v>
      </c>
      <c r="B167" s="35" t="s">
        <v>241</v>
      </c>
      <c r="C167" s="35" t="s">
        <v>264</v>
      </c>
      <c r="D167" s="78" t="s">
        <v>280</v>
      </c>
      <c r="E167" s="35" t="s">
        <v>41</v>
      </c>
      <c r="F167" s="1" t="s">
        <v>87</v>
      </c>
      <c r="G167" s="49" t="s">
        <v>518</v>
      </c>
      <c r="H167" s="1" t="s">
        <v>98</v>
      </c>
      <c r="I167" s="51" t="s">
        <v>119</v>
      </c>
      <c r="J167" s="53"/>
      <c r="K167" s="43" t="s">
        <v>120</v>
      </c>
      <c r="L167" s="43" t="s">
        <v>121</v>
      </c>
      <c r="M167" s="1">
        <v>2</v>
      </c>
      <c r="N167" s="1">
        <v>4</v>
      </c>
      <c r="O167" s="1">
        <f t="shared" si="21"/>
        <v>8</v>
      </c>
      <c r="P167" s="39" t="str">
        <f t="shared" si="20"/>
        <v>(M)</v>
      </c>
      <c r="Q167" s="1">
        <v>10</v>
      </c>
      <c r="R167" s="1">
        <f t="shared" si="22"/>
        <v>80</v>
      </c>
      <c r="S167" s="40" t="str">
        <f t="shared" si="19"/>
        <v>III</v>
      </c>
      <c r="T167" s="41" t="str">
        <f t="shared" si="23"/>
        <v>Aceptable</v>
      </c>
      <c r="U167" s="42">
        <v>1</v>
      </c>
      <c r="V167" s="81" t="s">
        <v>502</v>
      </c>
      <c r="W167" s="2"/>
      <c r="X167" s="2"/>
      <c r="Y167" s="2" t="s">
        <v>51</v>
      </c>
      <c r="Z167" s="43" t="s">
        <v>425</v>
      </c>
      <c r="AA167" s="2" t="s">
        <v>51</v>
      </c>
      <c r="AB167" s="36" t="s">
        <v>40</v>
      </c>
      <c r="AC167" s="35" t="s">
        <v>426</v>
      </c>
      <c r="AD167" s="148"/>
      <c r="AE167" s="148"/>
      <c r="AF167" s="149"/>
      <c r="AG167" s="148"/>
      <c r="AH167" s="44"/>
      <c r="AI167" s="44"/>
      <c r="AJ167" s="44"/>
      <c r="AK167" s="44"/>
      <c r="AL167" s="44"/>
      <c r="AM167" s="44"/>
      <c r="AN167" s="44"/>
      <c r="AO167" s="44"/>
      <c r="AP167" s="44"/>
      <c r="AQ167" s="44"/>
      <c r="AR167" s="44"/>
      <c r="AS167" s="44"/>
      <c r="AT167" s="44"/>
      <c r="AU167" s="44"/>
    </row>
    <row r="168" spans="1:47" s="57" customFormat="1" ht="120" x14ac:dyDescent="0.2">
      <c r="A168" s="35" t="s">
        <v>263</v>
      </c>
      <c r="B168" s="35" t="s">
        <v>241</v>
      </c>
      <c r="C168" s="35" t="s">
        <v>264</v>
      </c>
      <c r="D168" s="78" t="s">
        <v>280</v>
      </c>
      <c r="E168" s="35" t="s">
        <v>41</v>
      </c>
      <c r="F168" s="1" t="s">
        <v>266</v>
      </c>
      <c r="G168" s="49" t="s">
        <v>518</v>
      </c>
      <c r="H168" s="1" t="s">
        <v>98</v>
      </c>
      <c r="I168" s="51" t="s">
        <v>119</v>
      </c>
      <c r="J168" s="53"/>
      <c r="K168" s="43"/>
      <c r="L168" s="43"/>
      <c r="M168" s="1">
        <v>2</v>
      </c>
      <c r="N168" s="1">
        <v>1</v>
      </c>
      <c r="O168" s="1">
        <f t="shared" si="21"/>
        <v>2</v>
      </c>
      <c r="P168" s="39" t="str">
        <f t="shared" si="20"/>
        <v>(B)</v>
      </c>
      <c r="Q168" s="1">
        <v>10</v>
      </c>
      <c r="R168" s="1">
        <f t="shared" si="22"/>
        <v>20</v>
      </c>
      <c r="S168" s="40" t="str">
        <f t="shared" si="19"/>
        <v>IV</v>
      </c>
      <c r="T168" s="41" t="str">
        <f t="shared" si="23"/>
        <v>Aceptable</v>
      </c>
      <c r="U168" s="42">
        <v>1</v>
      </c>
      <c r="V168" s="81" t="s">
        <v>502</v>
      </c>
      <c r="W168" s="2"/>
      <c r="X168" s="2"/>
      <c r="Y168" s="2" t="s">
        <v>51</v>
      </c>
      <c r="Z168" s="43" t="s">
        <v>455</v>
      </c>
      <c r="AA168" s="43" t="s">
        <v>456</v>
      </c>
      <c r="AB168" s="36" t="s">
        <v>40</v>
      </c>
      <c r="AC168" s="35" t="s">
        <v>426</v>
      </c>
      <c r="AD168" s="148"/>
      <c r="AE168" s="148"/>
      <c r="AF168" s="149"/>
      <c r="AG168" s="148"/>
      <c r="AH168" s="44"/>
      <c r="AI168" s="44"/>
      <c r="AJ168" s="44"/>
      <c r="AK168" s="44"/>
      <c r="AL168" s="44"/>
      <c r="AM168" s="44"/>
      <c r="AN168" s="44"/>
      <c r="AO168" s="44"/>
      <c r="AP168" s="44"/>
      <c r="AQ168" s="44"/>
      <c r="AR168" s="44"/>
      <c r="AS168" s="44"/>
      <c r="AT168" s="44"/>
      <c r="AU168" s="44"/>
    </row>
    <row r="169" spans="1:47" s="57" customFormat="1" ht="270" x14ac:dyDescent="0.2">
      <c r="A169" s="35" t="s">
        <v>263</v>
      </c>
      <c r="B169" s="35" t="s">
        <v>241</v>
      </c>
      <c r="C169" s="35" t="s">
        <v>264</v>
      </c>
      <c r="D169" s="78" t="s">
        <v>281</v>
      </c>
      <c r="E169" s="35" t="s">
        <v>41</v>
      </c>
      <c r="F169" s="1" t="s">
        <v>88</v>
      </c>
      <c r="G169" s="49" t="s">
        <v>512</v>
      </c>
      <c r="H169" s="1" t="s">
        <v>99</v>
      </c>
      <c r="I169" s="1" t="s">
        <v>122</v>
      </c>
      <c r="J169" s="53"/>
      <c r="K169" s="61" t="s">
        <v>123</v>
      </c>
      <c r="L169" s="61" t="s">
        <v>116</v>
      </c>
      <c r="M169" s="1">
        <v>2</v>
      </c>
      <c r="N169" s="1">
        <v>1</v>
      </c>
      <c r="O169" s="1">
        <f t="shared" si="21"/>
        <v>2</v>
      </c>
      <c r="P169" s="39" t="str">
        <f t="shared" si="20"/>
        <v>(B)</v>
      </c>
      <c r="Q169" s="1">
        <v>100</v>
      </c>
      <c r="R169" s="1">
        <f t="shared" si="22"/>
        <v>200</v>
      </c>
      <c r="S169" s="40" t="str">
        <f t="shared" si="19"/>
        <v>II</v>
      </c>
      <c r="T169" s="41" t="str">
        <f t="shared" si="23"/>
        <v>Aceptable con Control Especifico</v>
      </c>
      <c r="U169" s="42">
        <v>1</v>
      </c>
      <c r="V169" s="81" t="s">
        <v>501</v>
      </c>
      <c r="W169" s="2"/>
      <c r="X169" s="2"/>
      <c r="Y169" s="2" t="s">
        <v>51</v>
      </c>
      <c r="Z169" s="61" t="s">
        <v>427</v>
      </c>
      <c r="AA169" s="61" t="s">
        <v>428</v>
      </c>
      <c r="AB169" s="36" t="s">
        <v>40</v>
      </c>
      <c r="AC169" s="35" t="s">
        <v>430</v>
      </c>
      <c r="AD169" s="148"/>
      <c r="AE169" s="148"/>
      <c r="AF169" s="149"/>
      <c r="AG169" s="148"/>
      <c r="AH169" s="44"/>
      <c r="AI169" s="44"/>
      <c r="AJ169" s="44"/>
      <c r="AK169" s="44"/>
      <c r="AL169" s="44"/>
      <c r="AM169" s="44"/>
      <c r="AN169" s="44"/>
      <c r="AO169" s="44"/>
      <c r="AP169" s="44"/>
      <c r="AQ169" s="44"/>
      <c r="AR169" s="44"/>
      <c r="AS169" s="44"/>
      <c r="AT169" s="44"/>
      <c r="AU169" s="44"/>
    </row>
    <row r="170" spans="1:47" s="57" customFormat="1" ht="270" x14ac:dyDescent="0.2">
      <c r="A170" s="35" t="s">
        <v>263</v>
      </c>
      <c r="B170" s="35" t="s">
        <v>241</v>
      </c>
      <c r="C170" s="35" t="s">
        <v>264</v>
      </c>
      <c r="D170" s="78" t="s">
        <v>281</v>
      </c>
      <c r="E170" s="35" t="s">
        <v>41</v>
      </c>
      <c r="F170" s="1" t="s">
        <v>89</v>
      </c>
      <c r="G170" s="49" t="s">
        <v>512</v>
      </c>
      <c r="H170" s="1" t="s">
        <v>100</v>
      </c>
      <c r="I170" s="1" t="s">
        <v>124</v>
      </c>
      <c r="J170" s="53"/>
      <c r="K170" s="61" t="s">
        <v>123</v>
      </c>
      <c r="L170" s="61" t="s">
        <v>116</v>
      </c>
      <c r="M170" s="1">
        <v>2</v>
      </c>
      <c r="N170" s="1">
        <v>1</v>
      </c>
      <c r="O170" s="1">
        <f t="shared" si="21"/>
        <v>2</v>
      </c>
      <c r="P170" s="39" t="str">
        <f t="shared" si="20"/>
        <v>(B)</v>
      </c>
      <c r="Q170" s="1">
        <v>25</v>
      </c>
      <c r="R170" s="1">
        <f t="shared" si="22"/>
        <v>50</v>
      </c>
      <c r="S170" s="40" t="str">
        <f t="shared" si="19"/>
        <v>III</v>
      </c>
      <c r="T170" s="41" t="str">
        <f t="shared" si="23"/>
        <v>Aceptable</v>
      </c>
      <c r="U170" s="42">
        <v>1</v>
      </c>
      <c r="V170" s="81" t="s">
        <v>501</v>
      </c>
      <c r="W170" s="2"/>
      <c r="X170" s="2"/>
      <c r="Y170" s="2" t="s">
        <v>51</v>
      </c>
      <c r="Z170" s="61" t="s">
        <v>427</v>
      </c>
      <c r="AA170" s="61" t="s">
        <v>428</v>
      </c>
      <c r="AB170" s="36" t="s">
        <v>40</v>
      </c>
      <c r="AC170" s="35" t="s">
        <v>430</v>
      </c>
      <c r="AD170" s="148"/>
      <c r="AE170" s="148"/>
      <c r="AF170" s="149"/>
      <c r="AG170" s="148"/>
      <c r="AH170" s="44"/>
      <c r="AI170" s="44"/>
      <c r="AJ170" s="44"/>
      <c r="AK170" s="44"/>
      <c r="AL170" s="44"/>
      <c r="AM170" s="44"/>
      <c r="AN170" s="44"/>
      <c r="AO170" s="44"/>
      <c r="AP170" s="44"/>
      <c r="AQ170" s="44"/>
      <c r="AR170" s="44"/>
      <c r="AS170" s="44"/>
      <c r="AT170" s="44"/>
      <c r="AU170" s="44"/>
    </row>
    <row r="171" spans="1:47" s="57" customFormat="1" ht="225" x14ac:dyDescent="0.2">
      <c r="A171" s="35" t="s">
        <v>263</v>
      </c>
      <c r="B171" s="35" t="s">
        <v>241</v>
      </c>
      <c r="C171" s="35" t="s">
        <v>265</v>
      </c>
      <c r="D171" s="50" t="s">
        <v>282</v>
      </c>
      <c r="E171" s="35" t="s">
        <v>41</v>
      </c>
      <c r="F171" s="1" t="s">
        <v>63</v>
      </c>
      <c r="G171" s="36" t="s">
        <v>517</v>
      </c>
      <c r="H171" s="1" t="s">
        <v>66</v>
      </c>
      <c r="I171" s="51" t="s">
        <v>67</v>
      </c>
      <c r="J171" s="38" t="s">
        <v>70</v>
      </c>
      <c r="K171" s="38" t="s">
        <v>71</v>
      </c>
      <c r="L171" s="38" t="s">
        <v>72</v>
      </c>
      <c r="M171" s="1">
        <v>2</v>
      </c>
      <c r="N171" s="1">
        <v>4</v>
      </c>
      <c r="O171" s="1">
        <f t="shared" si="21"/>
        <v>8</v>
      </c>
      <c r="P171" s="39" t="str">
        <f t="shared" si="20"/>
        <v>(M)</v>
      </c>
      <c r="Q171" s="1">
        <v>25</v>
      </c>
      <c r="R171" s="1">
        <f t="shared" si="22"/>
        <v>200</v>
      </c>
      <c r="S171" s="40" t="str">
        <f t="shared" si="19"/>
        <v>II</v>
      </c>
      <c r="T171" s="41" t="str">
        <f t="shared" si="23"/>
        <v>Aceptable con Control Especifico</v>
      </c>
      <c r="U171" s="42">
        <v>1</v>
      </c>
      <c r="V171" s="81" t="s">
        <v>500</v>
      </c>
      <c r="W171" s="2"/>
      <c r="X171" s="2"/>
      <c r="Y171" s="38" t="s">
        <v>405</v>
      </c>
      <c r="Z171" s="38" t="s">
        <v>406</v>
      </c>
      <c r="AA171" s="43" t="s">
        <v>407</v>
      </c>
      <c r="AB171" s="36" t="s">
        <v>40</v>
      </c>
      <c r="AC171" s="35" t="s">
        <v>430</v>
      </c>
      <c r="AD171" s="148"/>
      <c r="AE171" s="148"/>
      <c r="AF171" s="149"/>
      <c r="AG171" s="148"/>
      <c r="AH171" s="44"/>
      <c r="AI171" s="44"/>
      <c r="AJ171" s="44"/>
      <c r="AK171" s="44"/>
      <c r="AL171" s="44"/>
      <c r="AM171" s="44"/>
      <c r="AN171" s="44"/>
      <c r="AO171" s="44"/>
      <c r="AP171" s="44"/>
      <c r="AQ171" s="44"/>
      <c r="AR171" s="44"/>
      <c r="AS171" s="44"/>
      <c r="AT171" s="44"/>
      <c r="AU171" s="44"/>
    </row>
    <row r="172" spans="1:47" s="57" customFormat="1" ht="225" x14ac:dyDescent="0.2">
      <c r="A172" s="35" t="s">
        <v>263</v>
      </c>
      <c r="B172" s="35" t="s">
        <v>241</v>
      </c>
      <c r="C172" s="35" t="s">
        <v>265</v>
      </c>
      <c r="D172" s="50" t="s">
        <v>283</v>
      </c>
      <c r="E172" s="35" t="s">
        <v>41</v>
      </c>
      <c r="F172" s="1" t="s">
        <v>64</v>
      </c>
      <c r="G172" s="36" t="s">
        <v>517</v>
      </c>
      <c r="H172" s="1" t="s">
        <v>132</v>
      </c>
      <c r="I172" s="51" t="s">
        <v>68</v>
      </c>
      <c r="J172" s="38" t="s">
        <v>70</v>
      </c>
      <c r="K172" s="38" t="s">
        <v>73</v>
      </c>
      <c r="L172" s="38" t="s">
        <v>72</v>
      </c>
      <c r="M172" s="1">
        <v>2</v>
      </c>
      <c r="N172" s="1">
        <v>4</v>
      </c>
      <c r="O172" s="1">
        <f t="shared" si="21"/>
        <v>8</v>
      </c>
      <c r="P172" s="39" t="str">
        <f t="shared" si="20"/>
        <v>(M)</v>
      </c>
      <c r="Q172" s="1">
        <v>25</v>
      </c>
      <c r="R172" s="1">
        <f t="shared" si="22"/>
        <v>200</v>
      </c>
      <c r="S172" s="40" t="str">
        <f t="shared" si="19"/>
        <v>II</v>
      </c>
      <c r="T172" s="41" t="str">
        <f t="shared" si="23"/>
        <v>Aceptable con Control Especifico</v>
      </c>
      <c r="U172" s="42">
        <v>1</v>
      </c>
      <c r="V172" s="81" t="s">
        <v>500</v>
      </c>
      <c r="W172" s="2"/>
      <c r="X172" s="2"/>
      <c r="Y172" s="38" t="s">
        <v>405</v>
      </c>
      <c r="Z172" s="38" t="s">
        <v>409</v>
      </c>
      <c r="AA172" s="43" t="s">
        <v>407</v>
      </c>
      <c r="AB172" s="36" t="s">
        <v>40</v>
      </c>
      <c r="AC172" s="35" t="s">
        <v>451</v>
      </c>
      <c r="AD172" s="148"/>
      <c r="AE172" s="148"/>
      <c r="AF172" s="149"/>
      <c r="AG172" s="148"/>
      <c r="AH172" s="44"/>
      <c r="AI172" s="44"/>
      <c r="AJ172" s="44"/>
      <c r="AK172" s="44"/>
      <c r="AL172" s="44"/>
      <c r="AM172" s="44"/>
      <c r="AN172" s="44"/>
      <c r="AO172" s="44"/>
      <c r="AP172" s="44"/>
      <c r="AQ172" s="44"/>
      <c r="AR172" s="44"/>
      <c r="AS172" s="44"/>
      <c r="AT172" s="44"/>
      <c r="AU172" s="44"/>
    </row>
    <row r="173" spans="1:47" s="57" customFormat="1" ht="330" x14ac:dyDescent="0.2">
      <c r="A173" s="35" t="s">
        <v>263</v>
      </c>
      <c r="B173" s="35" t="s">
        <v>241</v>
      </c>
      <c r="C173" s="35" t="s">
        <v>265</v>
      </c>
      <c r="D173" s="78" t="s">
        <v>284</v>
      </c>
      <c r="E173" s="35" t="s">
        <v>41</v>
      </c>
      <c r="F173" s="1" t="s">
        <v>267</v>
      </c>
      <c r="G173" s="36" t="s">
        <v>517</v>
      </c>
      <c r="H173" s="1" t="s">
        <v>268</v>
      </c>
      <c r="I173" s="1" t="s">
        <v>269</v>
      </c>
      <c r="J173" s="38"/>
      <c r="K173" s="38" t="s">
        <v>270</v>
      </c>
      <c r="L173" s="38" t="s">
        <v>271</v>
      </c>
      <c r="M173" s="1">
        <v>2</v>
      </c>
      <c r="N173" s="1">
        <v>1</v>
      </c>
      <c r="O173" s="1">
        <f t="shared" si="21"/>
        <v>2</v>
      </c>
      <c r="P173" s="39" t="str">
        <f t="shared" si="20"/>
        <v>(B)</v>
      </c>
      <c r="Q173" s="1">
        <v>25</v>
      </c>
      <c r="R173" s="1">
        <f t="shared" si="22"/>
        <v>50</v>
      </c>
      <c r="S173" s="40" t="str">
        <f t="shared" si="19"/>
        <v>III</v>
      </c>
      <c r="T173" s="41" t="str">
        <f t="shared" si="23"/>
        <v>Aceptable</v>
      </c>
      <c r="U173" s="42">
        <v>1</v>
      </c>
      <c r="V173" s="81" t="s">
        <v>500</v>
      </c>
      <c r="W173" s="2"/>
      <c r="X173" s="2"/>
      <c r="Y173" s="38" t="s">
        <v>457</v>
      </c>
      <c r="Z173" s="38" t="s">
        <v>458</v>
      </c>
      <c r="AA173" s="38" t="s">
        <v>441</v>
      </c>
      <c r="AB173" s="36" t="s">
        <v>40</v>
      </c>
      <c r="AC173" s="35" t="s">
        <v>451</v>
      </c>
      <c r="AD173" s="148"/>
      <c r="AE173" s="148"/>
      <c r="AF173" s="149"/>
      <c r="AG173" s="148"/>
      <c r="AH173" s="44"/>
      <c r="AI173" s="44"/>
      <c r="AJ173" s="44"/>
      <c r="AK173" s="44"/>
      <c r="AL173" s="44"/>
      <c r="AM173" s="44"/>
      <c r="AN173" s="44"/>
      <c r="AO173" s="44"/>
      <c r="AP173" s="44"/>
      <c r="AQ173" s="44"/>
      <c r="AR173" s="44"/>
      <c r="AS173" s="44"/>
      <c r="AT173" s="44"/>
      <c r="AU173" s="44"/>
    </row>
    <row r="174" spans="1:47" s="57" customFormat="1" ht="90" x14ac:dyDescent="0.2">
      <c r="A174" s="35" t="s">
        <v>263</v>
      </c>
      <c r="B174" s="35" t="s">
        <v>241</v>
      </c>
      <c r="C174" s="35" t="s">
        <v>265</v>
      </c>
      <c r="D174" s="78" t="s">
        <v>284</v>
      </c>
      <c r="E174" s="35" t="s">
        <v>41</v>
      </c>
      <c r="F174" s="1" t="s">
        <v>65</v>
      </c>
      <c r="G174" s="36" t="s">
        <v>517</v>
      </c>
      <c r="H174" s="1" t="s">
        <v>133</v>
      </c>
      <c r="I174" s="51" t="s">
        <v>69</v>
      </c>
      <c r="J174" s="52"/>
      <c r="K174" s="43" t="s">
        <v>74</v>
      </c>
      <c r="L174" s="43" t="s">
        <v>75</v>
      </c>
      <c r="M174" s="1">
        <v>2</v>
      </c>
      <c r="N174" s="1">
        <v>4</v>
      </c>
      <c r="O174" s="1">
        <f t="shared" si="21"/>
        <v>8</v>
      </c>
      <c r="P174" s="39" t="str">
        <f t="shared" si="20"/>
        <v>(M)</v>
      </c>
      <c r="Q174" s="1">
        <v>10</v>
      </c>
      <c r="R174" s="1">
        <f t="shared" si="22"/>
        <v>80</v>
      </c>
      <c r="S174" s="40" t="str">
        <f t="shared" si="19"/>
        <v>III</v>
      </c>
      <c r="T174" s="41" t="str">
        <f t="shared" si="23"/>
        <v>Aceptable</v>
      </c>
      <c r="U174" s="42">
        <v>1</v>
      </c>
      <c r="V174" s="81" t="s">
        <v>500</v>
      </c>
      <c r="W174" s="2"/>
      <c r="X174" s="2"/>
      <c r="Y174" s="38" t="s">
        <v>410</v>
      </c>
      <c r="Z174" s="48" t="s">
        <v>411</v>
      </c>
      <c r="AA174" s="2" t="s">
        <v>51</v>
      </c>
      <c r="AB174" s="36" t="s">
        <v>40</v>
      </c>
      <c r="AC174" s="35" t="s">
        <v>451</v>
      </c>
      <c r="AD174" s="148"/>
      <c r="AE174" s="148"/>
      <c r="AF174" s="149"/>
      <c r="AG174" s="148"/>
      <c r="AH174" s="44"/>
      <c r="AI174" s="44"/>
      <c r="AJ174" s="44"/>
      <c r="AK174" s="44"/>
      <c r="AL174" s="44"/>
      <c r="AM174" s="44"/>
      <c r="AN174" s="44"/>
      <c r="AO174" s="44"/>
      <c r="AP174" s="44"/>
      <c r="AQ174" s="44"/>
      <c r="AR174" s="44"/>
      <c r="AS174" s="44"/>
      <c r="AT174" s="44"/>
      <c r="AU174" s="44"/>
    </row>
    <row r="175" spans="1:47" s="57" customFormat="1" ht="255" x14ac:dyDescent="0.2">
      <c r="A175" s="35" t="s">
        <v>263</v>
      </c>
      <c r="B175" s="35" t="s">
        <v>241</v>
      </c>
      <c r="C175" s="35" t="s">
        <v>265</v>
      </c>
      <c r="D175" s="50" t="s">
        <v>285</v>
      </c>
      <c r="E175" s="35" t="s">
        <v>41</v>
      </c>
      <c r="F175" s="1" t="s">
        <v>79</v>
      </c>
      <c r="G175" s="49" t="s">
        <v>16</v>
      </c>
      <c r="H175" s="50" t="s">
        <v>90</v>
      </c>
      <c r="I175" s="51" t="s">
        <v>101</v>
      </c>
      <c r="J175" s="52"/>
      <c r="K175" s="53"/>
      <c r="L175" s="51" t="s">
        <v>102</v>
      </c>
      <c r="M175" s="1">
        <v>2</v>
      </c>
      <c r="N175" s="1">
        <v>2</v>
      </c>
      <c r="O175" s="1">
        <f t="shared" si="21"/>
        <v>4</v>
      </c>
      <c r="P175" s="39" t="str">
        <f t="shared" si="20"/>
        <v>(B)</v>
      </c>
      <c r="Q175" s="1">
        <v>10</v>
      </c>
      <c r="R175" s="1">
        <f t="shared" si="22"/>
        <v>40</v>
      </c>
      <c r="S175" s="40" t="str">
        <f t="shared" ref="S175:S238" si="24">IF(R175=0,"N/A",IF(AND(R175&gt;=1,R175&lt;=20),"IV",IF(AND(R175&gt;=40,R175&lt;=120),"III",IF(AND(R175&gt;=150,R175&lt;=500),"II",IF(R175&gt;=600,"I")))))</f>
        <v>III</v>
      </c>
      <c r="T175" s="41" t="str">
        <f t="shared" si="23"/>
        <v>Aceptable</v>
      </c>
      <c r="U175" s="42">
        <v>1</v>
      </c>
      <c r="V175" s="81" t="s">
        <v>500</v>
      </c>
      <c r="W175" s="2"/>
      <c r="X175" s="51" t="s">
        <v>412</v>
      </c>
      <c r="Y175" s="2" t="s">
        <v>51</v>
      </c>
      <c r="Z175" s="54" t="s">
        <v>413</v>
      </c>
      <c r="AA175" s="2" t="s">
        <v>51</v>
      </c>
      <c r="AB175" s="36" t="s">
        <v>40</v>
      </c>
      <c r="AC175" s="35" t="s">
        <v>451</v>
      </c>
      <c r="AD175" s="148"/>
      <c r="AE175" s="148"/>
      <c r="AF175" s="149"/>
      <c r="AG175" s="148"/>
      <c r="AH175" s="44"/>
      <c r="AI175" s="44"/>
      <c r="AJ175" s="44"/>
      <c r="AK175" s="44"/>
      <c r="AL175" s="44"/>
      <c r="AM175" s="44"/>
      <c r="AN175" s="44"/>
      <c r="AO175" s="44"/>
      <c r="AP175" s="44"/>
      <c r="AQ175" s="44"/>
      <c r="AR175" s="44"/>
      <c r="AS175" s="44"/>
      <c r="AT175" s="44"/>
      <c r="AU175" s="44"/>
    </row>
    <row r="176" spans="1:47" s="57" customFormat="1" ht="330" x14ac:dyDescent="0.2">
      <c r="A176" s="35" t="s">
        <v>263</v>
      </c>
      <c r="B176" s="35" t="s">
        <v>241</v>
      </c>
      <c r="C176" s="35" t="s">
        <v>265</v>
      </c>
      <c r="D176" s="50" t="s">
        <v>286</v>
      </c>
      <c r="E176" s="35" t="s">
        <v>41</v>
      </c>
      <c r="F176" s="1" t="s">
        <v>80</v>
      </c>
      <c r="G176" s="1" t="s">
        <v>134</v>
      </c>
      <c r="H176" s="50" t="s">
        <v>91</v>
      </c>
      <c r="I176" s="1" t="s">
        <v>103</v>
      </c>
      <c r="J176" s="52"/>
      <c r="K176" s="38" t="s">
        <v>230</v>
      </c>
      <c r="L176" s="38" t="s">
        <v>105</v>
      </c>
      <c r="M176" s="1">
        <v>2</v>
      </c>
      <c r="N176" s="1">
        <v>3</v>
      </c>
      <c r="O176" s="1">
        <f t="shared" si="21"/>
        <v>6</v>
      </c>
      <c r="P176" s="39" t="str">
        <f t="shared" si="20"/>
        <v>(M)</v>
      </c>
      <c r="Q176" s="1">
        <v>25</v>
      </c>
      <c r="R176" s="1">
        <f t="shared" si="22"/>
        <v>150</v>
      </c>
      <c r="S176" s="40" t="str">
        <f t="shared" si="24"/>
        <v>II</v>
      </c>
      <c r="T176" s="41" t="str">
        <f t="shared" si="23"/>
        <v>Aceptable con Control Especifico</v>
      </c>
      <c r="U176" s="42">
        <v>1</v>
      </c>
      <c r="V176" s="81" t="s">
        <v>42</v>
      </c>
      <c r="W176" s="2"/>
      <c r="X176" s="2"/>
      <c r="Y176" s="2" t="s">
        <v>51</v>
      </c>
      <c r="Z176" s="54" t="s">
        <v>414</v>
      </c>
      <c r="AA176" s="2" t="s">
        <v>51</v>
      </c>
      <c r="AB176" s="36" t="s">
        <v>40</v>
      </c>
      <c r="AC176" s="35" t="s">
        <v>415</v>
      </c>
      <c r="AD176" s="148"/>
      <c r="AE176" s="148"/>
      <c r="AF176" s="149"/>
      <c r="AG176" s="148"/>
      <c r="AH176" s="44"/>
      <c r="AI176" s="44"/>
      <c r="AJ176" s="44"/>
      <c r="AK176" s="44"/>
      <c r="AL176" s="44"/>
      <c r="AM176" s="44"/>
      <c r="AN176" s="44"/>
      <c r="AO176" s="44"/>
      <c r="AP176" s="44"/>
      <c r="AQ176" s="44"/>
      <c r="AR176" s="44"/>
      <c r="AS176" s="44"/>
      <c r="AT176" s="44"/>
      <c r="AU176" s="44"/>
    </row>
    <row r="177" spans="1:47" s="57" customFormat="1" ht="180" x14ac:dyDescent="0.2">
      <c r="A177" s="35" t="s">
        <v>263</v>
      </c>
      <c r="B177" s="35" t="s">
        <v>241</v>
      </c>
      <c r="C177" s="35" t="s">
        <v>265</v>
      </c>
      <c r="D177" s="78" t="s">
        <v>287</v>
      </c>
      <c r="E177" s="35" t="s">
        <v>41</v>
      </c>
      <c r="F177" s="1" t="s">
        <v>81</v>
      </c>
      <c r="G177" s="49" t="s">
        <v>16</v>
      </c>
      <c r="H177" s="50" t="s">
        <v>92</v>
      </c>
      <c r="I177" s="51" t="s">
        <v>106</v>
      </c>
      <c r="J177" s="52"/>
      <c r="K177" s="38" t="s">
        <v>107</v>
      </c>
      <c r="L177" s="38" t="s">
        <v>108</v>
      </c>
      <c r="M177" s="1">
        <v>2</v>
      </c>
      <c r="N177" s="1">
        <v>3</v>
      </c>
      <c r="O177" s="1">
        <f t="shared" si="21"/>
        <v>6</v>
      </c>
      <c r="P177" s="39" t="str">
        <f t="shared" si="20"/>
        <v>(M)</v>
      </c>
      <c r="Q177" s="1">
        <v>25</v>
      </c>
      <c r="R177" s="1">
        <f t="shared" si="22"/>
        <v>150</v>
      </c>
      <c r="S177" s="40" t="str">
        <f t="shared" si="24"/>
        <v>II</v>
      </c>
      <c r="T177" s="41" t="str">
        <f t="shared" si="23"/>
        <v>Aceptable con Control Especifico</v>
      </c>
      <c r="U177" s="42">
        <v>1</v>
      </c>
      <c r="V177" s="81" t="s">
        <v>501</v>
      </c>
      <c r="W177" s="2"/>
      <c r="X177" s="2"/>
      <c r="Y177" s="38" t="s">
        <v>416</v>
      </c>
      <c r="Z177" s="38" t="s">
        <v>417</v>
      </c>
      <c r="AA177" s="2" t="s">
        <v>51</v>
      </c>
      <c r="AB177" s="36" t="s">
        <v>40</v>
      </c>
      <c r="AC177" s="35" t="s">
        <v>451</v>
      </c>
      <c r="AD177" s="148"/>
      <c r="AE177" s="148"/>
      <c r="AF177" s="149"/>
      <c r="AG177" s="148"/>
      <c r="AH177" s="44"/>
      <c r="AI177" s="44"/>
      <c r="AJ177" s="44"/>
      <c r="AK177" s="44"/>
      <c r="AL177" s="44"/>
      <c r="AM177" s="44"/>
      <c r="AN177" s="44"/>
      <c r="AO177" s="44"/>
      <c r="AP177" s="44"/>
      <c r="AQ177" s="44"/>
      <c r="AR177" s="44"/>
      <c r="AS177" s="44"/>
      <c r="AT177" s="44"/>
      <c r="AU177" s="44"/>
    </row>
    <row r="178" spans="1:47" s="57" customFormat="1" ht="210" x14ac:dyDescent="0.2">
      <c r="A178" s="35" t="s">
        <v>263</v>
      </c>
      <c r="B178" s="35" t="s">
        <v>241</v>
      </c>
      <c r="C178" s="35" t="s">
        <v>265</v>
      </c>
      <c r="D178" s="78" t="s">
        <v>287</v>
      </c>
      <c r="E178" s="35" t="s">
        <v>41</v>
      </c>
      <c r="F178" s="1" t="s">
        <v>82</v>
      </c>
      <c r="G178" s="49" t="s">
        <v>16</v>
      </c>
      <c r="H178" s="50" t="s">
        <v>93</v>
      </c>
      <c r="I178" s="51" t="s">
        <v>109</v>
      </c>
      <c r="J178" s="52"/>
      <c r="K178" s="38" t="s">
        <v>110</v>
      </c>
      <c r="L178" s="38" t="s">
        <v>108</v>
      </c>
      <c r="M178" s="1">
        <v>2</v>
      </c>
      <c r="N178" s="1">
        <v>3</v>
      </c>
      <c r="O178" s="1">
        <f t="shared" si="21"/>
        <v>6</v>
      </c>
      <c r="P178" s="39" t="str">
        <f t="shared" si="20"/>
        <v>(M)</v>
      </c>
      <c r="Q178" s="1">
        <v>25</v>
      </c>
      <c r="R178" s="1">
        <f t="shared" si="22"/>
        <v>150</v>
      </c>
      <c r="S178" s="40" t="str">
        <f t="shared" si="24"/>
        <v>II</v>
      </c>
      <c r="T178" s="41" t="str">
        <f t="shared" si="23"/>
        <v>Aceptable con Control Especifico</v>
      </c>
      <c r="U178" s="42">
        <v>1</v>
      </c>
      <c r="V178" s="81" t="s">
        <v>501</v>
      </c>
      <c r="W178" s="2"/>
      <c r="X178" s="2"/>
      <c r="Y178" s="38" t="s">
        <v>418</v>
      </c>
      <c r="Z178" s="38" t="s">
        <v>417</v>
      </c>
      <c r="AA178" s="2" t="s">
        <v>51</v>
      </c>
      <c r="AB178" s="36" t="s">
        <v>40</v>
      </c>
      <c r="AC178" s="35" t="s">
        <v>451</v>
      </c>
      <c r="AD178" s="148"/>
      <c r="AE178" s="148"/>
      <c r="AF178" s="149"/>
      <c r="AG178" s="148"/>
      <c r="AH178" s="44"/>
      <c r="AI178" s="44"/>
      <c r="AJ178" s="44"/>
      <c r="AK178" s="44"/>
      <c r="AL178" s="44"/>
      <c r="AM178" s="44"/>
      <c r="AN178" s="44"/>
      <c r="AO178" s="44"/>
      <c r="AP178" s="44"/>
      <c r="AQ178" s="44"/>
      <c r="AR178" s="44"/>
      <c r="AS178" s="44"/>
      <c r="AT178" s="44"/>
      <c r="AU178" s="44"/>
    </row>
    <row r="179" spans="1:47" s="57" customFormat="1" ht="210" x14ac:dyDescent="0.2">
      <c r="A179" s="35" t="s">
        <v>263</v>
      </c>
      <c r="B179" s="35" t="s">
        <v>241</v>
      </c>
      <c r="C179" s="35" t="s">
        <v>265</v>
      </c>
      <c r="D179" s="50" t="s">
        <v>288</v>
      </c>
      <c r="E179" s="35" t="s">
        <v>41</v>
      </c>
      <c r="F179" s="1" t="s">
        <v>83</v>
      </c>
      <c r="G179" s="49" t="s">
        <v>16</v>
      </c>
      <c r="H179" s="50" t="s">
        <v>94</v>
      </c>
      <c r="I179" s="1" t="s">
        <v>111</v>
      </c>
      <c r="J179" s="52"/>
      <c r="K179" s="38" t="s">
        <v>112</v>
      </c>
      <c r="L179" s="38" t="s">
        <v>113</v>
      </c>
      <c r="M179" s="1">
        <v>2</v>
      </c>
      <c r="N179" s="1">
        <v>1</v>
      </c>
      <c r="O179" s="1">
        <f t="shared" si="21"/>
        <v>2</v>
      </c>
      <c r="P179" s="39" t="str">
        <f t="shared" si="20"/>
        <v>(B)</v>
      </c>
      <c r="Q179" s="1">
        <v>100</v>
      </c>
      <c r="R179" s="1">
        <f t="shared" si="22"/>
        <v>200</v>
      </c>
      <c r="S179" s="40" t="str">
        <f t="shared" si="24"/>
        <v>II</v>
      </c>
      <c r="T179" s="41" t="str">
        <f t="shared" si="23"/>
        <v>Aceptable con Control Especifico</v>
      </c>
      <c r="U179" s="42">
        <v>1</v>
      </c>
      <c r="V179" s="81" t="s">
        <v>501</v>
      </c>
      <c r="W179" s="2"/>
      <c r="X179" s="2"/>
      <c r="Y179" s="2" t="s">
        <v>51</v>
      </c>
      <c r="Z179" s="38" t="s">
        <v>419</v>
      </c>
      <c r="AA179" s="2" t="s">
        <v>51</v>
      </c>
      <c r="AB179" s="36" t="s">
        <v>40</v>
      </c>
      <c r="AC179" s="35" t="s">
        <v>451</v>
      </c>
      <c r="AD179" s="148"/>
      <c r="AE179" s="148"/>
      <c r="AF179" s="149"/>
      <c r="AG179" s="148"/>
      <c r="AH179" s="44"/>
      <c r="AI179" s="44"/>
      <c r="AJ179" s="44"/>
      <c r="AK179" s="44"/>
      <c r="AL179" s="44"/>
      <c r="AM179" s="44"/>
      <c r="AN179" s="44"/>
      <c r="AO179" s="44"/>
      <c r="AP179" s="44"/>
      <c r="AQ179" s="44"/>
      <c r="AR179" s="44"/>
      <c r="AS179" s="44"/>
      <c r="AT179" s="44"/>
      <c r="AU179" s="44"/>
    </row>
    <row r="180" spans="1:47" s="57" customFormat="1" ht="270" x14ac:dyDescent="0.2">
      <c r="A180" s="35" t="s">
        <v>263</v>
      </c>
      <c r="B180" s="35" t="s">
        <v>241</v>
      </c>
      <c r="C180" s="35" t="s">
        <v>265</v>
      </c>
      <c r="D180" s="50" t="s">
        <v>289</v>
      </c>
      <c r="E180" s="35" t="s">
        <v>41</v>
      </c>
      <c r="F180" s="60" t="s">
        <v>85</v>
      </c>
      <c r="G180" s="49" t="s">
        <v>16</v>
      </c>
      <c r="H180" s="50" t="s">
        <v>96</v>
      </c>
      <c r="I180" s="1" t="s">
        <v>114</v>
      </c>
      <c r="J180" s="52"/>
      <c r="K180" s="43" t="s">
        <v>115</v>
      </c>
      <c r="L180" s="43" t="s">
        <v>116</v>
      </c>
      <c r="M180" s="1">
        <v>2</v>
      </c>
      <c r="N180" s="1">
        <v>1</v>
      </c>
      <c r="O180" s="1">
        <f t="shared" si="21"/>
        <v>2</v>
      </c>
      <c r="P180" s="39" t="str">
        <f t="shared" si="20"/>
        <v>(B)</v>
      </c>
      <c r="Q180" s="1">
        <v>100</v>
      </c>
      <c r="R180" s="1">
        <f t="shared" si="22"/>
        <v>200</v>
      </c>
      <c r="S180" s="40" t="str">
        <f t="shared" si="24"/>
        <v>II</v>
      </c>
      <c r="T180" s="41" t="str">
        <f t="shared" si="23"/>
        <v>Aceptable con Control Especifico</v>
      </c>
      <c r="U180" s="42">
        <v>1</v>
      </c>
      <c r="V180" s="81" t="s">
        <v>501</v>
      </c>
      <c r="W180" s="2"/>
      <c r="X180" s="2"/>
      <c r="Y180" s="43" t="s">
        <v>420</v>
      </c>
      <c r="Z180" s="43" t="s">
        <v>421</v>
      </c>
      <c r="AA180" s="61" t="s">
        <v>422</v>
      </c>
      <c r="AB180" s="36" t="s">
        <v>40</v>
      </c>
      <c r="AC180" s="35" t="s">
        <v>451</v>
      </c>
      <c r="AD180" s="148"/>
      <c r="AE180" s="148"/>
      <c r="AF180" s="149"/>
      <c r="AG180" s="148"/>
      <c r="AH180" s="44"/>
      <c r="AI180" s="44"/>
      <c r="AJ180" s="44"/>
      <c r="AK180" s="44"/>
      <c r="AL180" s="44"/>
      <c r="AM180" s="44"/>
      <c r="AN180" s="44"/>
      <c r="AO180" s="44"/>
      <c r="AP180" s="44"/>
      <c r="AQ180" s="44"/>
      <c r="AR180" s="44"/>
      <c r="AS180" s="44"/>
      <c r="AT180" s="44"/>
      <c r="AU180" s="44"/>
    </row>
    <row r="181" spans="1:47" s="57" customFormat="1" ht="210" x14ac:dyDescent="0.2">
      <c r="A181" s="35" t="s">
        <v>263</v>
      </c>
      <c r="B181" s="35" t="s">
        <v>241</v>
      </c>
      <c r="C181" s="35" t="s">
        <v>265</v>
      </c>
      <c r="D181" s="50" t="s">
        <v>290</v>
      </c>
      <c r="E181" s="35" t="s">
        <v>41</v>
      </c>
      <c r="F181" s="62" t="s">
        <v>86</v>
      </c>
      <c r="G181" s="49" t="s">
        <v>16</v>
      </c>
      <c r="H181" s="50" t="s">
        <v>97</v>
      </c>
      <c r="I181" s="1" t="s">
        <v>117</v>
      </c>
      <c r="J181" s="1" t="s">
        <v>538</v>
      </c>
      <c r="K181" s="43" t="s">
        <v>118</v>
      </c>
      <c r="L181" s="1" t="s">
        <v>538</v>
      </c>
      <c r="M181" s="1">
        <v>2</v>
      </c>
      <c r="N181" s="1">
        <v>1</v>
      </c>
      <c r="O181" s="1">
        <f t="shared" si="21"/>
        <v>2</v>
      </c>
      <c r="P181" s="39" t="str">
        <f t="shared" si="20"/>
        <v>(B)</v>
      </c>
      <c r="Q181" s="1">
        <v>60</v>
      </c>
      <c r="R181" s="1">
        <f t="shared" si="22"/>
        <v>120</v>
      </c>
      <c r="S181" s="40" t="str">
        <f t="shared" si="24"/>
        <v>III</v>
      </c>
      <c r="T181" s="41" t="str">
        <f t="shared" si="23"/>
        <v>Aceptable</v>
      </c>
      <c r="U181" s="42">
        <v>1</v>
      </c>
      <c r="V181" s="81" t="s">
        <v>501</v>
      </c>
      <c r="W181" s="2"/>
      <c r="X181" s="2"/>
      <c r="Y181" s="48" t="s">
        <v>448</v>
      </c>
      <c r="Z181" s="48" t="s">
        <v>424</v>
      </c>
      <c r="AA181" s="2" t="s">
        <v>51</v>
      </c>
      <c r="AB181" s="36" t="s">
        <v>40</v>
      </c>
      <c r="AC181" s="35" t="s">
        <v>451</v>
      </c>
      <c r="AD181" s="148"/>
      <c r="AE181" s="148"/>
      <c r="AF181" s="149"/>
      <c r="AG181" s="148"/>
      <c r="AH181" s="44"/>
      <c r="AI181" s="44"/>
      <c r="AJ181" s="44"/>
      <c r="AK181" s="44"/>
      <c r="AL181" s="44"/>
      <c r="AM181" s="44"/>
      <c r="AN181" s="44"/>
      <c r="AO181" s="44"/>
      <c r="AP181" s="44"/>
      <c r="AQ181" s="44"/>
      <c r="AR181" s="44"/>
      <c r="AS181" s="44"/>
      <c r="AT181" s="44"/>
      <c r="AU181" s="44"/>
    </row>
    <row r="182" spans="1:47" s="57" customFormat="1" ht="270" x14ac:dyDescent="0.2">
      <c r="A182" s="35" t="s">
        <v>263</v>
      </c>
      <c r="B182" s="35" t="s">
        <v>241</v>
      </c>
      <c r="C182" s="35" t="s">
        <v>265</v>
      </c>
      <c r="D182" s="50" t="s">
        <v>291</v>
      </c>
      <c r="E182" s="35" t="s">
        <v>41</v>
      </c>
      <c r="F182" s="1" t="s">
        <v>87</v>
      </c>
      <c r="G182" s="49" t="s">
        <v>518</v>
      </c>
      <c r="H182" s="1" t="s">
        <v>98</v>
      </c>
      <c r="I182" s="51" t="s">
        <v>119</v>
      </c>
      <c r="J182" s="53"/>
      <c r="K182" s="43" t="s">
        <v>120</v>
      </c>
      <c r="L182" s="43" t="s">
        <v>121</v>
      </c>
      <c r="M182" s="1">
        <v>2</v>
      </c>
      <c r="N182" s="1">
        <v>4</v>
      </c>
      <c r="O182" s="1">
        <f t="shared" si="21"/>
        <v>8</v>
      </c>
      <c r="P182" s="39" t="str">
        <f t="shared" ref="P182:P245" si="25">IF(O182&lt;2,"O",IF(O182&lt;=4,"(B)",IF(O182&lt;=8,"(M)",IF(O182&lt;=20,"(A)","(MA)"))))</f>
        <v>(M)</v>
      </c>
      <c r="Q182" s="1">
        <v>10</v>
      </c>
      <c r="R182" s="1">
        <f t="shared" si="22"/>
        <v>80</v>
      </c>
      <c r="S182" s="40" t="str">
        <f t="shared" si="24"/>
        <v>III</v>
      </c>
      <c r="T182" s="41" t="str">
        <f t="shared" si="23"/>
        <v>Aceptable</v>
      </c>
      <c r="U182" s="42">
        <v>1</v>
      </c>
      <c r="V182" s="81" t="s">
        <v>502</v>
      </c>
      <c r="W182" s="2"/>
      <c r="X182" s="2"/>
      <c r="Y182" s="2" t="s">
        <v>51</v>
      </c>
      <c r="Z182" s="43" t="s">
        <v>425</v>
      </c>
      <c r="AA182" s="2" t="s">
        <v>51</v>
      </c>
      <c r="AB182" s="36" t="s">
        <v>40</v>
      </c>
      <c r="AC182" s="35" t="s">
        <v>426</v>
      </c>
      <c r="AD182" s="148"/>
      <c r="AE182" s="148"/>
      <c r="AF182" s="149"/>
      <c r="AG182" s="148"/>
      <c r="AH182" s="44"/>
      <c r="AI182" s="44"/>
      <c r="AJ182" s="44"/>
      <c r="AK182" s="44"/>
      <c r="AL182" s="44"/>
      <c r="AM182" s="44"/>
      <c r="AN182" s="44"/>
      <c r="AO182" s="44"/>
      <c r="AP182" s="44"/>
      <c r="AQ182" s="44"/>
      <c r="AR182" s="44"/>
      <c r="AS182" s="44"/>
      <c r="AT182" s="44"/>
      <c r="AU182" s="44"/>
    </row>
    <row r="183" spans="1:47" s="57" customFormat="1" ht="105" x14ac:dyDescent="0.2">
      <c r="A183" s="35" t="s">
        <v>263</v>
      </c>
      <c r="B183" s="35" t="s">
        <v>241</v>
      </c>
      <c r="C183" s="35" t="s">
        <v>265</v>
      </c>
      <c r="D183" s="50" t="s">
        <v>292</v>
      </c>
      <c r="E183" s="35" t="s">
        <v>41</v>
      </c>
      <c r="F183" s="1" t="s">
        <v>272</v>
      </c>
      <c r="G183" s="1" t="s">
        <v>519</v>
      </c>
      <c r="H183" s="1" t="s">
        <v>273</v>
      </c>
      <c r="I183" s="51" t="s">
        <v>274</v>
      </c>
      <c r="J183" s="53"/>
      <c r="K183" s="43" t="s">
        <v>275</v>
      </c>
      <c r="L183" s="43" t="s">
        <v>276</v>
      </c>
      <c r="M183" s="1">
        <v>2</v>
      </c>
      <c r="N183" s="1">
        <v>3</v>
      </c>
      <c r="O183" s="1">
        <f t="shared" si="21"/>
        <v>6</v>
      </c>
      <c r="P183" s="39" t="str">
        <f t="shared" si="25"/>
        <v>(M)</v>
      </c>
      <c r="Q183" s="1">
        <v>25</v>
      </c>
      <c r="R183" s="1">
        <f t="shared" si="22"/>
        <v>150</v>
      </c>
      <c r="S183" s="40" t="str">
        <f t="shared" si="24"/>
        <v>II</v>
      </c>
      <c r="T183" s="41" t="str">
        <f t="shared" si="23"/>
        <v>Aceptable con Control Especifico</v>
      </c>
      <c r="U183" s="42">
        <v>1</v>
      </c>
      <c r="V183" s="81" t="s">
        <v>502</v>
      </c>
      <c r="W183" s="2"/>
      <c r="X183" s="2"/>
      <c r="Y183" s="2" t="s">
        <v>51</v>
      </c>
      <c r="Z183" s="43" t="s">
        <v>459</v>
      </c>
      <c r="AA183" s="43" t="s">
        <v>441</v>
      </c>
      <c r="AB183" s="36" t="s">
        <v>40</v>
      </c>
      <c r="AC183" s="35" t="s">
        <v>444</v>
      </c>
      <c r="AD183" s="148"/>
      <c r="AE183" s="148"/>
      <c r="AF183" s="149"/>
      <c r="AG183" s="148"/>
      <c r="AH183" s="44"/>
      <c r="AI183" s="44"/>
      <c r="AJ183" s="44"/>
      <c r="AK183" s="44"/>
      <c r="AL183" s="44"/>
      <c r="AM183" s="44"/>
      <c r="AN183" s="44"/>
      <c r="AO183" s="44"/>
      <c r="AP183" s="44"/>
      <c r="AQ183" s="44"/>
      <c r="AR183" s="44"/>
      <c r="AS183" s="44"/>
      <c r="AT183" s="44"/>
      <c r="AU183" s="44"/>
    </row>
    <row r="184" spans="1:47" s="57" customFormat="1" ht="270" x14ac:dyDescent="0.2">
      <c r="A184" s="35" t="s">
        <v>263</v>
      </c>
      <c r="B184" s="35" t="s">
        <v>241</v>
      </c>
      <c r="C184" s="35" t="s">
        <v>265</v>
      </c>
      <c r="D184" s="50" t="s">
        <v>293</v>
      </c>
      <c r="E184" s="35" t="s">
        <v>41</v>
      </c>
      <c r="F184" s="1" t="s">
        <v>88</v>
      </c>
      <c r="G184" s="49" t="s">
        <v>512</v>
      </c>
      <c r="H184" s="1" t="s">
        <v>99</v>
      </c>
      <c r="I184" s="1" t="s">
        <v>122</v>
      </c>
      <c r="J184" s="53"/>
      <c r="K184" s="61" t="s">
        <v>123</v>
      </c>
      <c r="L184" s="61" t="s">
        <v>116</v>
      </c>
      <c r="M184" s="1">
        <v>2</v>
      </c>
      <c r="N184" s="1">
        <v>1</v>
      </c>
      <c r="O184" s="1">
        <f t="shared" si="21"/>
        <v>2</v>
      </c>
      <c r="P184" s="39" t="str">
        <f t="shared" si="25"/>
        <v>(B)</v>
      </c>
      <c r="Q184" s="1">
        <v>100</v>
      </c>
      <c r="R184" s="1">
        <f t="shared" si="22"/>
        <v>200</v>
      </c>
      <c r="S184" s="40" t="str">
        <f t="shared" si="24"/>
        <v>II</v>
      </c>
      <c r="T184" s="41" t="str">
        <f t="shared" si="23"/>
        <v>Aceptable con Control Especifico</v>
      </c>
      <c r="U184" s="42">
        <v>1</v>
      </c>
      <c r="V184" s="81" t="s">
        <v>501</v>
      </c>
      <c r="W184" s="2"/>
      <c r="X184" s="2"/>
      <c r="Y184" s="2" t="s">
        <v>51</v>
      </c>
      <c r="Z184" s="61" t="s">
        <v>427</v>
      </c>
      <c r="AA184" s="61" t="s">
        <v>428</v>
      </c>
      <c r="AB184" s="36" t="s">
        <v>40</v>
      </c>
      <c r="AC184" s="35" t="s">
        <v>429</v>
      </c>
      <c r="AD184" s="148"/>
      <c r="AE184" s="148"/>
      <c r="AF184" s="149"/>
      <c r="AG184" s="148"/>
      <c r="AH184" s="44"/>
      <c r="AI184" s="44"/>
      <c r="AJ184" s="44"/>
      <c r="AK184" s="44"/>
      <c r="AL184" s="44"/>
      <c r="AM184" s="44"/>
      <c r="AN184" s="44"/>
      <c r="AO184" s="44"/>
      <c r="AP184" s="44"/>
      <c r="AQ184" s="44"/>
      <c r="AR184" s="44"/>
      <c r="AS184" s="44"/>
      <c r="AT184" s="44"/>
      <c r="AU184" s="44"/>
    </row>
    <row r="185" spans="1:47" s="57" customFormat="1" ht="270" x14ac:dyDescent="0.2">
      <c r="A185" s="35" t="s">
        <v>263</v>
      </c>
      <c r="B185" s="35" t="s">
        <v>241</v>
      </c>
      <c r="C185" s="35" t="s">
        <v>265</v>
      </c>
      <c r="D185" s="50" t="s">
        <v>294</v>
      </c>
      <c r="E185" s="35" t="s">
        <v>41</v>
      </c>
      <c r="F185" s="1" t="s">
        <v>89</v>
      </c>
      <c r="G185" s="49" t="s">
        <v>512</v>
      </c>
      <c r="H185" s="1" t="s">
        <v>100</v>
      </c>
      <c r="I185" s="1" t="s">
        <v>124</v>
      </c>
      <c r="J185" s="53"/>
      <c r="K185" s="61" t="s">
        <v>123</v>
      </c>
      <c r="L185" s="61" t="s">
        <v>116</v>
      </c>
      <c r="M185" s="1">
        <v>2</v>
      </c>
      <c r="N185" s="1">
        <v>1</v>
      </c>
      <c r="O185" s="1">
        <f t="shared" si="21"/>
        <v>2</v>
      </c>
      <c r="P185" s="39" t="str">
        <f t="shared" si="25"/>
        <v>(B)</v>
      </c>
      <c r="Q185" s="1">
        <v>25</v>
      </c>
      <c r="R185" s="1">
        <f t="shared" si="22"/>
        <v>50</v>
      </c>
      <c r="S185" s="40" t="str">
        <f t="shared" si="24"/>
        <v>III</v>
      </c>
      <c r="T185" s="41" t="str">
        <f t="shared" si="23"/>
        <v>Aceptable</v>
      </c>
      <c r="U185" s="42">
        <v>1</v>
      </c>
      <c r="V185" s="81" t="s">
        <v>501</v>
      </c>
      <c r="W185" s="2"/>
      <c r="X185" s="2"/>
      <c r="Y185" s="2" t="s">
        <v>51</v>
      </c>
      <c r="Z185" s="61" t="s">
        <v>427</v>
      </c>
      <c r="AA185" s="61" t="s">
        <v>428</v>
      </c>
      <c r="AB185" s="36" t="s">
        <v>40</v>
      </c>
      <c r="AC185" s="35" t="s">
        <v>429</v>
      </c>
      <c r="AD185" s="148"/>
      <c r="AE185" s="148"/>
      <c r="AF185" s="149"/>
      <c r="AG185" s="148"/>
      <c r="AH185" s="44"/>
      <c r="AI185" s="44"/>
      <c r="AJ185" s="44"/>
      <c r="AK185" s="44"/>
      <c r="AL185" s="44"/>
      <c r="AM185" s="44"/>
      <c r="AN185" s="44"/>
      <c r="AO185" s="44"/>
      <c r="AP185" s="44"/>
      <c r="AQ185" s="44"/>
      <c r="AR185" s="44"/>
      <c r="AS185" s="44"/>
      <c r="AT185" s="44"/>
      <c r="AU185" s="44"/>
    </row>
    <row r="186" spans="1:47" s="57" customFormat="1" ht="225" x14ac:dyDescent="0.2">
      <c r="A186" s="35" t="s">
        <v>537</v>
      </c>
      <c r="B186" s="35" t="s">
        <v>241</v>
      </c>
      <c r="C186" s="35" t="s">
        <v>300</v>
      </c>
      <c r="D186" s="78" t="s">
        <v>302</v>
      </c>
      <c r="E186" s="35" t="s">
        <v>41</v>
      </c>
      <c r="F186" s="1" t="s">
        <v>63</v>
      </c>
      <c r="G186" s="36" t="s">
        <v>517</v>
      </c>
      <c r="H186" s="1" t="s">
        <v>66</v>
      </c>
      <c r="I186" s="51" t="s">
        <v>67</v>
      </c>
      <c r="J186" s="38" t="s">
        <v>70</v>
      </c>
      <c r="K186" s="38" t="s">
        <v>71</v>
      </c>
      <c r="L186" s="38" t="s">
        <v>72</v>
      </c>
      <c r="M186" s="1">
        <v>2</v>
      </c>
      <c r="N186" s="1">
        <v>4</v>
      </c>
      <c r="O186" s="1">
        <f t="shared" si="21"/>
        <v>8</v>
      </c>
      <c r="P186" s="39" t="str">
        <f t="shared" si="25"/>
        <v>(M)</v>
      </c>
      <c r="Q186" s="1">
        <v>25</v>
      </c>
      <c r="R186" s="1">
        <f t="shared" si="22"/>
        <v>200</v>
      </c>
      <c r="S186" s="40" t="str">
        <f t="shared" si="24"/>
        <v>II</v>
      </c>
      <c r="T186" s="41" t="str">
        <f t="shared" si="23"/>
        <v>Aceptable con Control Especifico</v>
      </c>
      <c r="U186" s="42">
        <v>5</v>
      </c>
      <c r="V186" s="81" t="s">
        <v>500</v>
      </c>
      <c r="W186" s="2"/>
      <c r="X186" s="2"/>
      <c r="Y186" s="38" t="s">
        <v>405</v>
      </c>
      <c r="Z186" s="38" t="s">
        <v>406</v>
      </c>
      <c r="AA186" s="43" t="s">
        <v>407</v>
      </c>
      <c r="AB186" s="36" t="s">
        <v>40</v>
      </c>
      <c r="AC186" s="35" t="s">
        <v>451</v>
      </c>
      <c r="AD186" s="148"/>
      <c r="AE186" s="148"/>
      <c r="AF186" s="149"/>
      <c r="AG186" s="148"/>
      <c r="AH186" s="44"/>
      <c r="AI186" s="44"/>
      <c r="AJ186" s="44"/>
      <c r="AK186" s="44"/>
      <c r="AL186" s="44"/>
      <c r="AM186" s="44"/>
      <c r="AN186" s="44"/>
      <c r="AO186" s="44"/>
      <c r="AP186" s="44"/>
      <c r="AQ186" s="44"/>
      <c r="AR186" s="44"/>
      <c r="AS186" s="44"/>
      <c r="AT186" s="44"/>
      <c r="AU186" s="44"/>
    </row>
    <row r="187" spans="1:47" s="57" customFormat="1" ht="225" x14ac:dyDescent="0.2">
      <c r="A187" s="35" t="s">
        <v>537</v>
      </c>
      <c r="B187" s="35" t="s">
        <v>241</v>
      </c>
      <c r="C187" s="35" t="s">
        <v>300</v>
      </c>
      <c r="D187" s="78" t="s">
        <v>302</v>
      </c>
      <c r="E187" s="35" t="s">
        <v>41</v>
      </c>
      <c r="F187" s="1" t="s">
        <v>64</v>
      </c>
      <c r="G187" s="36" t="s">
        <v>517</v>
      </c>
      <c r="H187" s="1" t="s">
        <v>132</v>
      </c>
      <c r="I187" s="51" t="s">
        <v>68</v>
      </c>
      <c r="J187" s="38" t="s">
        <v>70</v>
      </c>
      <c r="K187" s="38" t="s">
        <v>73</v>
      </c>
      <c r="L187" s="38" t="s">
        <v>72</v>
      </c>
      <c r="M187" s="1">
        <v>2</v>
      </c>
      <c r="N187" s="1">
        <v>4</v>
      </c>
      <c r="O187" s="1">
        <f t="shared" si="21"/>
        <v>8</v>
      </c>
      <c r="P187" s="39" t="str">
        <f t="shared" si="25"/>
        <v>(M)</v>
      </c>
      <c r="Q187" s="1">
        <v>25</v>
      </c>
      <c r="R187" s="1">
        <f t="shared" si="22"/>
        <v>200</v>
      </c>
      <c r="S187" s="40" t="str">
        <f t="shared" si="24"/>
        <v>II</v>
      </c>
      <c r="T187" s="41" t="str">
        <f t="shared" si="23"/>
        <v>Aceptable con Control Especifico</v>
      </c>
      <c r="U187" s="42">
        <v>5</v>
      </c>
      <c r="V187" s="81" t="s">
        <v>500</v>
      </c>
      <c r="W187" s="2"/>
      <c r="X187" s="2"/>
      <c r="Y187" s="38" t="s">
        <v>405</v>
      </c>
      <c r="Z187" s="38" t="s">
        <v>409</v>
      </c>
      <c r="AA187" s="43" t="s">
        <v>407</v>
      </c>
      <c r="AB187" s="36" t="s">
        <v>40</v>
      </c>
      <c r="AC187" s="35" t="s">
        <v>451</v>
      </c>
      <c r="AD187" s="148"/>
      <c r="AE187" s="148"/>
      <c r="AF187" s="149"/>
      <c r="AG187" s="148"/>
      <c r="AH187" s="44"/>
      <c r="AI187" s="44"/>
      <c r="AJ187" s="44"/>
      <c r="AK187" s="44"/>
      <c r="AL187" s="44"/>
      <c r="AM187" s="44"/>
      <c r="AN187" s="44"/>
      <c r="AO187" s="44"/>
      <c r="AP187" s="44"/>
      <c r="AQ187" s="44"/>
      <c r="AR187" s="44"/>
      <c r="AS187" s="44"/>
      <c r="AT187" s="44"/>
      <c r="AU187" s="44"/>
    </row>
    <row r="188" spans="1:47" s="57" customFormat="1" ht="90" x14ac:dyDescent="0.2">
      <c r="A188" s="35" t="s">
        <v>537</v>
      </c>
      <c r="B188" s="35" t="s">
        <v>241</v>
      </c>
      <c r="C188" s="35" t="s">
        <v>300</v>
      </c>
      <c r="D188" s="78" t="s">
        <v>303</v>
      </c>
      <c r="E188" s="35" t="s">
        <v>41</v>
      </c>
      <c r="F188" s="1" t="s">
        <v>65</v>
      </c>
      <c r="G188" s="36" t="s">
        <v>517</v>
      </c>
      <c r="H188" s="1" t="s">
        <v>133</v>
      </c>
      <c r="I188" s="51" t="s">
        <v>69</v>
      </c>
      <c r="J188" s="52"/>
      <c r="K188" s="43" t="s">
        <v>74</v>
      </c>
      <c r="L188" s="43" t="s">
        <v>75</v>
      </c>
      <c r="M188" s="1">
        <v>2</v>
      </c>
      <c r="N188" s="1">
        <v>4</v>
      </c>
      <c r="O188" s="1">
        <f t="shared" si="21"/>
        <v>8</v>
      </c>
      <c r="P188" s="39" t="str">
        <f t="shared" si="25"/>
        <v>(M)</v>
      </c>
      <c r="Q188" s="1">
        <v>10</v>
      </c>
      <c r="R188" s="1">
        <f t="shared" si="22"/>
        <v>80</v>
      </c>
      <c r="S188" s="40" t="str">
        <f t="shared" si="24"/>
        <v>III</v>
      </c>
      <c r="T188" s="41" t="str">
        <f t="shared" si="23"/>
        <v>Aceptable</v>
      </c>
      <c r="U188" s="42">
        <v>5</v>
      </c>
      <c r="V188" s="81" t="s">
        <v>500</v>
      </c>
      <c r="W188" s="2"/>
      <c r="X188" s="2"/>
      <c r="Y188" s="38" t="s">
        <v>410</v>
      </c>
      <c r="Z188" s="48" t="s">
        <v>411</v>
      </c>
      <c r="AA188" s="2" t="s">
        <v>51</v>
      </c>
      <c r="AB188" s="36" t="s">
        <v>40</v>
      </c>
      <c r="AC188" s="35" t="s">
        <v>451</v>
      </c>
      <c r="AD188" s="148"/>
      <c r="AE188" s="148"/>
      <c r="AF188" s="149"/>
      <c r="AG188" s="148"/>
      <c r="AH188" s="44"/>
      <c r="AI188" s="44"/>
      <c r="AJ188" s="44"/>
      <c r="AK188" s="44"/>
      <c r="AL188" s="44"/>
      <c r="AM188" s="44"/>
      <c r="AN188" s="44"/>
      <c r="AO188" s="44"/>
      <c r="AP188" s="44"/>
      <c r="AQ188" s="44"/>
      <c r="AR188" s="44"/>
      <c r="AS188" s="44"/>
      <c r="AT188" s="44"/>
      <c r="AU188" s="44"/>
    </row>
    <row r="189" spans="1:47" s="57" customFormat="1" ht="255" x14ac:dyDescent="0.2">
      <c r="A189" s="35" t="s">
        <v>537</v>
      </c>
      <c r="B189" s="35" t="s">
        <v>241</v>
      </c>
      <c r="C189" s="35" t="s">
        <v>300</v>
      </c>
      <c r="D189" s="78" t="s">
        <v>303</v>
      </c>
      <c r="E189" s="35" t="s">
        <v>41</v>
      </c>
      <c r="F189" s="1" t="s">
        <v>79</v>
      </c>
      <c r="G189" s="49" t="s">
        <v>16</v>
      </c>
      <c r="H189" s="50" t="s">
        <v>90</v>
      </c>
      <c r="I189" s="51" t="s">
        <v>101</v>
      </c>
      <c r="J189" s="52"/>
      <c r="K189" s="53"/>
      <c r="L189" s="51" t="s">
        <v>102</v>
      </c>
      <c r="M189" s="1">
        <v>2</v>
      </c>
      <c r="N189" s="1">
        <v>2</v>
      </c>
      <c r="O189" s="1">
        <f t="shared" si="21"/>
        <v>4</v>
      </c>
      <c r="P189" s="39" t="str">
        <f t="shared" si="25"/>
        <v>(B)</v>
      </c>
      <c r="Q189" s="1">
        <v>10</v>
      </c>
      <c r="R189" s="1">
        <f t="shared" si="22"/>
        <v>40</v>
      </c>
      <c r="S189" s="40" t="str">
        <f t="shared" si="24"/>
        <v>III</v>
      </c>
      <c r="T189" s="41" t="str">
        <f t="shared" si="23"/>
        <v>Aceptable</v>
      </c>
      <c r="U189" s="42">
        <v>5</v>
      </c>
      <c r="V189" s="81" t="s">
        <v>500</v>
      </c>
      <c r="W189" s="2"/>
      <c r="X189" s="51" t="s">
        <v>412</v>
      </c>
      <c r="Y189" s="2" t="s">
        <v>51</v>
      </c>
      <c r="Z189" s="54" t="s">
        <v>413</v>
      </c>
      <c r="AA189" s="2" t="s">
        <v>51</v>
      </c>
      <c r="AB189" s="36" t="s">
        <v>40</v>
      </c>
      <c r="AC189" s="35" t="s">
        <v>451</v>
      </c>
      <c r="AD189" s="148"/>
      <c r="AE189" s="148"/>
      <c r="AF189" s="149"/>
      <c r="AG189" s="148"/>
      <c r="AH189" s="44"/>
      <c r="AI189" s="44"/>
      <c r="AJ189" s="44"/>
      <c r="AK189" s="44"/>
      <c r="AL189" s="44"/>
      <c r="AM189" s="44"/>
      <c r="AN189" s="44"/>
      <c r="AO189" s="44"/>
      <c r="AP189" s="44"/>
      <c r="AQ189" s="44"/>
      <c r="AR189" s="44"/>
      <c r="AS189" s="44"/>
      <c r="AT189" s="44"/>
      <c r="AU189" s="44"/>
    </row>
    <row r="190" spans="1:47" s="57" customFormat="1" ht="330" x14ac:dyDescent="0.2">
      <c r="A190" s="35" t="s">
        <v>537</v>
      </c>
      <c r="B190" s="35" t="s">
        <v>241</v>
      </c>
      <c r="C190" s="35" t="s">
        <v>300</v>
      </c>
      <c r="D190" s="78" t="s">
        <v>304</v>
      </c>
      <c r="E190" s="35" t="s">
        <v>41</v>
      </c>
      <c r="F190" s="1" t="s">
        <v>80</v>
      </c>
      <c r="G190" s="1" t="s">
        <v>134</v>
      </c>
      <c r="H190" s="50" t="s">
        <v>91</v>
      </c>
      <c r="I190" s="1" t="s">
        <v>103</v>
      </c>
      <c r="J190" s="52"/>
      <c r="K190" s="38" t="s">
        <v>104</v>
      </c>
      <c r="L190" s="38" t="s">
        <v>105</v>
      </c>
      <c r="M190" s="1">
        <v>2</v>
      </c>
      <c r="N190" s="1">
        <v>3</v>
      </c>
      <c r="O190" s="1">
        <f t="shared" si="21"/>
        <v>6</v>
      </c>
      <c r="P190" s="39" t="str">
        <f t="shared" si="25"/>
        <v>(M)</v>
      </c>
      <c r="Q190" s="1">
        <v>25</v>
      </c>
      <c r="R190" s="1">
        <f t="shared" si="22"/>
        <v>150</v>
      </c>
      <c r="S190" s="40" t="str">
        <f t="shared" si="24"/>
        <v>II</v>
      </c>
      <c r="T190" s="41" t="str">
        <f t="shared" si="23"/>
        <v>Aceptable con Control Especifico</v>
      </c>
      <c r="U190" s="42">
        <v>5</v>
      </c>
      <c r="V190" s="81" t="s">
        <v>42</v>
      </c>
      <c r="W190" s="2"/>
      <c r="X190" s="2"/>
      <c r="Y190" s="2" t="s">
        <v>51</v>
      </c>
      <c r="Z190" s="54" t="s">
        <v>414</v>
      </c>
      <c r="AA190" s="2" t="s">
        <v>51</v>
      </c>
      <c r="AB190" s="36" t="s">
        <v>40</v>
      </c>
      <c r="AC190" s="35" t="s">
        <v>415</v>
      </c>
      <c r="AD190" s="148"/>
      <c r="AE190" s="148"/>
      <c r="AF190" s="149"/>
      <c r="AG190" s="148"/>
      <c r="AH190" s="44"/>
      <c r="AI190" s="44"/>
      <c r="AJ190" s="44"/>
      <c r="AK190" s="44"/>
      <c r="AL190" s="44"/>
      <c r="AM190" s="44"/>
      <c r="AN190" s="44"/>
      <c r="AO190" s="44"/>
      <c r="AP190" s="44"/>
      <c r="AQ190" s="44"/>
      <c r="AR190" s="44"/>
      <c r="AS190" s="44"/>
      <c r="AT190" s="44"/>
      <c r="AU190" s="44"/>
    </row>
    <row r="191" spans="1:47" s="57" customFormat="1" ht="180" x14ac:dyDescent="0.2">
      <c r="A191" s="35" t="s">
        <v>537</v>
      </c>
      <c r="B191" s="35" t="s">
        <v>241</v>
      </c>
      <c r="C191" s="35" t="s">
        <v>300</v>
      </c>
      <c r="D191" s="78" t="s">
        <v>304</v>
      </c>
      <c r="E191" s="35" t="s">
        <v>41</v>
      </c>
      <c r="F191" s="1" t="s">
        <v>81</v>
      </c>
      <c r="G191" s="49" t="s">
        <v>16</v>
      </c>
      <c r="H191" s="50" t="s">
        <v>92</v>
      </c>
      <c r="I191" s="51" t="s">
        <v>106</v>
      </c>
      <c r="J191" s="52"/>
      <c r="K191" s="38" t="s">
        <v>107</v>
      </c>
      <c r="L191" s="38" t="s">
        <v>108</v>
      </c>
      <c r="M191" s="1">
        <v>2</v>
      </c>
      <c r="N191" s="1">
        <v>3</v>
      </c>
      <c r="O191" s="1">
        <f t="shared" si="21"/>
        <v>6</v>
      </c>
      <c r="P191" s="39" t="str">
        <f t="shared" si="25"/>
        <v>(M)</v>
      </c>
      <c r="Q191" s="1">
        <v>25</v>
      </c>
      <c r="R191" s="1">
        <f t="shared" si="22"/>
        <v>150</v>
      </c>
      <c r="S191" s="40" t="str">
        <f t="shared" si="24"/>
        <v>II</v>
      </c>
      <c r="T191" s="41" t="str">
        <f t="shared" si="23"/>
        <v>Aceptable con Control Especifico</v>
      </c>
      <c r="U191" s="42">
        <v>5</v>
      </c>
      <c r="V191" s="81" t="s">
        <v>501</v>
      </c>
      <c r="W191" s="2"/>
      <c r="X191" s="2"/>
      <c r="Y191" s="38" t="s">
        <v>416</v>
      </c>
      <c r="Z191" s="38" t="s">
        <v>417</v>
      </c>
      <c r="AA191" s="2" t="s">
        <v>51</v>
      </c>
      <c r="AB191" s="36" t="s">
        <v>40</v>
      </c>
      <c r="AC191" s="35" t="s">
        <v>451</v>
      </c>
      <c r="AD191" s="148"/>
      <c r="AE191" s="148"/>
      <c r="AF191" s="149"/>
      <c r="AG191" s="148"/>
      <c r="AH191" s="44"/>
      <c r="AI191" s="44"/>
      <c r="AJ191" s="44"/>
      <c r="AK191" s="44"/>
      <c r="AL191" s="44"/>
      <c r="AM191" s="44"/>
      <c r="AN191" s="44"/>
      <c r="AO191" s="44"/>
      <c r="AP191" s="44"/>
      <c r="AQ191" s="44"/>
      <c r="AR191" s="44"/>
      <c r="AS191" s="44"/>
      <c r="AT191" s="44"/>
      <c r="AU191" s="44"/>
    </row>
    <row r="192" spans="1:47" s="57" customFormat="1" ht="210" x14ac:dyDescent="0.2">
      <c r="A192" s="35" t="s">
        <v>537</v>
      </c>
      <c r="B192" s="35" t="s">
        <v>241</v>
      </c>
      <c r="C192" s="35" t="s">
        <v>300</v>
      </c>
      <c r="D192" s="78" t="s">
        <v>304</v>
      </c>
      <c r="E192" s="35" t="s">
        <v>41</v>
      </c>
      <c r="F192" s="1" t="s">
        <v>82</v>
      </c>
      <c r="G192" s="49" t="s">
        <v>16</v>
      </c>
      <c r="H192" s="50" t="s">
        <v>93</v>
      </c>
      <c r="I192" s="51" t="s">
        <v>109</v>
      </c>
      <c r="J192" s="52"/>
      <c r="K192" s="38" t="s">
        <v>110</v>
      </c>
      <c r="L192" s="38" t="s">
        <v>108</v>
      </c>
      <c r="M192" s="1">
        <v>2</v>
      </c>
      <c r="N192" s="1">
        <v>3</v>
      </c>
      <c r="O192" s="1">
        <f t="shared" si="21"/>
        <v>6</v>
      </c>
      <c r="P192" s="39" t="str">
        <f t="shared" si="25"/>
        <v>(M)</v>
      </c>
      <c r="Q192" s="1">
        <v>25</v>
      </c>
      <c r="R192" s="1">
        <f t="shared" si="22"/>
        <v>150</v>
      </c>
      <c r="S192" s="40" t="str">
        <f t="shared" si="24"/>
        <v>II</v>
      </c>
      <c r="T192" s="41" t="str">
        <f t="shared" si="23"/>
        <v>Aceptable con Control Especifico</v>
      </c>
      <c r="U192" s="42">
        <v>5</v>
      </c>
      <c r="V192" s="81" t="s">
        <v>501</v>
      </c>
      <c r="W192" s="2"/>
      <c r="X192" s="2"/>
      <c r="Y192" s="38" t="s">
        <v>418</v>
      </c>
      <c r="Z192" s="38" t="s">
        <v>417</v>
      </c>
      <c r="AA192" s="2" t="s">
        <v>51</v>
      </c>
      <c r="AB192" s="36" t="s">
        <v>40</v>
      </c>
      <c r="AC192" s="35" t="s">
        <v>451</v>
      </c>
      <c r="AD192" s="148"/>
      <c r="AE192" s="148"/>
      <c r="AF192" s="149"/>
      <c r="AG192" s="148"/>
      <c r="AH192" s="44"/>
      <c r="AI192" s="44"/>
      <c r="AJ192" s="44"/>
      <c r="AK192" s="44"/>
      <c r="AL192" s="44"/>
      <c r="AM192" s="44"/>
      <c r="AN192" s="44"/>
      <c r="AO192" s="44"/>
      <c r="AP192" s="44"/>
      <c r="AQ192" s="44"/>
      <c r="AR192" s="44"/>
      <c r="AS192" s="44"/>
      <c r="AT192" s="44"/>
      <c r="AU192" s="44"/>
    </row>
    <row r="193" spans="1:47" s="57" customFormat="1" ht="210" x14ac:dyDescent="0.2">
      <c r="A193" s="35" t="s">
        <v>537</v>
      </c>
      <c r="B193" s="35" t="s">
        <v>241</v>
      </c>
      <c r="C193" s="35" t="s">
        <v>300</v>
      </c>
      <c r="D193" s="78" t="s">
        <v>305</v>
      </c>
      <c r="E193" s="35" t="s">
        <v>41</v>
      </c>
      <c r="F193" s="1" t="s">
        <v>83</v>
      </c>
      <c r="G193" s="49" t="s">
        <v>16</v>
      </c>
      <c r="H193" s="50" t="s">
        <v>94</v>
      </c>
      <c r="I193" s="1" t="s">
        <v>111</v>
      </c>
      <c r="J193" s="52"/>
      <c r="K193" s="38" t="s">
        <v>112</v>
      </c>
      <c r="L193" s="38" t="s">
        <v>113</v>
      </c>
      <c r="M193" s="1">
        <v>2</v>
      </c>
      <c r="N193" s="1">
        <v>1</v>
      </c>
      <c r="O193" s="1">
        <f t="shared" si="21"/>
        <v>2</v>
      </c>
      <c r="P193" s="39" t="str">
        <f t="shared" si="25"/>
        <v>(B)</v>
      </c>
      <c r="Q193" s="1">
        <v>100</v>
      </c>
      <c r="R193" s="1">
        <f t="shared" si="22"/>
        <v>200</v>
      </c>
      <c r="S193" s="40" t="str">
        <f t="shared" si="24"/>
        <v>II</v>
      </c>
      <c r="T193" s="41" t="str">
        <f t="shared" si="23"/>
        <v>Aceptable con Control Especifico</v>
      </c>
      <c r="U193" s="42">
        <v>5</v>
      </c>
      <c r="V193" s="81" t="s">
        <v>501</v>
      </c>
      <c r="W193" s="2"/>
      <c r="X193" s="2"/>
      <c r="Y193" s="2" t="s">
        <v>51</v>
      </c>
      <c r="Z193" s="38" t="s">
        <v>419</v>
      </c>
      <c r="AA193" s="2" t="s">
        <v>51</v>
      </c>
      <c r="AB193" s="36" t="s">
        <v>40</v>
      </c>
      <c r="AC193" s="35" t="s">
        <v>451</v>
      </c>
      <c r="AD193" s="148"/>
      <c r="AE193" s="148"/>
      <c r="AF193" s="149"/>
      <c r="AG193" s="148"/>
      <c r="AH193" s="44"/>
      <c r="AI193" s="44"/>
      <c r="AJ193" s="44"/>
      <c r="AK193" s="44"/>
      <c r="AL193" s="44"/>
      <c r="AM193" s="44"/>
      <c r="AN193" s="44"/>
      <c r="AO193" s="44"/>
      <c r="AP193" s="44"/>
      <c r="AQ193" s="44"/>
      <c r="AR193" s="44"/>
      <c r="AS193" s="44"/>
      <c r="AT193" s="44"/>
      <c r="AU193" s="44"/>
    </row>
    <row r="194" spans="1:47" s="57" customFormat="1" ht="270" x14ac:dyDescent="0.2">
      <c r="A194" s="35" t="s">
        <v>537</v>
      </c>
      <c r="B194" s="35" t="s">
        <v>241</v>
      </c>
      <c r="C194" s="35" t="s">
        <v>300</v>
      </c>
      <c r="D194" s="78" t="s">
        <v>305</v>
      </c>
      <c r="E194" s="35" t="s">
        <v>41</v>
      </c>
      <c r="F194" s="60" t="s">
        <v>85</v>
      </c>
      <c r="G194" s="49" t="s">
        <v>16</v>
      </c>
      <c r="H194" s="50" t="s">
        <v>96</v>
      </c>
      <c r="I194" s="1" t="s">
        <v>114</v>
      </c>
      <c r="J194" s="52"/>
      <c r="K194" s="43" t="s">
        <v>115</v>
      </c>
      <c r="L194" s="43" t="s">
        <v>116</v>
      </c>
      <c r="M194" s="1">
        <v>2</v>
      </c>
      <c r="N194" s="1">
        <v>1</v>
      </c>
      <c r="O194" s="1">
        <f t="shared" si="21"/>
        <v>2</v>
      </c>
      <c r="P194" s="39" t="str">
        <f t="shared" si="25"/>
        <v>(B)</v>
      </c>
      <c r="Q194" s="1">
        <v>100</v>
      </c>
      <c r="R194" s="1">
        <f t="shared" si="22"/>
        <v>200</v>
      </c>
      <c r="S194" s="40" t="str">
        <f t="shared" si="24"/>
        <v>II</v>
      </c>
      <c r="T194" s="41" t="str">
        <f t="shared" si="23"/>
        <v>Aceptable con Control Especifico</v>
      </c>
      <c r="U194" s="42">
        <v>5</v>
      </c>
      <c r="V194" s="81" t="s">
        <v>501</v>
      </c>
      <c r="W194" s="2"/>
      <c r="X194" s="2"/>
      <c r="Y194" s="43" t="s">
        <v>420</v>
      </c>
      <c r="Z194" s="43" t="s">
        <v>421</v>
      </c>
      <c r="AA194" s="61" t="s">
        <v>422</v>
      </c>
      <c r="AB194" s="36" t="s">
        <v>40</v>
      </c>
      <c r="AC194" s="35" t="s">
        <v>451</v>
      </c>
      <c r="AD194" s="148"/>
      <c r="AE194" s="148"/>
      <c r="AF194" s="149"/>
      <c r="AG194" s="148"/>
      <c r="AH194" s="44"/>
      <c r="AI194" s="44"/>
      <c r="AJ194" s="44"/>
      <c r="AK194" s="44"/>
      <c r="AL194" s="44"/>
      <c r="AM194" s="44"/>
      <c r="AN194" s="44"/>
      <c r="AO194" s="44"/>
      <c r="AP194" s="44"/>
      <c r="AQ194" s="44"/>
      <c r="AR194" s="44"/>
      <c r="AS194" s="44"/>
      <c r="AT194" s="44"/>
      <c r="AU194" s="44"/>
    </row>
    <row r="195" spans="1:47" s="57" customFormat="1" ht="210" x14ac:dyDescent="0.2">
      <c r="A195" s="35" t="s">
        <v>537</v>
      </c>
      <c r="B195" s="35" t="s">
        <v>241</v>
      </c>
      <c r="C195" s="35" t="s">
        <v>300</v>
      </c>
      <c r="D195" s="78" t="s">
        <v>306</v>
      </c>
      <c r="E195" s="35" t="s">
        <v>41</v>
      </c>
      <c r="F195" s="62" t="s">
        <v>86</v>
      </c>
      <c r="G195" s="49" t="s">
        <v>16</v>
      </c>
      <c r="H195" s="50" t="s">
        <v>97</v>
      </c>
      <c r="I195" s="1" t="s">
        <v>117</v>
      </c>
      <c r="J195" s="1" t="s">
        <v>538</v>
      </c>
      <c r="K195" s="43" t="s">
        <v>118</v>
      </c>
      <c r="L195" s="1" t="s">
        <v>538</v>
      </c>
      <c r="M195" s="1">
        <v>2</v>
      </c>
      <c r="N195" s="1">
        <v>1</v>
      </c>
      <c r="O195" s="1">
        <f t="shared" si="21"/>
        <v>2</v>
      </c>
      <c r="P195" s="39" t="str">
        <f t="shared" si="25"/>
        <v>(B)</v>
      </c>
      <c r="Q195" s="1">
        <v>60</v>
      </c>
      <c r="R195" s="1">
        <f t="shared" si="22"/>
        <v>120</v>
      </c>
      <c r="S195" s="40" t="str">
        <f t="shared" si="24"/>
        <v>III</v>
      </c>
      <c r="T195" s="41" t="str">
        <f t="shared" si="23"/>
        <v>Aceptable</v>
      </c>
      <c r="U195" s="42">
        <v>5</v>
      </c>
      <c r="V195" s="81" t="s">
        <v>501</v>
      </c>
      <c r="W195" s="2"/>
      <c r="X195" s="2"/>
      <c r="Y195" s="48" t="s">
        <v>448</v>
      </c>
      <c r="Z195" s="48" t="s">
        <v>424</v>
      </c>
      <c r="AA195" s="2" t="s">
        <v>51</v>
      </c>
      <c r="AB195" s="36" t="s">
        <v>40</v>
      </c>
      <c r="AC195" s="35" t="s">
        <v>451</v>
      </c>
      <c r="AD195" s="148"/>
      <c r="AE195" s="148"/>
      <c r="AF195" s="149"/>
      <c r="AG195" s="148"/>
      <c r="AH195" s="44"/>
      <c r="AI195" s="44"/>
      <c r="AJ195" s="44"/>
      <c r="AK195" s="44"/>
      <c r="AL195" s="44"/>
      <c r="AM195" s="44"/>
      <c r="AN195" s="44"/>
      <c r="AO195" s="44"/>
      <c r="AP195" s="44"/>
      <c r="AQ195" s="44"/>
      <c r="AR195" s="44"/>
      <c r="AS195" s="44"/>
      <c r="AT195" s="44"/>
      <c r="AU195" s="44"/>
    </row>
    <row r="196" spans="1:47" s="57" customFormat="1" ht="270" x14ac:dyDescent="0.2">
      <c r="A196" s="35" t="s">
        <v>537</v>
      </c>
      <c r="B196" s="35" t="s">
        <v>241</v>
      </c>
      <c r="C196" s="35" t="s">
        <v>300</v>
      </c>
      <c r="D196" s="78" t="s">
        <v>306</v>
      </c>
      <c r="E196" s="35" t="s">
        <v>41</v>
      </c>
      <c r="F196" s="1" t="s">
        <v>87</v>
      </c>
      <c r="G196" s="49" t="s">
        <v>518</v>
      </c>
      <c r="H196" s="1" t="s">
        <v>98</v>
      </c>
      <c r="I196" s="51" t="s">
        <v>119</v>
      </c>
      <c r="J196" s="53"/>
      <c r="K196" s="43" t="s">
        <v>120</v>
      </c>
      <c r="L196" s="43" t="s">
        <v>121</v>
      </c>
      <c r="M196" s="1">
        <v>2</v>
      </c>
      <c r="N196" s="1">
        <v>4</v>
      </c>
      <c r="O196" s="1">
        <f t="shared" si="21"/>
        <v>8</v>
      </c>
      <c r="P196" s="39" t="str">
        <f t="shared" si="25"/>
        <v>(M)</v>
      </c>
      <c r="Q196" s="1">
        <v>10</v>
      </c>
      <c r="R196" s="1">
        <f t="shared" si="22"/>
        <v>80</v>
      </c>
      <c r="S196" s="40" t="str">
        <f t="shared" si="24"/>
        <v>III</v>
      </c>
      <c r="T196" s="41" t="str">
        <f t="shared" si="23"/>
        <v>Aceptable</v>
      </c>
      <c r="U196" s="42">
        <v>5</v>
      </c>
      <c r="V196" s="81" t="s">
        <v>502</v>
      </c>
      <c r="W196" s="2"/>
      <c r="X196" s="2"/>
      <c r="Y196" s="2" t="s">
        <v>51</v>
      </c>
      <c r="Z196" s="43" t="s">
        <v>425</v>
      </c>
      <c r="AA196" s="2" t="s">
        <v>51</v>
      </c>
      <c r="AB196" s="36" t="s">
        <v>40</v>
      </c>
      <c r="AC196" s="35" t="s">
        <v>426</v>
      </c>
      <c r="AD196" s="148"/>
      <c r="AE196" s="148"/>
      <c r="AF196" s="149"/>
      <c r="AG196" s="148"/>
      <c r="AH196" s="44"/>
      <c r="AI196" s="44"/>
      <c r="AJ196" s="44"/>
      <c r="AK196" s="44"/>
      <c r="AL196" s="44"/>
      <c r="AM196" s="44"/>
      <c r="AN196" s="44"/>
      <c r="AO196" s="44"/>
      <c r="AP196" s="44"/>
      <c r="AQ196" s="44"/>
      <c r="AR196" s="44"/>
      <c r="AS196" s="44"/>
      <c r="AT196" s="44"/>
      <c r="AU196" s="44"/>
    </row>
    <row r="197" spans="1:47" s="57" customFormat="1" ht="270" x14ac:dyDescent="0.2">
      <c r="A197" s="35" t="s">
        <v>537</v>
      </c>
      <c r="B197" s="35" t="s">
        <v>241</v>
      </c>
      <c r="C197" s="35" t="s">
        <v>300</v>
      </c>
      <c r="D197" s="78" t="s">
        <v>307</v>
      </c>
      <c r="E197" s="35" t="s">
        <v>41</v>
      </c>
      <c r="F197" s="1" t="s">
        <v>88</v>
      </c>
      <c r="G197" s="49" t="s">
        <v>512</v>
      </c>
      <c r="H197" s="1" t="s">
        <v>99</v>
      </c>
      <c r="I197" s="1" t="s">
        <v>122</v>
      </c>
      <c r="J197" s="53"/>
      <c r="K197" s="61" t="s">
        <v>123</v>
      </c>
      <c r="L197" s="61" t="s">
        <v>116</v>
      </c>
      <c r="M197" s="1">
        <v>2</v>
      </c>
      <c r="N197" s="1">
        <v>1</v>
      </c>
      <c r="O197" s="1">
        <f t="shared" si="21"/>
        <v>2</v>
      </c>
      <c r="P197" s="39" t="str">
        <f t="shared" si="25"/>
        <v>(B)</v>
      </c>
      <c r="Q197" s="1">
        <v>100</v>
      </c>
      <c r="R197" s="1">
        <f t="shared" si="22"/>
        <v>200</v>
      </c>
      <c r="S197" s="40" t="str">
        <f t="shared" si="24"/>
        <v>II</v>
      </c>
      <c r="T197" s="41" t="str">
        <f t="shared" si="23"/>
        <v>Aceptable con Control Especifico</v>
      </c>
      <c r="U197" s="42">
        <v>5</v>
      </c>
      <c r="V197" s="81" t="s">
        <v>501</v>
      </c>
      <c r="W197" s="2"/>
      <c r="X197" s="2"/>
      <c r="Y197" s="2" t="s">
        <v>51</v>
      </c>
      <c r="Z197" s="61" t="s">
        <v>427</v>
      </c>
      <c r="AA197" s="61" t="s">
        <v>428</v>
      </c>
      <c r="AB197" s="36" t="s">
        <v>40</v>
      </c>
      <c r="AC197" s="35" t="s">
        <v>430</v>
      </c>
      <c r="AD197" s="148"/>
      <c r="AE197" s="148"/>
      <c r="AF197" s="149"/>
      <c r="AG197" s="148"/>
      <c r="AH197" s="44"/>
      <c r="AI197" s="44"/>
      <c r="AJ197" s="44"/>
      <c r="AK197" s="44"/>
      <c r="AL197" s="44"/>
      <c r="AM197" s="44"/>
      <c r="AN197" s="44"/>
      <c r="AO197" s="44"/>
      <c r="AP197" s="44"/>
      <c r="AQ197" s="44"/>
      <c r="AR197" s="44"/>
      <c r="AS197" s="44"/>
      <c r="AT197" s="44"/>
      <c r="AU197" s="44"/>
    </row>
    <row r="198" spans="1:47" s="57" customFormat="1" ht="270" x14ac:dyDescent="0.2">
      <c r="A198" s="35" t="s">
        <v>537</v>
      </c>
      <c r="B198" s="35" t="s">
        <v>241</v>
      </c>
      <c r="C198" s="35" t="s">
        <v>300</v>
      </c>
      <c r="D198" s="78" t="s">
        <v>307</v>
      </c>
      <c r="E198" s="35" t="s">
        <v>41</v>
      </c>
      <c r="F198" s="1" t="s">
        <v>89</v>
      </c>
      <c r="G198" s="49" t="s">
        <v>512</v>
      </c>
      <c r="H198" s="1" t="s">
        <v>100</v>
      </c>
      <c r="I198" s="1" t="s">
        <v>124</v>
      </c>
      <c r="J198" s="53"/>
      <c r="K198" s="61" t="s">
        <v>123</v>
      </c>
      <c r="L198" s="61" t="s">
        <v>116</v>
      </c>
      <c r="M198" s="1">
        <v>2</v>
      </c>
      <c r="N198" s="1">
        <v>1</v>
      </c>
      <c r="O198" s="1">
        <f t="shared" si="21"/>
        <v>2</v>
      </c>
      <c r="P198" s="39" t="str">
        <f t="shared" si="25"/>
        <v>(B)</v>
      </c>
      <c r="Q198" s="1">
        <v>25</v>
      </c>
      <c r="R198" s="1">
        <f t="shared" si="22"/>
        <v>50</v>
      </c>
      <c r="S198" s="40" t="str">
        <f t="shared" si="24"/>
        <v>III</v>
      </c>
      <c r="T198" s="41" t="str">
        <f t="shared" si="23"/>
        <v>Aceptable</v>
      </c>
      <c r="U198" s="42">
        <v>5</v>
      </c>
      <c r="V198" s="81" t="s">
        <v>501</v>
      </c>
      <c r="W198" s="2"/>
      <c r="X198" s="2"/>
      <c r="Y198" s="2" t="s">
        <v>51</v>
      </c>
      <c r="Z198" s="61" t="s">
        <v>427</v>
      </c>
      <c r="AA198" s="61" t="s">
        <v>428</v>
      </c>
      <c r="AB198" s="36" t="s">
        <v>40</v>
      </c>
      <c r="AC198" s="35" t="s">
        <v>430</v>
      </c>
      <c r="AD198" s="148"/>
      <c r="AE198" s="148"/>
      <c r="AF198" s="149"/>
      <c r="AG198" s="148"/>
      <c r="AH198" s="44"/>
      <c r="AI198" s="44"/>
      <c r="AJ198" s="44"/>
      <c r="AK198" s="44"/>
      <c r="AL198" s="44"/>
      <c r="AM198" s="44"/>
      <c r="AN198" s="44"/>
      <c r="AO198" s="44"/>
      <c r="AP198" s="44"/>
      <c r="AQ198" s="44"/>
      <c r="AR198" s="44"/>
      <c r="AS198" s="44"/>
      <c r="AT198" s="44"/>
      <c r="AU198" s="44"/>
    </row>
    <row r="199" spans="1:47" s="57" customFormat="1" ht="225" x14ac:dyDescent="0.2">
      <c r="A199" s="35" t="s">
        <v>295</v>
      </c>
      <c r="B199" s="35" t="s">
        <v>241</v>
      </c>
      <c r="C199" s="35" t="s">
        <v>301</v>
      </c>
      <c r="D199" s="78" t="s">
        <v>308</v>
      </c>
      <c r="E199" s="35" t="s">
        <v>41</v>
      </c>
      <c r="F199" s="69" t="s">
        <v>63</v>
      </c>
      <c r="G199" s="36" t="s">
        <v>517</v>
      </c>
      <c r="H199" s="1" t="s">
        <v>66</v>
      </c>
      <c r="I199" s="51" t="s">
        <v>67</v>
      </c>
      <c r="J199" s="38" t="s">
        <v>70</v>
      </c>
      <c r="K199" s="38" t="s">
        <v>71</v>
      </c>
      <c r="L199" s="38" t="s">
        <v>72</v>
      </c>
      <c r="M199" s="1">
        <v>2</v>
      </c>
      <c r="N199" s="1">
        <v>1</v>
      </c>
      <c r="O199" s="1">
        <f t="shared" si="21"/>
        <v>2</v>
      </c>
      <c r="P199" s="39" t="str">
        <f t="shared" si="25"/>
        <v>(B)</v>
      </c>
      <c r="Q199" s="1">
        <v>25</v>
      </c>
      <c r="R199" s="1">
        <f t="shared" si="22"/>
        <v>50</v>
      </c>
      <c r="S199" s="40" t="str">
        <f t="shared" si="24"/>
        <v>III</v>
      </c>
      <c r="T199" s="41" t="str">
        <f t="shared" si="23"/>
        <v>Aceptable</v>
      </c>
      <c r="U199" s="42">
        <v>6</v>
      </c>
      <c r="V199" s="81" t="s">
        <v>500</v>
      </c>
      <c r="W199" s="2"/>
      <c r="X199" s="2"/>
      <c r="Y199" s="38" t="s">
        <v>405</v>
      </c>
      <c r="Z199" s="38" t="s">
        <v>406</v>
      </c>
      <c r="AA199" s="43" t="s">
        <v>407</v>
      </c>
      <c r="AB199" s="36" t="s">
        <v>40</v>
      </c>
      <c r="AC199" s="35" t="s">
        <v>444</v>
      </c>
      <c r="AD199" s="148"/>
      <c r="AE199" s="148"/>
      <c r="AF199" s="149"/>
      <c r="AG199" s="148"/>
      <c r="AH199" s="44"/>
      <c r="AI199" s="44"/>
      <c r="AJ199" s="44"/>
      <c r="AK199" s="44"/>
      <c r="AL199" s="44"/>
      <c r="AM199" s="44"/>
      <c r="AN199" s="44"/>
      <c r="AO199" s="44"/>
      <c r="AP199" s="44"/>
      <c r="AQ199" s="44"/>
      <c r="AR199" s="44"/>
      <c r="AS199" s="44"/>
      <c r="AT199" s="44"/>
      <c r="AU199" s="44"/>
    </row>
    <row r="200" spans="1:47" s="57" customFormat="1" ht="225" x14ac:dyDescent="0.2">
      <c r="A200" s="35" t="s">
        <v>295</v>
      </c>
      <c r="B200" s="35" t="s">
        <v>241</v>
      </c>
      <c r="C200" s="35" t="s">
        <v>301</v>
      </c>
      <c r="D200" s="78" t="s">
        <v>308</v>
      </c>
      <c r="E200" s="35" t="s">
        <v>41</v>
      </c>
      <c r="F200" s="69" t="s">
        <v>164</v>
      </c>
      <c r="G200" s="36" t="s">
        <v>517</v>
      </c>
      <c r="H200" s="1" t="s">
        <v>132</v>
      </c>
      <c r="I200" s="51" t="s">
        <v>68</v>
      </c>
      <c r="J200" s="38" t="s">
        <v>70</v>
      </c>
      <c r="K200" s="38" t="s">
        <v>73</v>
      </c>
      <c r="L200" s="38" t="s">
        <v>72</v>
      </c>
      <c r="M200" s="1">
        <v>2</v>
      </c>
      <c r="N200" s="1">
        <v>1</v>
      </c>
      <c r="O200" s="1">
        <f t="shared" si="21"/>
        <v>2</v>
      </c>
      <c r="P200" s="39" t="str">
        <f t="shared" si="25"/>
        <v>(B)</v>
      </c>
      <c r="Q200" s="1">
        <v>25</v>
      </c>
      <c r="R200" s="1">
        <f t="shared" si="22"/>
        <v>50</v>
      </c>
      <c r="S200" s="40" t="str">
        <f t="shared" si="24"/>
        <v>III</v>
      </c>
      <c r="T200" s="41" t="str">
        <f t="shared" si="23"/>
        <v>Aceptable</v>
      </c>
      <c r="U200" s="42">
        <v>6</v>
      </c>
      <c r="V200" s="81" t="s">
        <v>500</v>
      </c>
      <c r="W200" s="2"/>
      <c r="X200" s="2"/>
      <c r="Y200" s="38" t="s">
        <v>405</v>
      </c>
      <c r="Z200" s="38" t="s">
        <v>409</v>
      </c>
      <c r="AA200" s="43" t="s">
        <v>407</v>
      </c>
      <c r="AB200" s="36" t="s">
        <v>40</v>
      </c>
      <c r="AC200" s="35" t="s">
        <v>408</v>
      </c>
      <c r="AD200" s="148"/>
      <c r="AE200" s="148"/>
      <c r="AF200" s="149"/>
      <c r="AG200" s="148"/>
      <c r="AH200" s="44"/>
      <c r="AI200" s="44"/>
      <c r="AJ200" s="44"/>
      <c r="AK200" s="44"/>
      <c r="AL200" s="44"/>
      <c r="AM200" s="44"/>
      <c r="AN200" s="44"/>
      <c r="AO200" s="44"/>
      <c r="AP200" s="44"/>
      <c r="AQ200" s="44"/>
      <c r="AR200" s="44"/>
      <c r="AS200" s="44"/>
      <c r="AT200" s="44"/>
      <c r="AU200" s="44"/>
    </row>
    <row r="201" spans="1:47" s="57" customFormat="1" ht="225" x14ac:dyDescent="0.2">
      <c r="A201" s="35" t="s">
        <v>295</v>
      </c>
      <c r="B201" s="35" t="s">
        <v>241</v>
      </c>
      <c r="C201" s="35" t="s">
        <v>301</v>
      </c>
      <c r="D201" s="78" t="s">
        <v>308</v>
      </c>
      <c r="E201" s="35" t="s">
        <v>41</v>
      </c>
      <c r="F201" s="70" t="s">
        <v>206</v>
      </c>
      <c r="G201" s="36" t="s">
        <v>517</v>
      </c>
      <c r="H201" s="1" t="s">
        <v>166</v>
      </c>
      <c r="I201" s="51" t="s">
        <v>68</v>
      </c>
      <c r="J201" s="38" t="s">
        <v>70</v>
      </c>
      <c r="K201" s="38" t="s">
        <v>73</v>
      </c>
      <c r="L201" s="38" t="s">
        <v>72</v>
      </c>
      <c r="M201" s="1">
        <v>2</v>
      </c>
      <c r="N201" s="1">
        <v>4</v>
      </c>
      <c r="O201" s="1">
        <f t="shared" si="21"/>
        <v>8</v>
      </c>
      <c r="P201" s="39" t="str">
        <f t="shared" si="25"/>
        <v>(M)</v>
      </c>
      <c r="Q201" s="1">
        <v>25</v>
      </c>
      <c r="R201" s="1">
        <f t="shared" si="22"/>
        <v>200</v>
      </c>
      <c r="S201" s="40" t="str">
        <f t="shared" si="24"/>
        <v>II</v>
      </c>
      <c r="T201" s="41" t="str">
        <f t="shared" si="23"/>
        <v>Aceptable con Control Especifico</v>
      </c>
      <c r="U201" s="42">
        <v>6</v>
      </c>
      <c r="V201" s="81" t="s">
        <v>500</v>
      </c>
      <c r="W201" s="2"/>
      <c r="X201" s="2"/>
      <c r="Y201" s="38" t="s">
        <v>405</v>
      </c>
      <c r="Z201" s="38" t="s">
        <v>409</v>
      </c>
      <c r="AA201" s="43" t="s">
        <v>407</v>
      </c>
      <c r="AB201" s="36" t="s">
        <v>40</v>
      </c>
      <c r="AC201" s="35" t="s">
        <v>408</v>
      </c>
      <c r="AD201" s="148"/>
      <c r="AE201" s="148"/>
      <c r="AF201" s="149"/>
      <c r="AG201" s="148"/>
      <c r="AH201" s="44"/>
      <c r="AI201" s="44"/>
      <c r="AJ201" s="44"/>
      <c r="AK201" s="44"/>
      <c r="AL201" s="44"/>
      <c r="AM201" s="44"/>
      <c r="AN201" s="44"/>
      <c r="AO201" s="44"/>
      <c r="AP201" s="44"/>
      <c r="AQ201" s="44"/>
      <c r="AR201" s="44"/>
      <c r="AS201" s="44"/>
      <c r="AT201" s="44"/>
      <c r="AU201" s="44"/>
    </row>
    <row r="202" spans="1:47" s="57" customFormat="1" ht="90" x14ac:dyDescent="0.2">
      <c r="A202" s="35" t="s">
        <v>295</v>
      </c>
      <c r="B202" s="35" t="s">
        <v>241</v>
      </c>
      <c r="C202" s="35" t="s">
        <v>301</v>
      </c>
      <c r="D202" s="78" t="s">
        <v>309</v>
      </c>
      <c r="E202" s="35" t="s">
        <v>41</v>
      </c>
      <c r="F202" s="69" t="s">
        <v>65</v>
      </c>
      <c r="G202" s="36" t="s">
        <v>517</v>
      </c>
      <c r="H202" s="1" t="s">
        <v>133</v>
      </c>
      <c r="I202" s="51" t="s">
        <v>69</v>
      </c>
      <c r="J202" s="52"/>
      <c r="K202" s="43" t="s">
        <v>74</v>
      </c>
      <c r="L202" s="43" t="s">
        <v>75</v>
      </c>
      <c r="M202" s="1">
        <v>2</v>
      </c>
      <c r="N202" s="1">
        <v>1</v>
      </c>
      <c r="O202" s="1">
        <f t="shared" si="21"/>
        <v>2</v>
      </c>
      <c r="P202" s="39" t="str">
        <f t="shared" si="25"/>
        <v>(B)</v>
      </c>
      <c r="Q202" s="1">
        <v>10</v>
      </c>
      <c r="R202" s="1">
        <f t="shared" si="22"/>
        <v>20</v>
      </c>
      <c r="S202" s="40" t="str">
        <f t="shared" si="24"/>
        <v>IV</v>
      </c>
      <c r="T202" s="41" t="str">
        <f t="shared" si="23"/>
        <v>Aceptable</v>
      </c>
      <c r="U202" s="42">
        <v>6</v>
      </c>
      <c r="V202" s="81" t="s">
        <v>500</v>
      </c>
      <c r="W202" s="2"/>
      <c r="X202" s="2"/>
      <c r="Y202" s="38" t="s">
        <v>410</v>
      </c>
      <c r="Z202" s="48" t="s">
        <v>431</v>
      </c>
      <c r="AA202" s="2" t="s">
        <v>51</v>
      </c>
      <c r="AB202" s="36" t="s">
        <v>40</v>
      </c>
      <c r="AC202" s="35" t="s">
        <v>451</v>
      </c>
      <c r="AD202" s="148"/>
      <c r="AE202" s="148"/>
      <c r="AF202" s="149"/>
      <c r="AG202" s="148"/>
      <c r="AH202" s="44"/>
      <c r="AI202" s="44"/>
      <c r="AJ202" s="44"/>
      <c r="AK202" s="44"/>
      <c r="AL202" s="44"/>
      <c r="AM202" s="44"/>
      <c r="AN202" s="44"/>
      <c r="AO202" s="44"/>
      <c r="AP202" s="44"/>
      <c r="AQ202" s="44"/>
      <c r="AR202" s="44"/>
      <c r="AS202" s="44"/>
      <c r="AT202" s="44"/>
      <c r="AU202" s="44"/>
    </row>
    <row r="203" spans="1:47" s="57" customFormat="1" ht="330" x14ac:dyDescent="0.2">
      <c r="A203" s="35" t="s">
        <v>295</v>
      </c>
      <c r="B203" s="35" t="s">
        <v>241</v>
      </c>
      <c r="C203" s="35" t="s">
        <v>301</v>
      </c>
      <c r="D203" s="78" t="s">
        <v>309</v>
      </c>
      <c r="E203" s="35" t="s">
        <v>41</v>
      </c>
      <c r="F203" s="69" t="s">
        <v>80</v>
      </c>
      <c r="G203" s="1" t="s">
        <v>134</v>
      </c>
      <c r="H203" s="50" t="s">
        <v>91</v>
      </c>
      <c r="I203" s="1" t="s">
        <v>103</v>
      </c>
      <c r="J203" s="52"/>
      <c r="K203" s="38" t="s">
        <v>230</v>
      </c>
      <c r="L203" s="38" t="s">
        <v>105</v>
      </c>
      <c r="M203" s="1">
        <v>2</v>
      </c>
      <c r="N203" s="1">
        <v>3</v>
      </c>
      <c r="O203" s="1">
        <f t="shared" si="21"/>
        <v>6</v>
      </c>
      <c r="P203" s="39" t="str">
        <f t="shared" si="25"/>
        <v>(M)</v>
      </c>
      <c r="Q203" s="1">
        <v>25</v>
      </c>
      <c r="R203" s="1">
        <f t="shared" si="22"/>
        <v>150</v>
      </c>
      <c r="S203" s="40" t="str">
        <f t="shared" si="24"/>
        <v>II</v>
      </c>
      <c r="T203" s="41" t="str">
        <f t="shared" si="23"/>
        <v>Aceptable con Control Especifico</v>
      </c>
      <c r="U203" s="42">
        <v>6</v>
      </c>
      <c r="V203" s="81" t="s">
        <v>42</v>
      </c>
      <c r="W203" s="2"/>
      <c r="X203" s="2"/>
      <c r="Y203" s="2" t="s">
        <v>51</v>
      </c>
      <c r="Z203" s="54" t="s">
        <v>414</v>
      </c>
      <c r="AA203" s="2" t="s">
        <v>51</v>
      </c>
      <c r="AB203" s="36" t="s">
        <v>40</v>
      </c>
      <c r="AC203" s="35" t="s">
        <v>415</v>
      </c>
      <c r="AD203" s="148"/>
      <c r="AE203" s="148"/>
      <c r="AF203" s="149"/>
      <c r="AG203" s="148"/>
      <c r="AH203" s="44"/>
      <c r="AI203" s="44"/>
      <c r="AJ203" s="44"/>
      <c r="AK203" s="44"/>
      <c r="AL203" s="44"/>
      <c r="AM203" s="44"/>
      <c r="AN203" s="44"/>
      <c r="AO203" s="44"/>
      <c r="AP203" s="44"/>
      <c r="AQ203" s="44"/>
      <c r="AR203" s="44"/>
      <c r="AS203" s="44"/>
      <c r="AT203" s="44"/>
      <c r="AU203" s="44"/>
    </row>
    <row r="204" spans="1:47" s="57" customFormat="1" ht="195" x14ac:dyDescent="0.2">
      <c r="A204" s="35" t="s">
        <v>295</v>
      </c>
      <c r="B204" s="35" t="s">
        <v>241</v>
      </c>
      <c r="C204" s="35" t="s">
        <v>301</v>
      </c>
      <c r="D204" s="78" t="s">
        <v>309</v>
      </c>
      <c r="E204" s="35" t="s">
        <v>41</v>
      </c>
      <c r="F204" s="69" t="s">
        <v>296</v>
      </c>
      <c r="G204" s="49" t="s">
        <v>16</v>
      </c>
      <c r="H204" s="1" t="s">
        <v>168</v>
      </c>
      <c r="I204" s="1" t="s">
        <v>111</v>
      </c>
      <c r="J204" s="71"/>
      <c r="K204" s="38" t="s">
        <v>169</v>
      </c>
      <c r="L204" s="38" t="s">
        <v>113</v>
      </c>
      <c r="M204" s="1">
        <v>2</v>
      </c>
      <c r="N204" s="1">
        <v>1</v>
      </c>
      <c r="O204" s="1">
        <f t="shared" si="21"/>
        <v>2</v>
      </c>
      <c r="P204" s="39" t="str">
        <f t="shared" si="25"/>
        <v>(B)</v>
      </c>
      <c r="Q204" s="1">
        <v>100</v>
      </c>
      <c r="R204" s="1">
        <f t="shared" si="22"/>
        <v>200</v>
      </c>
      <c r="S204" s="40" t="str">
        <f t="shared" si="24"/>
        <v>II</v>
      </c>
      <c r="T204" s="41" t="str">
        <f t="shared" si="23"/>
        <v>Aceptable con Control Especifico</v>
      </c>
      <c r="U204" s="42">
        <v>6</v>
      </c>
      <c r="V204" s="81" t="s">
        <v>500</v>
      </c>
      <c r="W204" s="2"/>
      <c r="X204" s="2"/>
      <c r="Y204" s="2" t="s">
        <v>51</v>
      </c>
      <c r="Z204" s="38" t="s">
        <v>432</v>
      </c>
      <c r="AA204" s="2" t="s">
        <v>51</v>
      </c>
      <c r="AB204" s="36" t="s">
        <v>40</v>
      </c>
      <c r="AC204" s="35" t="s">
        <v>451</v>
      </c>
      <c r="AD204" s="148"/>
      <c r="AE204" s="148"/>
      <c r="AF204" s="149"/>
      <c r="AG204" s="148"/>
      <c r="AH204" s="44"/>
      <c r="AI204" s="44"/>
      <c r="AJ204" s="44"/>
      <c r="AK204" s="44"/>
      <c r="AL204" s="44"/>
      <c r="AM204" s="44"/>
      <c r="AN204" s="44"/>
      <c r="AO204" s="44"/>
      <c r="AP204" s="44"/>
      <c r="AQ204" s="44"/>
      <c r="AR204" s="44"/>
      <c r="AS204" s="44"/>
      <c r="AT204" s="44"/>
      <c r="AU204" s="44"/>
    </row>
    <row r="205" spans="1:47" s="57" customFormat="1" ht="405" x14ac:dyDescent="0.2">
      <c r="A205" s="35" t="s">
        <v>295</v>
      </c>
      <c r="B205" s="35" t="s">
        <v>241</v>
      </c>
      <c r="C205" s="35" t="s">
        <v>301</v>
      </c>
      <c r="D205" s="78" t="s">
        <v>309</v>
      </c>
      <c r="E205" s="35" t="s">
        <v>41</v>
      </c>
      <c r="F205" s="69" t="s">
        <v>170</v>
      </c>
      <c r="G205" s="49" t="s">
        <v>16</v>
      </c>
      <c r="H205" s="1" t="s">
        <v>171</v>
      </c>
      <c r="I205" s="1" t="s">
        <v>172</v>
      </c>
      <c r="J205" s="71"/>
      <c r="K205" s="38" t="s">
        <v>173</v>
      </c>
      <c r="L205" s="38" t="s">
        <v>174</v>
      </c>
      <c r="M205" s="1">
        <v>2</v>
      </c>
      <c r="N205" s="1">
        <v>2</v>
      </c>
      <c r="O205" s="1">
        <f t="shared" si="21"/>
        <v>4</v>
      </c>
      <c r="P205" s="39" t="str">
        <f t="shared" si="25"/>
        <v>(B)</v>
      </c>
      <c r="Q205" s="1">
        <v>100</v>
      </c>
      <c r="R205" s="1">
        <f t="shared" si="22"/>
        <v>400</v>
      </c>
      <c r="S205" s="40" t="str">
        <f t="shared" si="24"/>
        <v>II</v>
      </c>
      <c r="T205" s="41" t="str">
        <f t="shared" si="23"/>
        <v>Aceptable con Control Especifico</v>
      </c>
      <c r="U205" s="42">
        <v>6</v>
      </c>
      <c r="V205" s="81" t="s">
        <v>501</v>
      </c>
      <c r="W205" s="2"/>
      <c r="X205" s="2"/>
      <c r="Y205" s="38" t="s">
        <v>433</v>
      </c>
      <c r="Z205" s="38" t="s">
        <v>434</v>
      </c>
      <c r="AA205" s="72" t="s">
        <v>435</v>
      </c>
      <c r="AB205" s="36" t="s">
        <v>40</v>
      </c>
      <c r="AC205" s="35" t="s">
        <v>451</v>
      </c>
      <c r="AD205" s="148"/>
      <c r="AE205" s="148"/>
      <c r="AF205" s="149"/>
      <c r="AG205" s="148"/>
      <c r="AH205" s="44"/>
      <c r="AI205" s="44"/>
      <c r="AJ205" s="44"/>
      <c r="AK205" s="44"/>
      <c r="AL205" s="44"/>
      <c r="AM205" s="44"/>
      <c r="AN205" s="44"/>
      <c r="AO205" s="44"/>
      <c r="AP205" s="44"/>
      <c r="AQ205" s="44"/>
      <c r="AR205" s="44"/>
      <c r="AS205" s="44"/>
      <c r="AT205" s="44"/>
      <c r="AU205" s="44"/>
    </row>
    <row r="206" spans="1:47" s="57" customFormat="1" ht="240" x14ac:dyDescent="0.2">
      <c r="A206" s="35" t="s">
        <v>295</v>
      </c>
      <c r="B206" s="35" t="s">
        <v>241</v>
      </c>
      <c r="C206" s="35" t="s">
        <v>301</v>
      </c>
      <c r="D206" s="78" t="s">
        <v>310</v>
      </c>
      <c r="E206" s="35" t="s">
        <v>41</v>
      </c>
      <c r="F206" s="73" t="s">
        <v>175</v>
      </c>
      <c r="G206" s="49" t="s">
        <v>16</v>
      </c>
      <c r="H206" s="50" t="s">
        <v>90</v>
      </c>
      <c r="I206" s="1" t="s">
        <v>176</v>
      </c>
      <c r="J206" s="71"/>
      <c r="K206" s="38"/>
      <c r="L206" s="38" t="s">
        <v>177</v>
      </c>
      <c r="M206" s="1">
        <v>2</v>
      </c>
      <c r="N206" s="1">
        <v>2</v>
      </c>
      <c r="O206" s="1">
        <f t="shared" si="21"/>
        <v>4</v>
      </c>
      <c r="P206" s="39" t="str">
        <f t="shared" si="25"/>
        <v>(B)</v>
      </c>
      <c r="Q206" s="1">
        <v>25</v>
      </c>
      <c r="R206" s="1">
        <f t="shared" si="22"/>
        <v>100</v>
      </c>
      <c r="S206" s="40" t="str">
        <f t="shared" si="24"/>
        <v>III</v>
      </c>
      <c r="T206" s="41" t="str">
        <f t="shared" si="23"/>
        <v>Aceptable</v>
      </c>
      <c r="U206" s="42">
        <v>6</v>
      </c>
      <c r="V206" s="81" t="s">
        <v>501</v>
      </c>
      <c r="W206" s="2"/>
      <c r="X206" s="2"/>
      <c r="Y206" s="2" t="s">
        <v>51</v>
      </c>
      <c r="Z206" s="38" t="s">
        <v>436</v>
      </c>
      <c r="AA206" s="74" t="s">
        <v>437</v>
      </c>
      <c r="AB206" s="36" t="s">
        <v>40</v>
      </c>
      <c r="AC206" s="35" t="s">
        <v>451</v>
      </c>
      <c r="AD206" s="148"/>
      <c r="AE206" s="148"/>
      <c r="AF206" s="149"/>
      <c r="AG206" s="148"/>
      <c r="AH206" s="44"/>
      <c r="AI206" s="44"/>
      <c r="AJ206" s="44"/>
      <c r="AK206" s="44"/>
      <c r="AL206" s="44"/>
      <c r="AM206" s="44"/>
      <c r="AN206" s="44"/>
      <c r="AO206" s="44"/>
      <c r="AP206" s="44"/>
      <c r="AQ206" s="44"/>
      <c r="AR206" s="44"/>
      <c r="AS206" s="44"/>
      <c r="AT206" s="44"/>
      <c r="AU206" s="44"/>
    </row>
    <row r="207" spans="1:47" s="57" customFormat="1" ht="210" x14ac:dyDescent="0.2">
      <c r="A207" s="35" t="s">
        <v>295</v>
      </c>
      <c r="B207" s="35" t="s">
        <v>241</v>
      </c>
      <c r="C207" s="35" t="s">
        <v>301</v>
      </c>
      <c r="D207" s="78" t="s">
        <v>310</v>
      </c>
      <c r="E207" s="35" t="s">
        <v>41</v>
      </c>
      <c r="F207" s="75" t="s">
        <v>178</v>
      </c>
      <c r="G207" s="49" t="s">
        <v>16</v>
      </c>
      <c r="H207" s="50" t="s">
        <v>97</v>
      </c>
      <c r="I207" s="1" t="s">
        <v>117</v>
      </c>
      <c r="J207" s="1" t="s">
        <v>538</v>
      </c>
      <c r="K207" s="43" t="s">
        <v>118</v>
      </c>
      <c r="L207" s="1" t="s">
        <v>538</v>
      </c>
      <c r="M207" s="1">
        <v>2</v>
      </c>
      <c r="N207" s="1">
        <v>1</v>
      </c>
      <c r="O207" s="1">
        <f t="shared" ref="O207:O270" si="26">M207*N207</f>
        <v>2</v>
      </c>
      <c r="P207" s="39" t="str">
        <f t="shared" si="25"/>
        <v>(B)</v>
      </c>
      <c r="Q207" s="1">
        <v>60</v>
      </c>
      <c r="R207" s="1">
        <f t="shared" si="22"/>
        <v>120</v>
      </c>
      <c r="S207" s="40" t="str">
        <f t="shared" si="24"/>
        <v>III</v>
      </c>
      <c r="T207" s="41" t="str">
        <f t="shared" si="23"/>
        <v>Aceptable</v>
      </c>
      <c r="U207" s="42">
        <v>6</v>
      </c>
      <c r="V207" s="81" t="s">
        <v>501</v>
      </c>
      <c r="W207" s="2"/>
      <c r="X207" s="2"/>
      <c r="Y207" s="48" t="s">
        <v>448</v>
      </c>
      <c r="Z207" s="48" t="s">
        <v>424</v>
      </c>
      <c r="AA207" s="2" t="s">
        <v>51</v>
      </c>
      <c r="AB207" s="36" t="s">
        <v>40</v>
      </c>
      <c r="AC207" s="35" t="s">
        <v>451</v>
      </c>
      <c r="AD207" s="148"/>
      <c r="AE207" s="148"/>
      <c r="AF207" s="149"/>
      <c r="AG207" s="148"/>
      <c r="AH207" s="44"/>
      <c r="AI207" s="44"/>
      <c r="AJ207" s="44"/>
      <c r="AK207" s="44"/>
      <c r="AL207" s="44"/>
      <c r="AM207" s="44"/>
      <c r="AN207" s="44"/>
      <c r="AO207" s="44"/>
      <c r="AP207" s="44"/>
      <c r="AQ207" s="44"/>
      <c r="AR207" s="44"/>
      <c r="AS207" s="44"/>
      <c r="AT207" s="44"/>
      <c r="AU207" s="44"/>
    </row>
    <row r="208" spans="1:47" s="57" customFormat="1" ht="270" x14ac:dyDescent="0.2">
      <c r="A208" s="35" t="s">
        <v>295</v>
      </c>
      <c r="B208" s="35" t="s">
        <v>241</v>
      </c>
      <c r="C208" s="35" t="s">
        <v>301</v>
      </c>
      <c r="D208" s="78" t="s">
        <v>310</v>
      </c>
      <c r="E208" s="35" t="s">
        <v>41</v>
      </c>
      <c r="F208" s="76" t="s">
        <v>85</v>
      </c>
      <c r="G208" s="49" t="s">
        <v>16</v>
      </c>
      <c r="H208" s="50" t="s">
        <v>96</v>
      </c>
      <c r="I208" s="1" t="s">
        <v>114</v>
      </c>
      <c r="J208" s="52"/>
      <c r="K208" s="43" t="s">
        <v>115</v>
      </c>
      <c r="L208" s="43" t="s">
        <v>116</v>
      </c>
      <c r="M208" s="1">
        <v>2</v>
      </c>
      <c r="N208" s="1">
        <v>1</v>
      </c>
      <c r="O208" s="1">
        <f t="shared" si="26"/>
        <v>2</v>
      </c>
      <c r="P208" s="39" t="str">
        <f t="shared" si="25"/>
        <v>(B)</v>
      </c>
      <c r="Q208" s="1">
        <v>100</v>
      </c>
      <c r="R208" s="1">
        <f t="shared" ref="R208:R270" si="27">O208*Q208</f>
        <v>200</v>
      </c>
      <c r="S208" s="40" t="str">
        <f t="shared" si="24"/>
        <v>II</v>
      </c>
      <c r="T208" s="41" t="str">
        <f t="shared" ref="T208:T270" si="28">IF(S208="I","No aceptable",IF(S208="II","Aceptable con Control Especifico",IF(S208=0,"","Aceptable")))</f>
        <v>Aceptable con Control Especifico</v>
      </c>
      <c r="U208" s="42">
        <v>6</v>
      </c>
      <c r="V208" s="81" t="s">
        <v>501</v>
      </c>
      <c r="W208" s="2"/>
      <c r="X208" s="2"/>
      <c r="Y208" s="43" t="s">
        <v>420</v>
      </c>
      <c r="Z208" s="43" t="s">
        <v>421</v>
      </c>
      <c r="AA208" s="61" t="s">
        <v>422</v>
      </c>
      <c r="AB208" s="36" t="s">
        <v>40</v>
      </c>
      <c r="AC208" s="35" t="s">
        <v>451</v>
      </c>
      <c r="AD208" s="148"/>
      <c r="AE208" s="148"/>
      <c r="AF208" s="149"/>
      <c r="AG208" s="148"/>
      <c r="AH208" s="44"/>
      <c r="AI208" s="44"/>
      <c r="AJ208" s="44"/>
      <c r="AK208" s="44"/>
      <c r="AL208" s="44"/>
      <c r="AM208" s="44"/>
      <c r="AN208" s="44"/>
      <c r="AO208" s="44"/>
      <c r="AP208" s="44"/>
      <c r="AQ208" s="44"/>
      <c r="AR208" s="44"/>
      <c r="AS208" s="44"/>
      <c r="AT208" s="44"/>
      <c r="AU208" s="44"/>
    </row>
    <row r="209" spans="1:47" s="57" customFormat="1" ht="165" x14ac:dyDescent="0.2">
      <c r="A209" s="35" t="s">
        <v>295</v>
      </c>
      <c r="B209" s="35" t="s">
        <v>241</v>
      </c>
      <c r="C209" s="35" t="s">
        <v>301</v>
      </c>
      <c r="D209" s="78" t="s">
        <v>311</v>
      </c>
      <c r="E209" s="35" t="s">
        <v>41</v>
      </c>
      <c r="F209" s="69" t="s">
        <v>179</v>
      </c>
      <c r="G209" s="49" t="s">
        <v>16</v>
      </c>
      <c r="H209" s="1" t="s">
        <v>180</v>
      </c>
      <c r="I209" s="1" t="s">
        <v>181</v>
      </c>
      <c r="J209" s="52"/>
      <c r="K209" s="43"/>
      <c r="L209" s="43" t="s">
        <v>182</v>
      </c>
      <c r="M209" s="1">
        <v>2</v>
      </c>
      <c r="N209" s="1">
        <v>1</v>
      </c>
      <c r="O209" s="1">
        <f t="shared" si="26"/>
        <v>2</v>
      </c>
      <c r="P209" s="39" t="str">
        <f t="shared" si="25"/>
        <v>(B)</v>
      </c>
      <c r="Q209" s="1">
        <v>25</v>
      </c>
      <c r="R209" s="1">
        <f t="shared" si="27"/>
        <v>50</v>
      </c>
      <c r="S209" s="40" t="str">
        <f t="shared" si="24"/>
        <v>III</v>
      </c>
      <c r="T209" s="41" t="str">
        <f t="shared" si="28"/>
        <v>Aceptable</v>
      </c>
      <c r="U209" s="42">
        <v>6</v>
      </c>
      <c r="V209" s="81" t="s">
        <v>501</v>
      </c>
      <c r="W209" s="2"/>
      <c r="X209" s="2"/>
      <c r="Y209" s="2" t="s">
        <v>51</v>
      </c>
      <c r="Z209" s="43" t="s">
        <v>438</v>
      </c>
      <c r="AA209" s="74" t="s">
        <v>437</v>
      </c>
      <c r="AB209" s="36" t="s">
        <v>40</v>
      </c>
      <c r="AC209" s="35" t="s">
        <v>451</v>
      </c>
      <c r="AD209" s="148"/>
      <c r="AE209" s="148"/>
      <c r="AF209" s="149"/>
      <c r="AG209" s="148"/>
      <c r="AH209" s="44"/>
      <c r="AI209" s="44"/>
      <c r="AJ209" s="44"/>
      <c r="AK209" s="44"/>
      <c r="AL209" s="44"/>
      <c r="AM209" s="44"/>
      <c r="AN209" s="44"/>
      <c r="AO209" s="44"/>
      <c r="AP209" s="44"/>
      <c r="AQ209" s="44"/>
      <c r="AR209" s="44"/>
      <c r="AS209" s="44"/>
      <c r="AT209" s="44"/>
      <c r="AU209" s="44"/>
    </row>
    <row r="210" spans="1:47" s="57" customFormat="1" ht="180" x14ac:dyDescent="0.2">
      <c r="A210" s="35" t="s">
        <v>295</v>
      </c>
      <c r="B210" s="35" t="s">
        <v>241</v>
      </c>
      <c r="C210" s="35" t="s">
        <v>301</v>
      </c>
      <c r="D210" s="78" t="s">
        <v>311</v>
      </c>
      <c r="E210" s="35" t="s">
        <v>41</v>
      </c>
      <c r="F210" s="1" t="s">
        <v>208</v>
      </c>
      <c r="G210" s="49" t="s">
        <v>16</v>
      </c>
      <c r="H210" s="50" t="s">
        <v>92</v>
      </c>
      <c r="I210" s="51" t="s">
        <v>106</v>
      </c>
      <c r="J210" s="52"/>
      <c r="K210" s="38" t="s">
        <v>107</v>
      </c>
      <c r="L210" s="38" t="s">
        <v>108</v>
      </c>
      <c r="M210" s="1">
        <v>2</v>
      </c>
      <c r="N210" s="1">
        <v>2</v>
      </c>
      <c r="O210" s="1">
        <f t="shared" si="26"/>
        <v>4</v>
      </c>
      <c r="P210" s="39" t="str">
        <f t="shared" si="25"/>
        <v>(B)</v>
      </c>
      <c r="Q210" s="1">
        <v>25</v>
      </c>
      <c r="R210" s="1">
        <f t="shared" si="27"/>
        <v>100</v>
      </c>
      <c r="S210" s="40" t="str">
        <f t="shared" si="24"/>
        <v>III</v>
      </c>
      <c r="T210" s="41" t="str">
        <f t="shared" si="28"/>
        <v>Aceptable</v>
      </c>
      <c r="U210" s="42">
        <v>6</v>
      </c>
      <c r="V210" s="81" t="s">
        <v>501</v>
      </c>
      <c r="W210" s="2"/>
      <c r="X210" s="2"/>
      <c r="Y210" s="38" t="s">
        <v>416</v>
      </c>
      <c r="Z210" s="38" t="s">
        <v>417</v>
      </c>
      <c r="AA210" s="2" t="s">
        <v>51</v>
      </c>
      <c r="AB210" s="36" t="s">
        <v>40</v>
      </c>
      <c r="AC210" s="35" t="s">
        <v>451</v>
      </c>
      <c r="AD210" s="148"/>
      <c r="AE210" s="148"/>
      <c r="AF210" s="149"/>
      <c r="AG210" s="148"/>
      <c r="AH210" s="44"/>
      <c r="AI210" s="44"/>
      <c r="AJ210" s="44"/>
      <c r="AK210" s="44"/>
      <c r="AL210" s="44"/>
      <c r="AM210" s="44"/>
      <c r="AN210" s="44"/>
      <c r="AO210" s="44"/>
      <c r="AP210" s="44"/>
      <c r="AQ210" s="44"/>
      <c r="AR210" s="44"/>
      <c r="AS210" s="44"/>
      <c r="AT210" s="44"/>
      <c r="AU210" s="44"/>
    </row>
    <row r="211" spans="1:47" s="57" customFormat="1" ht="210" x14ac:dyDescent="0.2">
      <c r="A211" s="35" t="s">
        <v>295</v>
      </c>
      <c r="B211" s="35" t="s">
        <v>241</v>
      </c>
      <c r="C211" s="35" t="s">
        <v>301</v>
      </c>
      <c r="D211" s="78" t="s">
        <v>311</v>
      </c>
      <c r="E211" s="35" t="s">
        <v>41</v>
      </c>
      <c r="F211" s="1" t="s">
        <v>209</v>
      </c>
      <c r="G211" s="49" t="s">
        <v>16</v>
      </c>
      <c r="H211" s="50" t="s">
        <v>93</v>
      </c>
      <c r="I211" s="51" t="s">
        <v>109</v>
      </c>
      <c r="J211" s="52"/>
      <c r="K211" s="38" t="s">
        <v>110</v>
      </c>
      <c r="L211" s="38" t="s">
        <v>108</v>
      </c>
      <c r="M211" s="1">
        <v>2</v>
      </c>
      <c r="N211" s="1">
        <v>2</v>
      </c>
      <c r="O211" s="1">
        <f t="shared" si="26"/>
        <v>4</v>
      </c>
      <c r="P211" s="39" t="str">
        <f t="shared" si="25"/>
        <v>(B)</v>
      </c>
      <c r="Q211" s="1">
        <v>25</v>
      </c>
      <c r="R211" s="1">
        <f t="shared" si="27"/>
        <v>100</v>
      </c>
      <c r="S211" s="40" t="str">
        <f t="shared" si="24"/>
        <v>III</v>
      </c>
      <c r="T211" s="41" t="str">
        <f t="shared" si="28"/>
        <v>Aceptable</v>
      </c>
      <c r="U211" s="42">
        <v>6</v>
      </c>
      <c r="V211" s="81" t="s">
        <v>501</v>
      </c>
      <c r="W211" s="2"/>
      <c r="X211" s="2"/>
      <c r="Y211" s="38" t="s">
        <v>418</v>
      </c>
      <c r="Z211" s="38" t="s">
        <v>417</v>
      </c>
      <c r="AA211" s="2" t="s">
        <v>51</v>
      </c>
      <c r="AB211" s="36" t="s">
        <v>40</v>
      </c>
      <c r="AC211" s="35" t="s">
        <v>451</v>
      </c>
      <c r="AD211" s="148"/>
      <c r="AE211" s="148"/>
      <c r="AF211" s="149"/>
      <c r="AG211" s="148"/>
      <c r="AH211" s="44"/>
      <c r="AI211" s="44"/>
      <c r="AJ211" s="44"/>
      <c r="AK211" s="44"/>
      <c r="AL211" s="44"/>
      <c r="AM211" s="44"/>
      <c r="AN211" s="44"/>
      <c r="AO211" s="44"/>
      <c r="AP211" s="44"/>
      <c r="AQ211" s="44"/>
      <c r="AR211" s="44"/>
      <c r="AS211" s="44"/>
      <c r="AT211" s="44"/>
      <c r="AU211" s="44"/>
    </row>
    <row r="212" spans="1:47" s="57" customFormat="1" ht="150" x14ac:dyDescent="0.2">
      <c r="A212" s="35" t="s">
        <v>295</v>
      </c>
      <c r="B212" s="35" t="s">
        <v>241</v>
      </c>
      <c r="C212" s="35" t="s">
        <v>301</v>
      </c>
      <c r="D212" s="78" t="s">
        <v>311</v>
      </c>
      <c r="E212" s="35" t="s">
        <v>41</v>
      </c>
      <c r="F212" s="69" t="s">
        <v>183</v>
      </c>
      <c r="G212" s="49" t="s">
        <v>16</v>
      </c>
      <c r="H212" s="1" t="s">
        <v>184</v>
      </c>
      <c r="I212" s="1" t="s">
        <v>185</v>
      </c>
      <c r="J212" s="1"/>
      <c r="K212" s="43"/>
      <c r="L212" s="43" t="s">
        <v>186</v>
      </c>
      <c r="M212" s="1">
        <v>2</v>
      </c>
      <c r="N212" s="1">
        <v>1</v>
      </c>
      <c r="O212" s="1">
        <f t="shared" si="26"/>
        <v>2</v>
      </c>
      <c r="P212" s="39" t="str">
        <f t="shared" si="25"/>
        <v>(B)</v>
      </c>
      <c r="Q212" s="1">
        <v>100</v>
      </c>
      <c r="R212" s="1">
        <f t="shared" si="27"/>
        <v>200</v>
      </c>
      <c r="S212" s="40" t="str">
        <f t="shared" si="24"/>
        <v>II</v>
      </c>
      <c r="T212" s="41" t="str">
        <f t="shared" si="28"/>
        <v>Aceptable con Control Especifico</v>
      </c>
      <c r="U212" s="42">
        <v>6</v>
      </c>
      <c r="V212" s="81" t="s">
        <v>501</v>
      </c>
      <c r="W212" s="2"/>
      <c r="X212" s="2"/>
      <c r="Y212" s="77" t="s">
        <v>439</v>
      </c>
      <c r="Z212" s="43" t="s">
        <v>440</v>
      </c>
      <c r="AA212" s="74" t="s">
        <v>441</v>
      </c>
      <c r="AB212" s="36" t="s">
        <v>40</v>
      </c>
      <c r="AC212" s="35" t="s">
        <v>451</v>
      </c>
      <c r="AD212" s="148"/>
      <c r="AE212" s="148"/>
      <c r="AF212" s="149"/>
      <c r="AG212" s="148"/>
      <c r="AH212" s="44"/>
      <c r="AI212" s="44"/>
      <c r="AJ212" s="44"/>
      <c r="AK212" s="44"/>
      <c r="AL212" s="44"/>
      <c r="AM212" s="44"/>
      <c r="AN212" s="44"/>
      <c r="AO212" s="44"/>
      <c r="AP212" s="44"/>
      <c r="AQ212" s="44"/>
      <c r="AR212" s="44"/>
      <c r="AS212" s="44"/>
      <c r="AT212" s="44"/>
      <c r="AU212" s="44"/>
    </row>
    <row r="213" spans="1:47" s="57" customFormat="1" ht="409.5" x14ac:dyDescent="0.2">
      <c r="A213" s="35" t="s">
        <v>295</v>
      </c>
      <c r="B213" s="35" t="s">
        <v>241</v>
      </c>
      <c r="C213" s="35" t="s">
        <v>301</v>
      </c>
      <c r="D213" s="78" t="s">
        <v>311</v>
      </c>
      <c r="E213" s="35" t="s">
        <v>41</v>
      </c>
      <c r="F213" s="69" t="s">
        <v>297</v>
      </c>
      <c r="G213" s="49" t="s">
        <v>518</v>
      </c>
      <c r="H213" s="1" t="s">
        <v>188</v>
      </c>
      <c r="I213" s="51" t="s">
        <v>189</v>
      </c>
      <c r="J213" s="71"/>
      <c r="K213" s="43" t="s">
        <v>190</v>
      </c>
      <c r="L213" s="43" t="s">
        <v>191</v>
      </c>
      <c r="M213" s="1">
        <v>2</v>
      </c>
      <c r="N213" s="1">
        <v>3</v>
      </c>
      <c r="O213" s="1">
        <f t="shared" si="26"/>
        <v>6</v>
      </c>
      <c r="P213" s="39" t="str">
        <f t="shared" si="25"/>
        <v>(M)</v>
      </c>
      <c r="Q213" s="1">
        <v>25</v>
      </c>
      <c r="R213" s="1">
        <f t="shared" si="27"/>
        <v>150</v>
      </c>
      <c r="S213" s="40" t="str">
        <f t="shared" si="24"/>
        <v>II</v>
      </c>
      <c r="T213" s="41" t="str">
        <f t="shared" si="28"/>
        <v>Aceptable con Control Especifico</v>
      </c>
      <c r="U213" s="42">
        <v>6</v>
      </c>
      <c r="V213" s="81" t="s">
        <v>502</v>
      </c>
      <c r="W213" s="2"/>
      <c r="X213" s="2"/>
      <c r="Y213" s="2" t="s">
        <v>51</v>
      </c>
      <c r="Z213" s="43" t="s">
        <v>449</v>
      </c>
      <c r="AA213" s="74" t="s">
        <v>437</v>
      </c>
      <c r="AB213" s="36" t="s">
        <v>40</v>
      </c>
      <c r="AC213" s="35" t="s">
        <v>426</v>
      </c>
      <c r="AD213" s="148"/>
      <c r="AE213" s="148"/>
      <c r="AF213" s="149"/>
      <c r="AG213" s="148"/>
      <c r="AH213" s="44"/>
      <c r="AI213" s="44"/>
      <c r="AJ213" s="44"/>
      <c r="AK213" s="44"/>
      <c r="AL213" s="44"/>
      <c r="AM213" s="44"/>
      <c r="AN213" s="44"/>
      <c r="AO213" s="44"/>
      <c r="AP213" s="44"/>
      <c r="AQ213" s="44"/>
      <c r="AR213" s="44"/>
      <c r="AS213" s="44"/>
      <c r="AT213" s="44"/>
      <c r="AU213" s="44"/>
    </row>
    <row r="214" spans="1:47" s="57" customFormat="1" ht="270" x14ac:dyDescent="0.2">
      <c r="A214" s="35" t="s">
        <v>295</v>
      </c>
      <c r="B214" s="35" t="s">
        <v>241</v>
      </c>
      <c r="C214" s="35" t="s">
        <v>301</v>
      </c>
      <c r="D214" s="78" t="s">
        <v>311</v>
      </c>
      <c r="E214" s="35" t="s">
        <v>41</v>
      </c>
      <c r="F214" s="69" t="s">
        <v>87</v>
      </c>
      <c r="G214" s="49" t="s">
        <v>518</v>
      </c>
      <c r="H214" s="1" t="s">
        <v>98</v>
      </c>
      <c r="I214" s="51" t="s">
        <v>192</v>
      </c>
      <c r="J214" s="53"/>
      <c r="K214" s="43" t="s">
        <v>120</v>
      </c>
      <c r="L214" s="43" t="s">
        <v>121</v>
      </c>
      <c r="M214" s="1">
        <v>2</v>
      </c>
      <c r="N214" s="1">
        <v>4</v>
      </c>
      <c r="O214" s="1">
        <f t="shared" si="26"/>
        <v>8</v>
      </c>
      <c r="P214" s="39" t="str">
        <f t="shared" si="25"/>
        <v>(M)</v>
      </c>
      <c r="Q214" s="1">
        <v>10</v>
      </c>
      <c r="R214" s="1">
        <f t="shared" si="27"/>
        <v>80</v>
      </c>
      <c r="S214" s="40" t="str">
        <f t="shared" si="24"/>
        <v>III</v>
      </c>
      <c r="T214" s="41" t="str">
        <f t="shared" si="28"/>
        <v>Aceptable</v>
      </c>
      <c r="U214" s="42">
        <v>6</v>
      </c>
      <c r="V214" s="81" t="s">
        <v>502</v>
      </c>
      <c r="W214" s="2"/>
      <c r="X214" s="2"/>
      <c r="Y214" s="2" t="s">
        <v>51</v>
      </c>
      <c r="Z214" s="43" t="s">
        <v>425</v>
      </c>
      <c r="AA214" s="2" t="s">
        <v>51</v>
      </c>
      <c r="AB214" s="36" t="s">
        <v>40</v>
      </c>
      <c r="AC214" s="35" t="s">
        <v>426</v>
      </c>
      <c r="AD214" s="148"/>
      <c r="AE214" s="148"/>
      <c r="AF214" s="149"/>
      <c r="AG214" s="148"/>
      <c r="AH214" s="44"/>
      <c r="AI214" s="44"/>
      <c r="AJ214" s="44"/>
      <c r="AK214" s="44"/>
      <c r="AL214" s="44"/>
      <c r="AM214" s="44"/>
      <c r="AN214" s="44"/>
      <c r="AO214" s="44"/>
      <c r="AP214" s="44"/>
      <c r="AQ214" s="44"/>
      <c r="AR214" s="44"/>
      <c r="AS214" s="44"/>
      <c r="AT214" s="44"/>
      <c r="AU214" s="44"/>
    </row>
    <row r="215" spans="1:47" s="57" customFormat="1" ht="315" x14ac:dyDescent="0.2">
      <c r="A215" s="35" t="s">
        <v>295</v>
      </c>
      <c r="B215" s="35" t="s">
        <v>241</v>
      </c>
      <c r="C215" s="35" t="s">
        <v>301</v>
      </c>
      <c r="D215" s="78" t="s">
        <v>312</v>
      </c>
      <c r="E215" s="35" t="s">
        <v>41</v>
      </c>
      <c r="F215" s="69" t="s">
        <v>193</v>
      </c>
      <c r="G215" s="1" t="s">
        <v>519</v>
      </c>
      <c r="H215" s="1" t="s">
        <v>194</v>
      </c>
      <c r="I215" s="51" t="s">
        <v>195</v>
      </c>
      <c r="J215" s="71"/>
      <c r="K215" s="43" t="s">
        <v>196</v>
      </c>
      <c r="L215" s="74" t="s">
        <v>197</v>
      </c>
      <c r="M215" s="1">
        <v>2</v>
      </c>
      <c r="N215" s="1">
        <v>2</v>
      </c>
      <c r="O215" s="1">
        <f t="shared" si="26"/>
        <v>4</v>
      </c>
      <c r="P215" s="39" t="str">
        <f t="shared" si="25"/>
        <v>(B)</v>
      </c>
      <c r="Q215" s="1">
        <v>25</v>
      </c>
      <c r="R215" s="1">
        <f t="shared" si="27"/>
        <v>100</v>
      </c>
      <c r="S215" s="40" t="str">
        <f t="shared" si="24"/>
        <v>III</v>
      </c>
      <c r="T215" s="41" t="str">
        <f t="shared" si="28"/>
        <v>Aceptable</v>
      </c>
      <c r="U215" s="42">
        <v>6</v>
      </c>
      <c r="V215" s="81" t="s">
        <v>502</v>
      </c>
      <c r="W215" s="2"/>
      <c r="X215" s="2"/>
      <c r="Y215" s="2" t="s">
        <v>51</v>
      </c>
      <c r="Z215" s="43" t="s">
        <v>450</v>
      </c>
      <c r="AA215" s="74" t="s">
        <v>437</v>
      </c>
      <c r="AB215" s="36" t="s">
        <v>40</v>
      </c>
      <c r="AC215" s="35" t="s">
        <v>444</v>
      </c>
      <c r="AD215" s="148"/>
      <c r="AE215" s="148"/>
      <c r="AF215" s="149"/>
      <c r="AG215" s="148"/>
      <c r="AH215" s="44"/>
      <c r="AI215" s="44"/>
      <c r="AJ215" s="44"/>
      <c r="AK215" s="44"/>
      <c r="AL215" s="44"/>
      <c r="AM215" s="44"/>
      <c r="AN215" s="44"/>
      <c r="AO215" s="44"/>
      <c r="AP215" s="44"/>
      <c r="AQ215" s="44"/>
      <c r="AR215" s="44"/>
      <c r="AS215" s="44"/>
      <c r="AT215" s="44"/>
      <c r="AU215" s="44"/>
    </row>
    <row r="216" spans="1:47" s="57" customFormat="1" ht="105" x14ac:dyDescent="0.2">
      <c r="A216" s="35" t="s">
        <v>295</v>
      </c>
      <c r="B216" s="35" t="s">
        <v>241</v>
      </c>
      <c r="C216" s="35" t="s">
        <v>301</v>
      </c>
      <c r="D216" s="78" t="s">
        <v>312</v>
      </c>
      <c r="E216" s="35" t="s">
        <v>41</v>
      </c>
      <c r="F216" s="69" t="s">
        <v>198</v>
      </c>
      <c r="G216" s="1" t="s">
        <v>520</v>
      </c>
      <c r="H216" s="1" t="s">
        <v>199</v>
      </c>
      <c r="I216" s="51" t="s">
        <v>200</v>
      </c>
      <c r="J216" s="71"/>
      <c r="K216" s="71"/>
      <c r="L216" s="74" t="s">
        <v>201</v>
      </c>
      <c r="M216" s="1">
        <v>2</v>
      </c>
      <c r="N216" s="1">
        <v>2</v>
      </c>
      <c r="O216" s="1">
        <f t="shared" si="26"/>
        <v>4</v>
      </c>
      <c r="P216" s="39" t="str">
        <f t="shared" si="25"/>
        <v>(B)</v>
      </c>
      <c r="Q216" s="1">
        <v>25</v>
      </c>
      <c r="R216" s="1">
        <f t="shared" si="27"/>
        <v>100</v>
      </c>
      <c r="S216" s="40" t="str">
        <f t="shared" si="24"/>
        <v>III</v>
      </c>
      <c r="T216" s="41" t="str">
        <f t="shared" si="28"/>
        <v>Aceptable</v>
      </c>
      <c r="U216" s="42">
        <v>6</v>
      </c>
      <c r="V216" s="81" t="s">
        <v>502</v>
      </c>
      <c r="W216" s="2"/>
      <c r="X216" s="2"/>
      <c r="Y216" s="74" t="s">
        <v>445</v>
      </c>
      <c r="Z216" s="74" t="s">
        <v>446</v>
      </c>
      <c r="AA216" s="74" t="s">
        <v>441</v>
      </c>
      <c r="AB216" s="36" t="s">
        <v>40</v>
      </c>
      <c r="AC216" s="35" t="s">
        <v>429</v>
      </c>
      <c r="AD216" s="148"/>
      <c r="AE216" s="148"/>
      <c r="AF216" s="149"/>
      <c r="AG216" s="148"/>
      <c r="AH216" s="44"/>
      <c r="AI216" s="44"/>
      <c r="AJ216" s="44"/>
      <c r="AK216" s="44"/>
      <c r="AL216" s="44"/>
      <c r="AM216" s="44"/>
      <c r="AN216" s="44"/>
      <c r="AO216" s="44"/>
      <c r="AP216" s="44"/>
      <c r="AQ216" s="44"/>
      <c r="AR216" s="44"/>
      <c r="AS216" s="44"/>
      <c r="AT216" s="44"/>
      <c r="AU216" s="44"/>
    </row>
    <row r="217" spans="1:47" s="57" customFormat="1" ht="270" x14ac:dyDescent="0.2">
      <c r="A217" s="35" t="s">
        <v>295</v>
      </c>
      <c r="B217" s="35" t="s">
        <v>241</v>
      </c>
      <c r="C217" s="35" t="s">
        <v>301</v>
      </c>
      <c r="D217" s="78" t="s">
        <v>312</v>
      </c>
      <c r="E217" s="35" t="s">
        <v>41</v>
      </c>
      <c r="F217" s="69" t="s">
        <v>88</v>
      </c>
      <c r="G217" s="49" t="s">
        <v>512</v>
      </c>
      <c r="H217" s="1" t="s">
        <v>99</v>
      </c>
      <c r="I217" s="1" t="s">
        <v>122</v>
      </c>
      <c r="J217" s="53"/>
      <c r="K217" s="61" t="s">
        <v>123</v>
      </c>
      <c r="L217" s="61" t="s">
        <v>116</v>
      </c>
      <c r="M217" s="1">
        <v>2</v>
      </c>
      <c r="N217" s="1">
        <v>1</v>
      </c>
      <c r="O217" s="1">
        <f t="shared" si="26"/>
        <v>2</v>
      </c>
      <c r="P217" s="39" t="str">
        <f t="shared" si="25"/>
        <v>(B)</v>
      </c>
      <c r="Q217" s="1">
        <v>100</v>
      </c>
      <c r="R217" s="1">
        <f t="shared" si="27"/>
        <v>200</v>
      </c>
      <c r="S217" s="40" t="str">
        <f t="shared" si="24"/>
        <v>II</v>
      </c>
      <c r="T217" s="41" t="str">
        <f t="shared" si="28"/>
        <v>Aceptable con Control Especifico</v>
      </c>
      <c r="U217" s="42">
        <v>6</v>
      </c>
      <c r="V217" s="81" t="s">
        <v>501</v>
      </c>
      <c r="W217" s="2"/>
      <c r="X217" s="2"/>
      <c r="Y217" s="2" t="s">
        <v>51</v>
      </c>
      <c r="Z217" s="61" t="s">
        <v>427</v>
      </c>
      <c r="AA217" s="61" t="s">
        <v>428</v>
      </c>
      <c r="AB217" s="36" t="s">
        <v>40</v>
      </c>
      <c r="AC217" s="35" t="s">
        <v>429</v>
      </c>
      <c r="AD217" s="148"/>
      <c r="AE217" s="148"/>
      <c r="AF217" s="149"/>
      <c r="AG217" s="148"/>
      <c r="AH217" s="44"/>
      <c r="AI217" s="44"/>
      <c r="AJ217" s="44"/>
      <c r="AK217" s="44"/>
      <c r="AL217" s="44"/>
      <c r="AM217" s="44"/>
      <c r="AN217" s="44"/>
      <c r="AO217" s="44"/>
      <c r="AP217" s="44"/>
      <c r="AQ217" s="44"/>
      <c r="AR217" s="44"/>
      <c r="AS217" s="44"/>
      <c r="AT217" s="44"/>
      <c r="AU217" s="44"/>
    </row>
    <row r="218" spans="1:47" s="57" customFormat="1" ht="270" x14ac:dyDescent="0.2">
      <c r="A218" s="35" t="s">
        <v>295</v>
      </c>
      <c r="B218" s="35" t="s">
        <v>241</v>
      </c>
      <c r="C218" s="35" t="s">
        <v>301</v>
      </c>
      <c r="D218" s="78" t="s">
        <v>313</v>
      </c>
      <c r="E218" s="35" t="s">
        <v>41</v>
      </c>
      <c r="F218" s="69" t="s">
        <v>89</v>
      </c>
      <c r="G218" s="49" t="s">
        <v>512</v>
      </c>
      <c r="H218" s="1" t="s">
        <v>100</v>
      </c>
      <c r="I218" s="1" t="s">
        <v>124</v>
      </c>
      <c r="J218" s="53"/>
      <c r="K218" s="61" t="s">
        <v>123</v>
      </c>
      <c r="L218" s="61" t="s">
        <v>116</v>
      </c>
      <c r="M218" s="1">
        <v>2</v>
      </c>
      <c r="N218" s="1">
        <v>1</v>
      </c>
      <c r="O218" s="1">
        <f t="shared" si="26"/>
        <v>2</v>
      </c>
      <c r="P218" s="39" t="str">
        <f t="shared" si="25"/>
        <v>(B)</v>
      </c>
      <c r="Q218" s="1">
        <v>25</v>
      </c>
      <c r="R218" s="1">
        <f t="shared" si="27"/>
        <v>50</v>
      </c>
      <c r="S218" s="40" t="str">
        <f t="shared" si="24"/>
        <v>III</v>
      </c>
      <c r="T218" s="41" t="str">
        <f t="shared" si="28"/>
        <v>Aceptable</v>
      </c>
      <c r="U218" s="42">
        <v>6</v>
      </c>
      <c r="V218" s="81" t="s">
        <v>501</v>
      </c>
      <c r="W218" s="2"/>
      <c r="X218" s="2"/>
      <c r="Y218" s="2" t="s">
        <v>51</v>
      </c>
      <c r="Z218" s="61" t="s">
        <v>427</v>
      </c>
      <c r="AA218" s="61" t="s">
        <v>428</v>
      </c>
      <c r="AB218" s="36" t="s">
        <v>40</v>
      </c>
      <c r="AC218" s="35" t="s">
        <v>429</v>
      </c>
      <c r="AD218" s="148"/>
      <c r="AE218" s="148"/>
      <c r="AF218" s="149"/>
      <c r="AG218" s="148"/>
      <c r="AH218" s="44"/>
      <c r="AI218" s="44"/>
      <c r="AJ218" s="44"/>
      <c r="AK218" s="44"/>
      <c r="AL218" s="44"/>
      <c r="AM218" s="44"/>
      <c r="AN218" s="44"/>
      <c r="AO218" s="44"/>
      <c r="AP218" s="44"/>
      <c r="AQ218" s="44"/>
      <c r="AR218" s="44"/>
      <c r="AS218" s="44"/>
      <c r="AT218" s="44"/>
      <c r="AU218" s="44"/>
    </row>
    <row r="219" spans="1:47" s="57" customFormat="1" ht="285" x14ac:dyDescent="0.2">
      <c r="A219" s="35" t="s">
        <v>295</v>
      </c>
      <c r="B219" s="35" t="s">
        <v>241</v>
      </c>
      <c r="C219" s="35" t="s">
        <v>301</v>
      </c>
      <c r="D219" s="78" t="s">
        <v>313</v>
      </c>
      <c r="E219" s="35" t="s">
        <v>41</v>
      </c>
      <c r="F219" s="69" t="s">
        <v>298</v>
      </c>
      <c r="G219" s="49" t="s">
        <v>512</v>
      </c>
      <c r="H219" s="1" t="s">
        <v>203</v>
      </c>
      <c r="I219" s="1" t="s">
        <v>122</v>
      </c>
      <c r="J219" s="71"/>
      <c r="K219" s="71"/>
      <c r="L219" s="71"/>
      <c r="M219" s="1">
        <v>2</v>
      </c>
      <c r="N219" s="1">
        <v>1</v>
      </c>
      <c r="O219" s="1">
        <f t="shared" si="26"/>
        <v>2</v>
      </c>
      <c r="P219" s="39" t="str">
        <f t="shared" si="25"/>
        <v>(B)</v>
      </c>
      <c r="Q219" s="1">
        <v>100</v>
      </c>
      <c r="R219" s="1">
        <f t="shared" si="27"/>
        <v>200</v>
      </c>
      <c r="S219" s="40" t="str">
        <f t="shared" si="24"/>
        <v>II</v>
      </c>
      <c r="T219" s="41" t="str">
        <f t="shared" si="28"/>
        <v>Aceptable con Control Especifico</v>
      </c>
      <c r="U219" s="42">
        <v>6</v>
      </c>
      <c r="V219" s="81" t="s">
        <v>501</v>
      </c>
      <c r="W219" s="2"/>
      <c r="X219" s="2"/>
      <c r="Y219" s="2" t="s">
        <v>51</v>
      </c>
      <c r="Z219" s="61" t="s">
        <v>447</v>
      </c>
      <c r="AA219" s="2" t="s">
        <v>51</v>
      </c>
      <c r="AB219" s="36" t="s">
        <v>40</v>
      </c>
      <c r="AC219" s="35" t="s">
        <v>429</v>
      </c>
      <c r="AD219" s="148"/>
      <c r="AE219" s="148"/>
      <c r="AF219" s="149"/>
      <c r="AG219" s="148"/>
      <c r="AH219" s="44"/>
      <c r="AI219" s="44"/>
      <c r="AJ219" s="44"/>
      <c r="AK219" s="44"/>
      <c r="AL219" s="44"/>
      <c r="AM219" s="44"/>
      <c r="AN219" s="44"/>
      <c r="AO219" s="44"/>
      <c r="AP219" s="44"/>
      <c r="AQ219" s="44"/>
      <c r="AR219" s="44"/>
      <c r="AS219" s="44"/>
      <c r="AT219" s="44"/>
      <c r="AU219" s="44"/>
    </row>
    <row r="220" spans="1:47" s="57" customFormat="1" ht="285" x14ac:dyDescent="0.2">
      <c r="A220" s="35" t="s">
        <v>295</v>
      </c>
      <c r="B220" s="35" t="s">
        <v>241</v>
      </c>
      <c r="C220" s="35" t="s">
        <v>301</v>
      </c>
      <c r="D220" s="78" t="s">
        <v>313</v>
      </c>
      <c r="E220" s="35" t="s">
        <v>41</v>
      </c>
      <c r="F220" s="69" t="s">
        <v>299</v>
      </c>
      <c r="G220" s="49" t="s">
        <v>512</v>
      </c>
      <c r="H220" s="1" t="s">
        <v>205</v>
      </c>
      <c r="I220" s="1" t="s">
        <v>122</v>
      </c>
      <c r="J220" s="71"/>
      <c r="K220" s="71"/>
      <c r="L220" s="71"/>
      <c r="M220" s="1">
        <v>2</v>
      </c>
      <c r="N220" s="1">
        <v>1</v>
      </c>
      <c r="O220" s="1">
        <f t="shared" si="26"/>
        <v>2</v>
      </c>
      <c r="P220" s="39" t="str">
        <f t="shared" si="25"/>
        <v>(B)</v>
      </c>
      <c r="Q220" s="1">
        <v>100</v>
      </c>
      <c r="R220" s="1">
        <f t="shared" si="27"/>
        <v>200</v>
      </c>
      <c r="S220" s="40" t="str">
        <f t="shared" si="24"/>
        <v>II</v>
      </c>
      <c r="T220" s="41" t="str">
        <f t="shared" si="28"/>
        <v>Aceptable con Control Especifico</v>
      </c>
      <c r="U220" s="42">
        <v>6</v>
      </c>
      <c r="V220" s="81" t="s">
        <v>501</v>
      </c>
      <c r="W220" s="2"/>
      <c r="X220" s="2"/>
      <c r="Y220" s="2" t="s">
        <v>51</v>
      </c>
      <c r="Z220" s="61" t="s">
        <v>447</v>
      </c>
      <c r="AA220" s="2" t="s">
        <v>51</v>
      </c>
      <c r="AB220" s="36" t="s">
        <v>40</v>
      </c>
      <c r="AC220" s="35" t="s">
        <v>429</v>
      </c>
      <c r="AD220" s="148"/>
      <c r="AE220" s="148"/>
      <c r="AF220" s="149"/>
      <c r="AG220" s="148"/>
      <c r="AH220" s="44"/>
      <c r="AI220" s="44"/>
      <c r="AJ220" s="44"/>
      <c r="AK220" s="44"/>
      <c r="AL220" s="44"/>
      <c r="AM220" s="44"/>
      <c r="AN220" s="44"/>
      <c r="AO220" s="44"/>
      <c r="AP220" s="44"/>
      <c r="AQ220" s="44"/>
      <c r="AR220" s="44"/>
      <c r="AS220" s="44"/>
      <c r="AT220" s="44"/>
      <c r="AU220" s="44"/>
    </row>
    <row r="221" spans="1:47" ht="315" x14ac:dyDescent="0.25">
      <c r="A221" s="83" t="s">
        <v>314</v>
      </c>
      <c r="B221" s="83" t="s">
        <v>241</v>
      </c>
      <c r="C221" s="83" t="s">
        <v>346</v>
      </c>
      <c r="D221" s="84" t="s">
        <v>348</v>
      </c>
      <c r="E221" s="83" t="s">
        <v>41</v>
      </c>
      <c r="F221" s="15" t="s">
        <v>316</v>
      </c>
      <c r="G221" s="85" t="s">
        <v>517</v>
      </c>
      <c r="H221" s="15" t="s">
        <v>317</v>
      </c>
      <c r="I221" s="15" t="s">
        <v>269</v>
      </c>
      <c r="J221" s="86"/>
      <c r="K221" s="86" t="s">
        <v>270</v>
      </c>
      <c r="L221" s="86" t="s">
        <v>271</v>
      </c>
      <c r="M221" s="1">
        <v>2</v>
      </c>
      <c r="N221" s="1">
        <v>1</v>
      </c>
      <c r="O221" s="15">
        <f t="shared" si="26"/>
        <v>2</v>
      </c>
      <c r="P221" s="39" t="str">
        <f t="shared" si="25"/>
        <v>(B)</v>
      </c>
      <c r="Q221" s="1">
        <v>25</v>
      </c>
      <c r="R221" s="15">
        <f t="shared" si="27"/>
        <v>50</v>
      </c>
      <c r="S221" s="87" t="str">
        <f t="shared" si="24"/>
        <v>III</v>
      </c>
      <c r="T221" s="88" t="str">
        <f t="shared" si="28"/>
        <v>Aceptable</v>
      </c>
      <c r="U221" s="89">
        <v>5</v>
      </c>
      <c r="V221" s="90" t="s">
        <v>500</v>
      </c>
      <c r="W221" s="23"/>
      <c r="X221" s="23"/>
      <c r="Y221" s="86" t="s">
        <v>457</v>
      </c>
      <c r="Z221" s="86" t="s">
        <v>460</v>
      </c>
      <c r="AA221" s="86" t="s">
        <v>441</v>
      </c>
      <c r="AB221" s="85" t="s">
        <v>40</v>
      </c>
      <c r="AC221" s="83" t="s">
        <v>451</v>
      </c>
      <c r="AD221" s="150"/>
      <c r="AE221" s="150"/>
      <c r="AF221" s="151"/>
      <c r="AG221" s="150"/>
    </row>
    <row r="222" spans="1:47" ht="299.25" x14ac:dyDescent="0.25">
      <c r="A222" s="83" t="s">
        <v>314</v>
      </c>
      <c r="B222" s="83" t="s">
        <v>241</v>
      </c>
      <c r="C222" s="83" t="s">
        <v>346</v>
      </c>
      <c r="D222" s="84" t="s">
        <v>348</v>
      </c>
      <c r="E222" s="83" t="s">
        <v>41</v>
      </c>
      <c r="F222" s="15" t="s">
        <v>318</v>
      </c>
      <c r="G222" s="85" t="s">
        <v>517</v>
      </c>
      <c r="H222" s="15" t="s">
        <v>132</v>
      </c>
      <c r="I222" s="15" t="s">
        <v>319</v>
      </c>
      <c r="J222" s="15"/>
      <c r="K222" s="86" t="s">
        <v>270</v>
      </c>
      <c r="L222" s="86" t="s">
        <v>72</v>
      </c>
      <c r="M222" s="1">
        <v>2</v>
      </c>
      <c r="N222" s="1">
        <v>4</v>
      </c>
      <c r="O222" s="15">
        <f t="shared" si="26"/>
        <v>8</v>
      </c>
      <c r="P222" s="39" t="str">
        <f t="shared" si="25"/>
        <v>(M)</v>
      </c>
      <c r="Q222" s="1">
        <v>25</v>
      </c>
      <c r="R222" s="15">
        <f t="shared" si="27"/>
        <v>200</v>
      </c>
      <c r="S222" s="87" t="str">
        <f t="shared" si="24"/>
        <v>II</v>
      </c>
      <c r="T222" s="88" t="str">
        <f t="shared" si="28"/>
        <v>Aceptable con Control Especifico</v>
      </c>
      <c r="U222" s="89">
        <v>5</v>
      </c>
      <c r="V222" s="90" t="s">
        <v>500</v>
      </c>
      <c r="W222" s="23"/>
      <c r="X222" s="23"/>
      <c r="Y222" s="91" t="s">
        <v>405</v>
      </c>
      <c r="Z222" s="86" t="s">
        <v>461</v>
      </c>
      <c r="AA222" s="23" t="s">
        <v>51</v>
      </c>
      <c r="AB222" s="85" t="s">
        <v>40</v>
      </c>
      <c r="AC222" s="83" t="s">
        <v>451</v>
      </c>
      <c r="AD222" s="150"/>
      <c r="AE222" s="150"/>
      <c r="AF222" s="151"/>
      <c r="AG222" s="150"/>
    </row>
    <row r="223" spans="1:47" ht="267.75" x14ac:dyDescent="0.25">
      <c r="A223" s="83" t="s">
        <v>314</v>
      </c>
      <c r="B223" s="83" t="s">
        <v>241</v>
      </c>
      <c r="C223" s="83" t="s">
        <v>346</v>
      </c>
      <c r="D223" s="84" t="s">
        <v>348</v>
      </c>
      <c r="E223" s="83" t="s">
        <v>41</v>
      </c>
      <c r="F223" s="15" t="s">
        <v>320</v>
      </c>
      <c r="G223" s="49" t="s">
        <v>16</v>
      </c>
      <c r="H223" s="15" t="s">
        <v>168</v>
      </c>
      <c r="I223" s="15" t="s">
        <v>111</v>
      </c>
      <c r="J223" s="92"/>
      <c r="K223" s="86" t="s">
        <v>169</v>
      </c>
      <c r="L223" s="86" t="s">
        <v>113</v>
      </c>
      <c r="M223" s="1">
        <v>2</v>
      </c>
      <c r="N223" s="1">
        <v>1</v>
      </c>
      <c r="O223" s="15">
        <f t="shared" si="26"/>
        <v>2</v>
      </c>
      <c r="P223" s="39" t="str">
        <f t="shared" si="25"/>
        <v>(B)</v>
      </c>
      <c r="Q223" s="1">
        <v>100</v>
      </c>
      <c r="R223" s="15">
        <f t="shared" si="27"/>
        <v>200</v>
      </c>
      <c r="S223" s="87" t="str">
        <f t="shared" si="24"/>
        <v>II</v>
      </c>
      <c r="T223" s="88" t="str">
        <f t="shared" si="28"/>
        <v>Aceptable con Control Especifico</v>
      </c>
      <c r="U223" s="89">
        <v>5</v>
      </c>
      <c r="V223" s="90" t="s">
        <v>500</v>
      </c>
      <c r="W223" s="23"/>
      <c r="X223" s="23"/>
      <c r="Y223" s="23" t="s">
        <v>51</v>
      </c>
      <c r="Z223" s="86" t="s">
        <v>462</v>
      </c>
      <c r="AA223" s="23" t="s">
        <v>51</v>
      </c>
      <c r="AB223" s="85" t="s">
        <v>40</v>
      </c>
      <c r="AC223" s="83" t="s">
        <v>451</v>
      </c>
      <c r="AD223" s="150"/>
      <c r="AE223" s="150"/>
      <c r="AF223" s="151"/>
      <c r="AG223" s="150"/>
    </row>
    <row r="224" spans="1:47" ht="409.5" x14ac:dyDescent="0.25">
      <c r="A224" s="83" t="s">
        <v>314</v>
      </c>
      <c r="B224" s="83" t="s">
        <v>241</v>
      </c>
      <c r="C224" s="83" t="s">
        <v>346</v>
      </c>
      <c r="D224" s="84" t="s">
        <v>348</v>
      </c>
      <c r="E224" s="83" t="s">
        <v>41</v>
      </c>
      <c r="F224" s="15" t="s">
        <v>321</v>
      </c>
      <c r="G224" s="49" t="s">
        <v>16</v>
      </c>
      <c r="H224" s="93" t="s">
        <v>96</v>
      </c>
      <c r="I224" s="15" t="s">
        <v>114</v>
      </c>
      <c r="J224" s="15"/>
      <c r="K224" s="94" t="s">
        <v>322</v>
      </c>
      <c r="L224" s="94"/>
      <c r="M224" s="1">
        <v>2</v>
      </c>
      <c r="N224" s="1">
        <v>1</v>
      </c>
      <c r="O224" s="15">
        <f t="shared" si="26"/>
        <v>2</v>
      </c>
      <c r="P224" s="39" t="str">
        <f t="shared" si="25"/>
        <v>(B)</v>
      </c>
      <c r="Q224" s="1">
        <v>100</v>
      </c>
      <c r="R224" s="15">
        <f t="shared" si="27"/>
        <v>200</v>
      </c>
      <c r="S224" s="87" t="str">
        <f t="shared" si="24"/>
        <v>II</v>
      </c>
      <c r="T224" s="88" t="str">
        <f t="shared" si="28"/>
        <v>Aceptable con Control Especifico</v>
      </c>
      <c r="U224" s="89">
        <v>5</v>
      </c>
      <c r="V224" s="90" t="s">
        <v>501</v>
      </c>
      <c r="W224" s="23"/>
      <c r="X224" s="23"/>
      <c r="Y224" s="91" t="s">
        <v>463</v>
      </c>
      <c r="Z224" s="95" t="s">
        <v>464</v>
      </c>
      <c r="AA224" s="23" t="s">
        <v>51</v>
      </c>
      <c r="AB224" s="85" t="s">
        <v>40</v>
      </c>
      <c r="AC224" s="83" t="s">
        <v>451</v>
      </c>
      <c r="AD224" s="150"/>
      <c r="AE224" s="150"/>
      <c r="AF224" s="151"/>
      <c r="AG224" s="150"/>
    </row>
    <row r="225" spans="1:33" ht="409.5" x14ac:dyDescent="0.25">
      <c r="A225" s="83" t="s">
        <v>314</v>
      </c>
      <c r="B225" s="83" t="s">
        <v>241</v>
      </c>
      <c r="C225" s="83" t="s">
        <v>346</v>
      </c>
      <c r="D225" s="84" t="s">
        <v>348</v>
      </c>
      <c r="E225" s="83" t="s">
        <v>41</v>
      </c>
      <c r="F225" s="15" t="s">
        <v>323</v>
      </c>
      <c r="G225" s="49" t="s">
        <v>16</v>
      </c>
      <c r="H225" s="15" t="s">
        <v>171</v>
      </c>
      <c r="I225" s="15" t="s">
        <v>172</v>
      </c>
      <c r="J225" s="15"/>
      <c r="K225" s="94" t="s">
        <v>324</v>
      </c>
      <c r="L225" s="15" t="s">
        <v>325</v>
      </c>
      <c r="M225" s="1">
        <v>2</v>
      </c>
      <c r="N225" s="1">
        <v>2</v>
      </c>
      <c r="O225" s="15">
        <f t="shared" si="26"/>
        <v>4</v>
      </c>
      <c r="P225" s="39" t="str">
        <f t="shared" si="25"/>
        <v>(B)</v>
      </c>
      <c r="Q225" s="1">
        <v>100</v>
      </c>
      <c r="R225" s="15">
        <f t="shared" si="27"/>
        <v>400</v>
      </c>
      <c r="S225" s="87" t="str">
        <f t="shared" si="24"/>
        <v>II</v>
      </c>
      <c r="T225" s="88" t="str">
        <f t="shared" si="28"/>
        <v>Aceptable con Control Especifico</v>
      </c>
      <c r="U225" s="89">
        <v>5</v>
      </c>
      <c r="V225" s="90" t="s">
        <v>501</v>
      </c>
      <c r="W225" s="23"/>
      <c r="X225" s="23"/>
      <c r="Y225" s="86" t="s">
        <v>465</v>
      </c>
      <c r="Z225" s="86" t="s">
        <v>466</v>
      </c>
      <c r="AA225" s="96" t="s">
        <v>435</v>
      </c>
      <c r="AB225" s="85" t="s">
        <v>40</v>
      </c>
      <c r="AC225" s="83" t="s">
        <v>451</v>
      </c>
      <c r="AD225" s="150"/>
      <c r="AE225" s="150"/>
      <c r="AF225" s="151"/>
      <c r="AG225" s="150"/>
    </row>
    <row r="226" spans="1:33" ht="283.5" x14ac:dyDescent="0.25">
      <c r="A226" s="83" t="s">
        <v>314</v>
      </c>
      <c r="B226" s="83" t="s">
        <v>241</v>
      </c>
      <c r="C226" s="83" t="s">
        <v>346</v>
      </c>
      <c r="D226" s="84" t="s">
        <v>348</v>
      </c>
      <c r="E226" s="83" t="s">
        <v>41</v>
      </c>
      <c r="F226" s="15" t="s">
        <v>326</v>
      </c>
      <c r="G226" s="49" t="s">
        <v>16</v>
      </c>
      <c r="H226" s="15" t="s">
        <v>327</v>
      </c>
      <c r="I226" s="15" t="s">
        <v>328</v>
      </c>
      <c r="J226" s="15"/>
      <c r="K226" s="15" t="s">
        <v>329</v>
      </c>
      <c r="L226" s="15"/>
      <c r="M226" s="1">
        <v>2</v>
      </c>
      <c r="N226" s="1">
        <v>1</v>
      </c>
      <c r="O226" s="15">
        <f t="shared" si="26"/>
        <v>2</v>
      </c>
      <c r="P226" s="39" t="str">
        <f t="shared" si="25"/>
        <v>(B)</v>
      </c>
      <c r="Q226" s="1">
        <v>25</v>
      </c>
      <c r="R226" s="15">
        <f t="shared" si="27"/>
        <v>50</v>
      </c>
      <c r="S226" s="87" t="str">
        <f t="shared" si="24"/>
        <v>III</v>
      </c>
      <c r="T226" s="88" t="str">
        <f t="shared" si="28"/>
        <v>Aceptable</v>
      </c>
      <c r="U226" s="89">
        <v>5</v>
      </c>
      <c r="V226" s="90" t="s">
        <v>501</v>
      </c>
      <c r="W226" s="23"/>
      <c r="X226" s="23"/>
      <c r="Y226" s="23" t="s">
        <v>51</v>
      </c>
      <c r="Z226" s="95" t="s">
        <v>467</v>
      </c>
      <c r="AA226" s="23" t="s">
        <v>51</v>
      </c>
      <c r="AB226" s="85" t="s">
        <v>40</v>
      </c>
      <c r="AC226" s="83" t="s">
        <v>451</v>
      </c>
      <c r="AD226" s="150"/>
      <c r="AE226" s="150"/>
      <c r="AF226" s="151"/>
      <c r="AG226" s="150"/>
    </row>
    <row r="227" spans="1:33" ht="189" x14ac:dyDescent="0.25">
      <c r="A227" s="83" t="s">
        <v>314</v>
      </c>
      <c r="B227" s="83" t="s">
        <v>241</v>
      </c>
      <c r="C227" s="83" t="s">
        <v>346</v>
      </c>
      <c r="D227" s="84" t="s">
        <v>348</v>
      </c>
      <c r="E227" s="83" t="s">
        <v>41</v>
      </c>
      <c r="F227" s="15" t="s">
        <v>330</v>
      </c>
      <c r="G227" s="15" t="s">
        <v>520</v>
      </c>
      <c r="H227" s="15" t="s">
        <v>331</v>
      </c>
      <c r="I227" s="15" t="s">
        <v>332</v>
      </c>
      <c r="J227" s="15"/>
      <c r="K227" s="15" t="s">
        <v>329</v>
      </c>
      <c r="L227" s="15"/>
      <c r="M227" s="1">
        <v>2</v>
      </c>
      <c r="N227" s="1">
        <v>3</v>
      </c>
      <c r="O227" s="15">
        <f t="shared" si="26"/>
        <v>6</v>
      </c>
      <c r="P227" s="39" t="str">
        <f t="shared" si="25"/>
        <v>(M)</v>
      </c>
      <c r="Q227" s="1">
        <v>10</v>
      </c>
      <c r="R227" s="15">
        <f t="shared" si="27"/>
        <v>60</v>
      </c>
      <c r="S227" s="87" t="str">
        <f t="shared" si="24"/>
        <v>III</v>
      </c>
      <c r="T227" s="88" t="str">
        <f t="shared" si="28"/>
        <v>Aceptable</v>
      </c>
      <c r="U227" s="89">
        <v>5</v>
      </c>
      <c r="V227" s="90" t="s">
        <v>503</v>
      </c>
      <c r="W227" s="23"/>
      <c r="X227" s="23"/>
      <c r="Y227" s="23" t="s">
        <v>51</v>
      </c>
      <c r="Z227" s="95" t="s">
        <v>468</v>
      </c>
      <c r="AA227" s="23" t="s">
        <v>51</v>
      </c>
      <c r="AB227" s="85" t="s">
        <v>40</v>
      </c>
      <c r="AC227" s="83" t="s">
        <v>429</v>
      </c>
      <c r="AD227" s="150"/>
      <c r="AE227" s="150"/>
      <c r="AF227" s="151"/>
      <c r="AG227" s="150"/>
    </row>
    <row r="228" spans="1:33" ht="220.5" x14ac:dyDescent="0.25">
      <c r="A228" s="83" t="s">
        <v>314</v>
      </c>
      <c r="B228" s="83" t="s">
        <v>241</v>
      </c>
      <c r="C228" s="83" t="s">
        <v>346</v>
      </c>
      <c r="D228" s="84" t="s">
        <v>348</v>
      </c>
      <c r="E228" s="83" t="s">
        <v>41</v>
      </c>
      <c r="F228" s="15" t="s">
        <v>333</v>
      </c>
      <c r="G228" s="15" t="s">
        <v>519</v>
      </c>
      <c r="H228" s="15" t="s">
        <v>334</v>
      </c>
      <c r="I228" s="15" t="s">
        <v>335</v>
      </c>
      <c r="J228" s="15"/>
      <c r="K228" s="15" t="s">
        <v>329</v>
      </c>
      <c r="L228" s="15"/>
      <c r="M228" s="1">
        <v>2</v>
      </c>
      <c r="N228" s="1">
        <v>1</v>
      </c>
      <c r="O228" s="15">
        <f t="shared" si="26"/>
        <v>2</v>
      </c>
      <c r="P228" s="39" t="str">
        <f t="shared" si="25"/>
        <v>(B)</v>
      </c>
      <c r="Q228" s="1">
        <v>25</v>
      </c>
      <c r="R228" s="15">
        <f t="shared" si="27"/>
        <v>50</v>
      </c>
      <c r="S228" s="87" t="str">
        <f t="shared" si="24"/>
        <v>III</v>
      </c>
      <c r="T228" s="88" t="str">
        <f t="shared" si="28"/>
        <v>Aceptable</v>
      </c>
      <c r="U228" s="89">
        <v>5</v>
      </c>
      <c r="V228" s="90" t="s">
        <v>501</v>
      </c>
      <c r="W228" s="23"/>
      <c r="X228" s="23"/>
      <c r="Y228" s="23" t="s">
        <v>51</v>
      </c>
      <c r="Z228" s="95" t="s">
        <v>469</v>
      </c>
      <c r="AA228" s="23" t="s">
        <v>51</v>
      </c>
      <c r="AB228" s="85" t="s">
        <v>40</v>
      </c>
      <c r="AC228" s="83" t="s">
        <v>444</v>
      </c>
      <c r="AD228" s="150"/>
      <c r="AE228" s="150"/>
      <c r="AF228" s="151"/>
      <c r="AG228" s="150"/>
    </row>
    <row r="229" spans="1:33" ht="141.75" x14ac:dyDescent="0.25">
      <c r="A229" s="83" t="s">
        <v>314</v>
      </c>
      <c r="B229" s="83" t="s">
        <v>241</v>
      </c>
      <c r="C229" s="83" t="s">
        <v>346</v>
      </c>
      <c r="D229" s="84" t="s">
        <v>348</v>
      </c>
      <c r="E229" s="83" t="s">
        <v>41</v>
      </c>
      <c r="F229" s="15" t="s">
        <v>336</v>
      </c>
      <c r="G229" s="15" t="s">
        <v>519</v>
      </c>
      <c r="H229" s="15" t="s">
        <v>273</v>
      </c>
      <c r="I229" s="15" t="s">
        <v>337</v>
      </c>
      <c r="J229" s="15"/>
      <c r="K229" s="15" t="s">
        <v>329</v>
      </c>
      <c r="L229" s="15"/>
      <c r="M229" s="1">
        <v>2</v>
      </c>
      <c r="N229" s="1">
        <v>3</v>
      </c>
      <c r="O229" s="15">
        <f t="shared" si="26"/>
        <v>6</v>
      </c>
      <c r="P229" s="39" t="str">
        <f t="shared" si="25"/>
        <v>(M)</v>
      </c>
      <c r="Q229" s="1">
        <v>10</v>
      </c>
      <c r="R229" s="15">
        <f t="shared" si="27"/>
        <v>60</v>
      </c>
      <c r="S229" s="87" t="str">
        <f t="shared" si="24"/>
        <v>III</v>
      </c>
      <c r="T229" s="88" t="str">
        <f t="shared" si="28"/>
        <v>Aceptable</v>
      </c>
      <c r="U229" s="89">
        <v>5</v>
      </c>
      <c r="V229" s="90" t="s">
        <v>502</v>
      </c>
      <c r="W229" s="23"/>
      <c r="X229" s="23"/>
      <c r="Y229" s="23" t="s">
        <v>51</v>
      </c>
      <c r="Z229" s="95" t="s">
        <v>470</v>
      </c>
      <c r="AA229" s="23" t="s">
        <v>51</v>
      </c>
      <c r="AB229" s="85" t="s">
        <v>40</v>
      </c>
      <c r="AC229" s="83" t="s">
        <v>444</v>
      </c>
      <c r="AD229" s="150"/>
      <c r="AE229" s="150"/>
      <c r="AF229" s="151"/>
      <c r="AG229" s="150"/>
    </row>
    <row r="230" spans="1:33" ht="378" x14ac:dyDescent="0.25">
      <c r="A230" s="83" t="s">
        <v>314</v>
      </c>
      <c r="B230" s="83" t="s">
        <v>241</v>
      </c>
      <c r="C230" s="83" t="s">
        <v>346</v>
      </c>
      <c r="D230" s="84" t="s">
        <v>348</v>
      </c>
      <c r="E230" s="83" t="s">
        <v>41</v>
      </c>
      <c r="F230" s="15" t="s">
        <v>338</v>
      </c>
      <c r="G230" s="15" t="s">
        <v>31</v>
      </c>
      <c r="H230" s="15" t="s">
        <v>91</v>
      </c>
      <c r="I230" s="15" t="s">
        <v>339</v>
      </c>
      <c r="J230" s="15"/>
      <c r="K230" s="86" t="s">
        <v>340</v>
      </c>
      <c r="L230" s="86" t="s">
        <v>105</v>
      </c>
      <c r="M230" s="1">
        <v>2</v>
      </c>
      <c r="N230" s="1">
        <v>3</v>
      </c>
      <c r="O230" s="15">
        <f t="shared" si="26"/>
        <v>6</v>
      </c>
      <c r="P230" s="39" t="str">
        <f t="shared" si="25"/>
        <v>(M)</v>
      </c>
      <c r="Q230" s="1">
        <v>25</v>
      </c>
      <c r="R230" s="15">
        <f t="shared" si="27"/>
        <v>150</v>
      </c>
      <c r="S230" s="87" t="str">
        <f t="shared" si="24"/>
        <v>II</v>
      </c>
      <c r="T230" s="88" t="str">
        <f t="shared" si="28"/>
        <v>Aceptable con Control Especifico</v>
      </c>
      <c r="U230" s="89">
        <v>5</v>
      </c>
      <c r="V230" s="90" t="s">
        <v>42</v>
      </c>
      <c r="W230" s="23"/>
      <c r="X230" s="23"/>
      <c r="Y230" s="23" t="s">
        <v>51</v>
      </c>
      <c r="Z230" s="97" t="s">
        <v>471</v>
      </c>
      <c r="AA230" s="23" t="s">
        <v>51</v>
      </c>
      <c r="AB230" s="85" t="s">
        <v>40</v>
      </c>
      <c r="AC230" s="83" t="s">
        <v>415</v>
      </c>
      <c r="AD230" s="150"/>
      <c r="AE230" s="150"/>
      <c r="AF230" s="151"/>
      <c r="AG230" s="150"/>
    </row>
    <row r="231" spans="1:33" ht="220.5" x14ac:dyDescent="0.25">
      <c r="A231" s="83" t="s">
        <v>314</v>
      </c>
      <c r="B231" s="83" t="s">
        <v>241</v>
      </c>
      <c r="C231" s="83" t="s">
        <v>346</v>
      </c>
      <c r="D231" s="84" t="s">
        <v>348</v>
      </c>
      <c r="E231" s="83" t="s">
        <v>41</v>
      </c>
      <c r="F231" s="15" t="s">
        <v>88</v>
      </c>
      <c r="G231" s="98" t="s">
        <v>512</v>
      </c>
      <c r="H231" s="15" t="s">
        <v>99</v>
      </c>
      <c r="I231" s="15" t="s">
        <v>122</v>
      </c>
      <c r="J231" s="99"/>
      <c r="K231" s="100" t="s">
        <v>123</v>
      </c>
      <c r="L231" s="100" t="s">
        <v>116</v>
      </c>
      <c r="M231" s="1">
        <v>2</v>
      </c>
      <c r="N231" s="1">
        <v>1</v>
      </c>
      <c r="O231" s="15">
        <f t="shared" si="26"/>
        <v>2</v>
      </c>
      <c r="P231" s="39" t="str">
        <f t="shared" si="25"/>
        <v>(B)</v>
      </c>
      <c r="Q231" s="1">
        <v>100</v>
      </c>
      <c r="R231" s="15">
        <f t="shared" si="27"/>
        <v>200</v>
      </c>
      <c r="S231" s="87" t="str">
        <f t="shared" si="24"/>
        <v>II</v>
      </c>
      <c r="T231" s="88" t="str">
        <f t="shared" si="28"/>
        <v>Aceptable con Control Especifico</v>
      </c>
      <c r="U231" s="89">
        <v>5</v>
      </c>
      <c r="V231" s="90" t="s">
        <v>501</v>
      </c>
      <c r="W231" s="23"/>
      <c r="X231" s="23"/>
      <c r="Y231" s="23" t="s">
        <v>51</v>
      </c>
      <c r="Z231" s="100" t="s">
        <v>427</v>
      </c>
      <c r="AA231" s="100" t="s">
        <v>428</v>
      </c>
      <c r="AB231" s="85" t="s">
        <v>40</v>
      </c>
      <c r="AC231" s="83" t="s">
        <v>429</v>
      </c>
      <c r="AD231" s="150"/>
      <c r="AE231" s="150"/>
      <c r="AF231" s="151"/>
      <c r="AG231" s="150"/>
    </row>
    <row r="232" spans="1:33" ht="220.5" x14ac:dyDescent="0.25">
      <c r="A232" s="83" t="s">
        <v>314</v>
      </c>
      <c r="B232" s="83" t="s">
        <v>241</v>
      </c>
      <c r="C232" s="83" t="s">
        <v>346</v>
      </c>
      <c r="D232" s="84" t="s">
        <v>348</v>
      </c>
      <c r="E232" s="83" t="s">
        <v>41</v>
      </c>
      <c r="F232" s="15" t="s">
        <v>89</v>
      </c>
      <c r="G232" s="98" t="s">
        <v>512</v>
      </c>
      <c r="H232" s="15" t="s">
        <v>100</v>
      </c>
      <c r="I232" s="15" t="s">
        <v>124</v>
      </c>
      <c r="J232" s="99"/>
      <c r="K232" s="100" t="s">
        <v>123</v>
      </c>
      <c r="L232" s="100" t="s">
        <v>116</v>
      </c>
      <c r="M232" s="1">
        <v>2</v>
      </c>
      <c r="N232" s="1">
        <v>1</v>
      </c>
      <c r="O232" s="15">
        <f t="shared" si="26"/>
        <v>2</v>
      </c>
      <c r="P232" s="39" t="str">
        <f t="shared" si="25"/>
        <v>(B)</v>
      </c>
      <c r="Q232" s="1">
        <v>25</v>
      </c>
      <c r="R232" s="15">
        <f t="shared" si="27"/>
        <v>50</v>
      </c>
      <c r="S232" s="87" t="str">
        <f t="shared" si="24"/>
        <v>III</v>
      </c>
      <c r="T232" s="88" t="str">
        <f t="shared" si="28"/>
        <v>Aceptable</v>
      </c>
      <c r="U232" s="89">
        <v>5</v>
      </c>
      <c r="V232" s="90" t="s">
        <v>501</v>
      </c>
      <c r="W232" s="23"/>
      <c r="X232" s="23"/>
      <c r="Y232" s="23" t="s">
        <v>51</v>
      </c>
      <c r="Z232" s="100" t="s">
        <v>427</v>
      </c>
      <c r="AA232" s="100" t="s">
        <v>428</v>
      </c>
      <c r="AB232" s="85" t="s">
        <v>40</v>
      </c>
      <c r="AC232" s="83" t="s">
        <v>429</v>
      </c>
      <c r="AD232" s="150"/>
      <c r="AE232" s="150"/>
      <c r="AF232" s="151"/>
      <c r="AG232" s="150"/>
    </row>
    <row r="233" spans="1:33" ht="299.25" x14ac:dyDescent="0.25">
      <c r="A233" s="83" t="s">
        <v>315</v>
      </c>
      <c r="B233" s="83" t="s">
        <v>241</v>
      </c>
      <c r="C233" s="83" t="s">
        <v>347</v>
      </c>
      <c r="D233" s="84" t="s">
        <v>349</v>
      </c>
      <c r="E233" s="83" t="s">
        <v>41</v>
      </c>
      <c r="F233" s="101" t="s">
        <v>341</v>
      </c>
      <c r="G233" s="85" t="s">
        <v>517</v>
      </c>
      <c r="H233" s="15" t="s">
        <v>166</v>
      </c>
      <c r="I233" s="101" t="s">
        <v>342</v>
      </c>
      <c r="J233" s="92"/>
      <c r="K233" s="94" t="s">
        <v>343</v>
      </c>
      <c r="L233" s="86" t="s">
        <v>72</v>
      </c>
      <c r="M233" s="1">
        <v>2</v>
      </c>
      <c r="N233" s="1">
        <v>4</v>
      </c>
      <c r="O233" s="15">
        <f t="shared" si="26"/>
        <v>8</v>
      </c>
      <c r="P233" s="39" t="str">
        <f t="shared" si="25"/>
        <v>(M)</v>
      </c>
      <c r="Q233" s="1">
        <v>25</v>
      </c>
      <c r="R233" s="15">
        <f t="shared" si="27"/>
        <v>200</v>
      </c>
      <c r="S233" s="87" t="str">
        <f t="shared" si="24"/>
        <v>II</v>
      </c>
      <c r="T233" s="88" t="str">
        <f t="shared" si="28"/>
        <v>Aceptable con Control Especifico</v>
      </c>
      <c r="U233" s="89">
        <v>3</v>
      </c>
      <c r="V233" s="90" t="s">
        <v>500</v>
      </c>
      <c r="W233" s="23"/>
      <c r="X233" s="23"/>
      <c r="Y233" s="86" t="s">
        <v>405</v>
      </c>
      <c r="Z233" s="86" t="s">
        <v>461</v>
      </c>
      <c r="AA233" s="23" t="s">
        <v>51</v>
      </c>
      <c r="AB233" s="85" t="s">
        <v>40</v>
      </c>
      <c r="AC233" s="83" t="s">
        <v>408</v>
      </c>
      <c r="AD233" s="150"/>
      <c r="AE233" s="150"/>
      <c r="AF233" s="151"/>
      <c r="AG233" s="150"/>
    </row>
    <row r="234" spans="1:33" ht="299.25" x14ac:dyDescent="0.25">
      <c r="A234" s="83" t="s">
        <v>315</v>
      </c>
      <c r="B234" s="83" t="s">
        <v>241</v>
      </c>
      <c r="C234" s="83" t="s">
        <v>347</v>
      </c>
      <c r="D234" s="84" t="s">
        <v>349</v>
      </c>
      <c r="E234" s="83" t="s">
        <v>41</v>
      </c>
      <c r="F234" s="102" t="s">
        <v>85</v>
      </c>
      <c r="G234" s="49" t="s">
        <v>16</v>
      </c>
      <c r="H234" s="93" t="s">
        <v>96</v>
      </c>
      <c r="I234" s="101" t="s">
        <v>114</v>
      </c>
      <c r="J234" s="92"/>
      <c r="K234" s="94" t="s">
        <v>115</v>
      </c>
      <c r="L234" s="94" t="s">
        <v>116</v>
      </c>
      <c r="M234" s="1">
        <v>2</v>
      </c>
      <c r="N234" s="1">
        <v>1</v>
      </c>
      <c r="O234" s="15">
        <f t="shared" si="26"/>
        <v>2</v>
      </c>
      <c r="P234" s="39" t="str">
        <f t="shared" si="25"/>
        <v>(B)</v>
      </c>
      <c r="Q234" s="1">
        <v>100</v>
      </c>
      <c r="R234" s="15">
        <f t="shared" si="27"/>
        <v>200</v>
      </c>
      <c r="S234" s="87" t="str">
        <f t="shared" si="24"/>
        <v>II</v>
      </c>
      <c r="T234" s="88" t="str">
        <f t="shared" si="28"/>
        <v>Aceptable con Control Especifico</v>
      </c>
      <c r="U234" s="89">
        <v>3</v>
      </c>
      <c r="V234" s="90" t="s">
        <v>501</v>
      </c>
      <c r="W234" s="23"/>
      <c r="X234" s="23"/>
      <c r="Y234" s="94" t="s">
        <v>420</v>
      </c>
      <c r="Z234" s="94" t="s">
        <v>472</v>
      </c>
      <c r="AA234" s="100" t="s">
        <v>422</v>
      </c>
      <c r="AB234" s="85" t="s">
        <v>40</v>
      </c>
      <c r="AC234" s="83" t="s">
        <v>408</v>
      </c>
      <c r="AD234" s="150"/>
      <c r="AE234" s="150"/>
      <c r="AF234" s="151"/>
      <c r="AG234" s="150"/>
    </row>
    <row r="235" spans="1:33" ht="346.5" x14ac:dyDescent="0.25">
      <c r="A235" s="83" t="s">
        <v>315</v>
      </c>
      <c r="B235" s="83" t="s">
        <v>241</v>
      </c>
      <c r="C235" s="83" t="s">
        <v>347</v>
      </c>
      <c r="D235" s="84" t="s">
        <v>349</v>
      </c>
      <c r="E235" s="83" t="s">
        <v>41</v>
      </c>
      <c r="F235" s="102" t="s">
        <v>344</v>
      </c>
      <c r="G235" s="49" t="s">
        <v>16</v>
      </c>
      <c r="H235" s="15" t="s">
        <v>94</v>
      </c>
      <c r="I235" s="101" t="s">
        <v>111</v>
      </c>
      <c r="J235" s="86"/>
      <c r="K235" s="86" t="s">
        <v>345</v>
      </c>
      <c r="L235" s="86" t="s">
        <v>113</v>
      </c>
      <c r="M235" s="1">
        <v>2</v>
      </c>
      <c r="N235" s="1">
        <v>1</v>
      </c>
      <c r="O235" s="15">
        <f t="shared" si="26"/>
        <v>2</v>
      </c>
      <c r="P235" s="39" t="str">
        <f t="shared" si="25"/>
        <v>(B)</v>
      </c>
      <c r="Q235" s="1">
        <v>100</v>
      </c>
      <c r="R235" s="15">
        <f t="shared" si="27"/>
        <v>200</v>
      </c>
      <c r="S235" s="87" t="str">
        <f t="shared" si="24"/>
        <v>II</v>
      </c>
      <c r="T235" s="88" t="str">
        <f t="shared" si="28"/>
        <v>Aceptable con Control Especifico</v>
      </c>
      <c r="U235" s="89">
        <v>3</v>
      </c>
      <c r="V235" s="90" t="s">
        <v>501</v>
      </c>
      <c r="W235" s="23"/>
      <c r="X235" s="23"/>
      <c r="Y235" s="23" t="s">
        <v>51</v>
      </c>
      <c r="Z235" s="86" t="s">
        <v>473</v>
      </c>
      <c r="AA235" s="23" t="s">
        <v>51</v>
      </c>
      <c r="AB235" s="85" t="s">
        <v>40</v>
      </c>
      <c r="AC235" s="83" t="s">
        <v>408</v>
      </c>
      <c r="AD235" s="150"/>
      <c r="AE235" s="150"/>
      <c r="AF235" s="151"/>
      <c r="AG235" s="150"/>
    </row>
    <row r="236" spans="1:33" ht="378" x14ac:dyDescent="0.25">
      <c r="A236" s="83" t="s">
        <v>315</v>
      </c>
      <c r="B236" s="83" t="s">
        <v>241</v>
      </c>
      <c r="C236" s="83" t="s">
        <v>347</v>
      </c>
      <c r="D236" s="84" t="s">
        <v>349</v>
      </c>
      <c r="E236" s="83" t="s">
        <v>41</v>
      </c>
      <c r="F236" s="15" t="s">
        <v>338</v>
      </c>
      <c r="G236" s="15" t="s">
        <v>31</v>
      </c>
      <c r="H236" s="15" t="s">
        <v>91</v>
      </c>
      <c r="I236" s="101" t="s">
        <v>339</v>
      </c>
      <c r="J236" s="92"/>
      <c r="K236" s="86" t="s">
        <v>340</v>
      </c>
      <c r="L236" s="86" t="s">
        <v>105</v>
      </c>
      <c r="M236" s="1">
        <v>2</v>
      </c>
      <c r="N236" s="1">
        <v>4</v>
      </c>
      <c r="O236" s="15">
        <f t="shared" si="26"/>
        <v>8</v>
      </c>
      <c r="P236" s="39" t="str">
        <f t="shared" si="25"/>
        <v>(M)</v>
      </c>
      <c r="Q236" s="1">
        <v>25</v>
      </c>
      <c r="R236" s="15">
        <f t="shared" si="27"/>
        <v>200</v>
      </c>
      <c r="S236" s="87" t="str">
        <f t="shared" si="24"/>
        <v>II</v>
      </c>
      <c r="T236" s="88" t="str">
        <f t="shared" si="28"/>
        <v>Aceptable con Control Especifico</v>
      </c>
      <c r="U236" s="89">
        <v>3</v>
      </c>
      <c r="V236" s="90" t="s">
        <v>42</v>
      </c>
      <c r="W236" s="23"/>
      <c r="X236" s="23"/>
      <c r="Y236" s="23" t="s">
        <v>51</v>
      </c>
      <c r="Z236" s="97" t="s">
        <v>471</v>
      </c>
      <c r="AA236" s="23" t="s">
        <v>51</v>
      </c>
      <c r="AB236" s="85" t="s">
        <v>40</v>
      </c>
      <c r="AC236" s="83" t="s">
        <v>415</v>
      </c>
      <c r="AD236" s="150"/>
      <c r="AE236" s="150"/>
      <c r="AF236" s="151"/>
      <c r="AG236" s="150"/>
    </row>
    <row r="237" spans="1:33" ht="267.75" x14ac:dyDescent="0.25">
      <c r="A237" s="83" t="s">
        <v>315</v>
      </c>
      <c r="B237" s="83" t="s">
        <v>241</v>
      </c>
      <c r="C237" s="83" t="s">
        <v>347</v>
      </c>
      <c r="D237" s="84" t="s">
        <v>349</v>
      </c>
      <c r="E237" s="83" t="s">
        <v>41</v>
      </c>
      <c r="F237" s="15" t="s">
        <v>81</v>
      </c>
      <c r="G237" s="49" t="s">
        <v>16</v>
      </c>
      <c r="H237" s="93" t="s">
        <v>92</v>
      </c>
      <c r="I237" s="103" t="s">
        <v>106</v>
      </c>
      <c r="J237" s="104"/>
      <c r="K237" s="86" t="s">
        <v>107</v>
      </c>
      <c r="L237" s="86" t="s">
        <v>108</v>
      </c>
      <c r="M237" s="1">
        <v>2</v>
      </c>
      <c r="N237" s="1">
        <v>4</v>
      </c>
      <c r="O237" s="15">
        <f t="shared" si="26"/>
        <v>8</v>
      </c>
      <c r="P237" s="39" t="str">
        <f t="shared" si="25"/>
        <v>(M)</v>
      </c>
      <c r="Q237" s="1">
        <v>25</v>
      </c>
      <c r="R237" s="15">
        <f t="shared" si="27"/>
        <v>200</v>
      </c>
      <c r="S237" s="87" t="str">
        <f t="shared" si="24"/>
        <v>II</v>
      </c>
      <c r="T237" s="88" t="str">
        <f t="shared" si="28"/>
        <v>Aceptable con Control Especifico</v>
      </c>
      <c r="U237" s="89">
        <v>3</v>
      </c>
      <c r="V237" s="90" t="s">
        <v>501</v>
      </c>
      <c r="W237" s="23"/>
      <c r="X237" s="23"/>
      <c r="Y237" s="86" t="s">
        <v>416</v>
      </c>
      <c r="Z237" s="86" t="s">
        <v>474</v>
      </c>
      <c r="AA237" s="23" t="s">
        <v>51</v>
      </c>
      <c r="AB237" s="85" t="s">
        <v>40</v>
      </c>
      <c r="AC237" s="83" t="s">
        <v>408</v>
      </c>
      <c r="AD237" s="150"/>
      <c r="AE237" s="150"/>
      <c r="AF237" s="151"/>
      <c r="AG237" s="150"/>
    </row>
    <row r="238" spans="1:33" ht="220.5" x14ac:dyDescent="0.25">
      <c r="A238" s="83" t="s">
        <v>315</v>
      </c>
      <c r="B238" s="83" t="s">
        <v>241</v>
      </c>
      <c r="C238" s="83" t="s">
        <v>347</v>
      </c>
      <c r="D238" s="84" t="s">
        <v>349</v>
      </c>
      <c r="E238" s="83" t="s">
        <v>41</v>
      </c>
      <c r="F238" s="15" t="s">
        <v>82</v>
      </c>
      <c r="G238" s="49" t="s">
        <v>16</v>
      </c>
      <c r="H238" s="93" t="s">
        <v>93</v>
      </c>
      <c r="I238" s="103" t="s">
        <v>109</v>
      </c>
      <c r="J238" s="104"/>
      <c r="K238" s="86" t="s">
        <v>110</v>
      </c>
      <c r="L238" s="86" t="s">
        <v>108</v>
      </c>
      <c r="M238" s="1">
        <v>2</v>
      </c>
      <c r="N238" s="1">
        <v>3</v>
      </c>
      <c r="O238" s="15">
        <f t="shared" si="26"/>
        <v>6</v>
      </c>
      <c r="P238" s="39" t="str">
        <f t="shared" si="25"/>
        <v>(M)</v>
      </c>
      <c r="Q238" s="1">
        <v>25</v>
      </c>
      <c r="R238" s="15">
        <f t="shared" si="27"/>
        <v>150</v>
      </c>
      <c r="S238" s="87" t="str">
        <f t="shared" si="24"/>
        <v>II</v>
      </c>
      <c r="T238" s="88" t="str">
        <f t="shared" si="28"/>
        <v>Aceptable con Control Especifico</v>
      </c>
      <c r="U238" s="89">
        <v>3</v>
      </c>
      <c r="V238" s="90" t="s">
        <v>501</v>
      </c>
      <c r="W238" s="23"/>
      <c r="X238" s="23"/>
      <c r="Y238" s="86" t="s">
        <v>418</v>
      </c>
      <c r="Z238" s="86" t="s">
        <v>417</v>
      </c>
      <c r="AA238" s="23" t="s">
        <v>51</v>
      </c>
      <c r="AB238" s="85" t="s">
        <v>40</v>
      </c>
      <c r="AC238" s="83" t="s">
        <v>408</v>
      </c>
      <c r="AD238" s="150"/>
      <c r="AE238" s="150"/>
      <c r="AF238" s="151"/>
      <c r="AG238" s="150"/>
    </row>
    <row r="239" spans="1:33" ht="220.5" x14ac:dyDescent="0.25">
      <c r="A239" s="83" t="s">
        <v>315</v>
      </c>
      <c r="B239" s="83" t="s">
        <v>241</v>
      </c>
      <c r="C239" s="83" t="s">
        <v>347</v>
      </c>
      <c r="D239" s="84" t="s">
        <v>349</v>
      </c>
      <c r="E239" s="83" t="s">
        <v>41</v>
      </c>
      <c r="F239" s="15" t="s">
        <v>88</v>
      </c>
      <c r="G239" s="98" t="s">
        <v>512</v>
      </c>
      <c r="H239" s="15" t="s">
        <v>99</v>
      </c>
      <c r="I239" s="15" t="s">
        <v>122</v>
      </c>
      <c r="J239" s="99"/>
      <c r="K239" s="100" t="s">
        <v>123</v>
      </c>
      <c r="L239" s="100" t="s">
        <v>116</v>
      </c>
      <c r="M239" s="1">
        <v>2</v>
      </c>
      <c r="N239" s="1">
        <v>1</v>
      </c>
      <c r="O239" s="15">
        <f t="shared" si="26"/>
        <v>2</v>
      </c>
      <c r="P239" s="39" t="str">
        <f t="shared" si="25"/>
        <v>(B)</v>
      </c>
      <c r="Q239" s="1">
        <v>100</v>
      </c>
      <c r="R239" s="15">
        <f t="shared" si="27"/>
        <v>200</v>
      </c>
      <c r="S239" s="87" t="str">
        <f t="shared" ref="S239:S270" si="29">IF(R239=0,"N/A",IF(AND(R239&gt;=1,R239&lt;=20),"IV",IF(AND(R239&gt;=40,R239&lt;=120),"III",IF(AND(R239&gt;=150,R239&lt;=500),"II",IF(R239&gt;=600,"I")))))</f>
        <v>II</v>
      </c>
      <c r="T239" s="88" t="str">
        <f t="shared" si="28"/>
        <v>Aceptable con Control Especifico</v>
      </c>
      <c r="U239" s="89">
        <v>3</v>
      </c>
      <c r="V239" s="90" t="s">
        <v>501</v>
      </c>
      <c r="W239" s="23"/>
      <c r="X239" s="23"/>
      <c r="Y239" s="23" t="s">
        <v>51</v>
      </c>
      <c r="Z239" s="100" t="s">
        <v>427</v>
      </c>
      <c r="AA239" s="100" t="s">
        <v>428</v>
      </c>
      <c r="AB239" s="85" t="s">
        <v>40</v>
      </c>
      <c r="AC239" s="83" t="s">
        <v>430</v>
      </c>
      <c r="AD239" s="150"/>
      <c r="AE239" s="150"/>
      <c r="AF239" s="151"/>
      <c r="AG239" s="150"/>
    </row>
    <row r="240" spans="1:33" ht="220.5" x14ac:dyDescent="0.25">
      <c r="A240" s="83" t="s">
        <v>315</v>
      </c>
      <c r="B240" s="83" t="s">
        <v>241</v>
      </c>
      <c r="C240" s="83" t="s">
        <v>347</v>
      </c>
      <c r="D240" s="84" t="s">
        <v>349</v>
      </c>
      <c r="E240" s="83" t="s">
        <v>41</v>
      </c>
      <c r="F240" s="15" t="s">
        <v>89</v>
      </c>
      <c r="G240" s="98" t="s">
        <v>512</v>
      </c>
      <c r="H240" s="15" t="s">
        <v>100</v>
      </c>
      <c r="I240" s="15" t="s">
        <v>124</v>
      </c>
      <c r="J240" s="99"/>
      <c r="K240" s="100" t="s">
        <v>123</v>
      </c>
      <c r="L240" s="100" t="s">
        <v>116</v>
      </c>
      <c r="M240" s="1">
        <v>2</v>
      </c>
      <c r="N240" s="1">
        <v>1</v>
      </c>
      <c r="O240" s="15">
        <f t="shared" si="26"/>
        <v>2</v>
      </c>
      <c r="P240" s="39" t="str">
        <f t="shared" si="25"/>
        <v>(B)</v>
      </c>
      <c r="Q240" s="1">
        <v>25</v>
      </c>
      <c r="R240" s="15">
        <f t="shared" si="27"/>
        <v>50</v>
      </c>
      <c r="S240" s="87" t="str">
        <f t="shared" si="29"/>
        <v>III</v>
      </c>
      <c r="T240" s="88" t="str">
        <f t="shared" si="28"/>
        <v>Aceptable</v>
      </c>
      <c r="U240" s="89">
        <v>3</v>
      </c>
      <c r="V240" s="90" t="s">
        <v>501</v>
      </c>
      <c r="W240" s="23"/>
      <c r="X240" s="23"/>
      <c r="Y240" s="23" t="s">
        <v>51</v>
      </c>
      <c r="Z240" s="100" t="s">
        <v>427</v>
      </c>
      <c r="AA240" s="100" t="s">
        <v>428</v>
      </c>
      <c r="AB240" s="85" t="s">
        <v>40</v>
      </c>
      <c r="AC240" s="83" t="s">
        <v>430</v>
      </c>
      <c r="AD240" s="150"/>
      <c r="AE240" s="150"/>
      <c r="AF240" s="151"/>
      <c r="AG240" s="150"/>
    </row>
    <row r="241" spans="1:47" ht="362.25" x14ac:dyDescent="0.25">
      <c r="A241" s="83" t="s">
        <v>315</v>
      </c>
      <c r="B241" s="83" t="s">
        <v>241</v>
      </c>
      <c r="C241" s="83" t="s">
        <v>347</v>
      </c>
      <c r="D241" s="84" t="s">
        <v>349</v>
      </c>
      <c r="E241" s="83" t="s">
        <v>41</v>
      </c>
      <c r="F241" s="15" t="s">
        <v>87</v>
      </c>
      <c r="G241" s="98" t="s">
        <v>518</v>
      </c>
      <c r="H241" s="15" t="s">
        <v>98</v>
      </c>
      <c r="I241" s="103" t="s">
        <v>119</v>
      </c>
      <c r="J241" s="99"/>
      <c r="K241" s="94" t="s">
        <v>120</v>
      </c>
      <c r="L241" s="94" t="s">
        <v>121</v>
      </c>
      <c r="M241" s="1">
        <v>2</v>
      </c>
      <c r="N241" s="1">
        <v>4</v>
      </c>
      <c r="O241" s="15">
        <f t="shared" si="26"/>
        <v>8</v>
      </c>
      <c r="P241" s="39" t="str">
        <f t="shared" si="25"/>
        <v>(M)</v>
      </c>
      <c r="Q241" s="1">
        <v>10</v>
      </c>
      <c r="R241" s="15">
        <f t="shared" si="27"/>
        <v>80</v>
      </c>
      <c r="S241" s="87" t="str">
        <f t="shared" si="29"/>
        <v>III</v>
      </c>
      <c r="T241" s="88" t="str">
        <f t="shared" si="28"/>
        <v>Aceptable</v>
      </c>
      <c r="U241" s="93">
        <v>3</v>
      </c>
      <c r="V241" s="90" t="s">
        <v>502</v>
      </c>
      <c r="W241" s="23"/>
      <c r="X241" s="23"/>
      <c r="Y241" s="23" t="s">
        <v>51</v>
      </c>
      <c r="Z241" s="94" t="s">
        <v>475</v>
      </c>
      <c r="AA241" s="23" t="s">
        <v>51</v>
      </c>
      <c r="AB241" s="85" t="s">
        <v>40</v>
      </c>
      <c r="AC241" s="83" t="s">
        <v>426</v>
      </c>
      <c r="AD241" s="150"/>
      <c r="AE241" s="150"/>
      <c r="AF241" s="151"/>
      <c r="AG241" s="150"/>
    </row>
    <row r="242" spans="1:47" ht="378" x14ac:dyDescent="0.25">
      <c r="A242" s="83" t="s">
        <v>350</v>
      </c>
      <c r="B242" s="83" t="s">
        <v>241</v>
      </c>
      <c r="C242" s="83" t="s">
        <v>391</v>
      </c>
      <c r="D242" s="84" t="s">
        <v>394</v>
      </c>
      <c r="E242" s="83" t="s">
        <v>41</v>
      </c>
      <c r="F242" s="105" t="s">
        <v>338</v>
      </c>
      <c r="G242" s="15" t="s">
        <v>31</v>
      </c>
      <c r="H242" s="15" t="s">
        <v>91</v>
      </c>
      <c r="I242" s="101" t="s">
        <v>339</v>
      </c>
      <c r="J242" s="92"/>
      <c r="K242" s="86" t="s">
        <v>340</v>
      </c>
      <c r="L242" s="86" t="s">
        <v>105</v>
      </c>
      <c r="M242" s="1">
        <v>2</v>
      </c>
      <c r="N242" s="1">
        <v>3</v>
      </c>
      <c r="O242" s="15">
        <f t="shared" si="26"/>
        <v>6</v>
      </c>
      <c r="P242" s="39" t="str">
        <f t="shared" si="25"/>
        <v>(M)</v>
      </c>
      <c r="Q242" s="1">
        <v>25</v>
      </c>
      <c r="R242" s="15">
        <f t="shared" si="27"/>
        <v>150</v>
      </c>
      <c r="S242" s="87" t="str">
        <f t="shared" si="29"/>
        <v>II</v>
      </c>
      <c r="T242" s="88" t="str">
        <f t="shared" si="28"/>
        <v>Aceptable con Control Especifico</v>
      </c>
      <c r="U242" s="15">
        <v>1</v>
      </c>
      <c r="V242" s="90" t="s">
        <v>500</v>
      </c>
      <c r="W242" s="23"/>
      <c r="X242" s="23"/>
      <c r="Y242" s="23" t="s">
        <v>51</v>
      </c>
      <c r="Z242" s="97" t="s">
        <v>471</v>
      </c>
      <c r="AA242" s="23" t="s">
        <v>51</v>
      </c>
      <c r="AB242" s="85" t="s">
        <v>40</v>
      </c>
      <c r="AC242" s="83" t="s">
        <v>415</v>
      </c>
      <c r="AD242" s="150"/>
      <c r="AE242" s="150"/>
      <c r="AF242" s="151"/>
      <c r="AG242" s="150"/>
    </row>
    <row r="243" spans="1:47" ht="299.25" x14ac:dyDescent="0.25">
      <c r="A243" s="83" t="s">
        <v>350</v>
      </c>
      <c r="B243" s="83" t="s">
        <v>241</v>
      </c>
      <c r="C243" s="83" t="s">
        <v>391</v>
      </c>
      <c r="D243" s="84" t="s">
        <v>394</v>
      </c>
      <c r="E243" s="83" t="s">
        <v>41</v>
      </c>
      <c r="F243" s="102" t="s">
        <v>85</v>
      </c>
      <c r="G243" s="49" t="s">
        <v>16</v>
      </c>
      <c r="H243" s="93" t="s">
        <v>96</v>
      </c>
      <c r="I243" s="101" t="s">
        <v>114</v>
      </c>
      <c r="J243" s="92"/>
      <c r="K243" s="94" t="s">
        <v>115</v>
      </c>
      <c r="L243" s="94" t="s">
        <v>116</v>
      </c>
      <c r="M243" s="1">
        <v>2</v>
      </c>
      <c r="N243" s="1">
        <v>1</v>
      </c>
      <c r="O243" s="15">
        <f t="shared" si="26"/>
        <v>2</v>
      </c>
      <c r="P243" s="39" t="str">
        <f t="shared" si="25"/>
        <v>(B)</v>
      </c>
      <c r="Q243" s="1">
        <v>100</v>
      </c>
      <c r="R243" s="15">
        <f t="shared" si="27"/>
        <v>200</v>
      </c>
      <c r="S243" s="87" t="str">
        <f t="shared" si="29"/>
        <v>II</v>
      </c>
      <c r="T243" s="88" t="str">
        <f t="shared" si="28"/>
        <v>Aceptable con Control Especifico</v>
      </c>
      <c r="U243" s="15">
        <v>1</v>
      </c>
      <c r="V243" s="90" t="s">
        <v>501</v>
      </c>
      <c r="W243" s="23"/>
      <c r="X243" s="23"/>
      <c r="Y243" s="94" t="s">
        <v>420</v>
      </c>
      <c r="Z243" s="94" t="s">
        <v>472</v>
      </c>
      <c r="AA243" s="23" t="s">
        <v>51</v>
      </c>
      <c r="AB243" s="85" t="s">
        <v>40</v>
      </c>
      <c r="AC243" s="83" t="s">
        <v>408</v>
      </c>
      <c r="AD243" s="150"/>
      <c r="AE243" s="150"/>
      <c r="AF243" s="151"/>
      <c r="AG243" s="150"/>
    </row>
    <row r="244" spans="1:47" ht="283.5" x14ac:dyDescent="0.25">
      <c r="A244" s="83" t="s">
        <v>350</v>
      </c>
      <c r="B244" s="83" t="s">
        <v>241</v>
      </c>
      <c r="C244" s="83" t="s">
        <v>391</v>
      </c>
      <c r="D244" s="84" t="s">
        <v>395</v>
      </c>
      <c r="E244" s="83" t="s">
        <v>41</v>
      </c>
      <c r="F244" s="101" t="s">
        <v>353</v>
      </c>
      <c r="G244" s="49" t="s">
        <v>16</v>
      </c>
      <c r="H244" s="93" t="s">
        <v>354</v>
      </c>
      <c r="I244" s="101" t="s">
        <v>355</v>
      </c>
      <c r="J244" s="92"/>
      <c r="K244" s="15" t="s">
        <v>329</v>
      </c>
      <c r="L244" s="94"/>
      <c r="M244" s="1">
        <v>2</v>
      </c>
      <c r="N244" s="1">
        <v>2</v>
      </c>
      <c r="O244" s="15">
        <f t="shared" si="26"/>
        <v>4</v>
      </c>
      <c r="P244" s="39" t="str">
        <f t="shared" si="25"/>
        <v>(B)</v>
      </c>
      <c r="Q244" s="1">
        <v>25</v>
      </c>
      <c r="R244" s="15">
        <f t="shared" si="27"/>
        <v>100</v>
      </c>
      <c r="S244" s="87" t="str">
        <f t="shared" si="29"/>
        <v>III</v>
      </c>
      <c r="T244" s="88" t="str">
        <f t="shared" si="28"/>
        <v>Aceptable</v>
      </c>
      <c r="U244" s="93">
        <v>1</v>
      </c>
      <c r="V244" s="90" t="s">
        <v>501</v>
      </c>
      <c r="W244" s="23"/>
      <c r="X244" s="23"/>
      <c r="Y244" s="23" t="s">
        <v>51</v>
      </c>
      <c r="Z244" s="95" t="s">
        <v>467</v>
      </c>
      <c r="AA244" s="96" t="s">
        <v>476</v>
      </c>
      <c r="AB244" s="85" t="s">
        <v>40</v>
      </c>
      <c r="AC244" s="83" t="s">
        <v>408</v>
      </c>
      <c r="AD244" s="150"/>
      <c r="AE244" s="150"/>
      <c r="AF244" s="151"/>
      <c r="AG244" s="150"/>
    </row>
    <row r="245" spans="1:47" ht="267.75" x14ac:dyDescent="0.25">
      <c r="A245" s="83" t="s">
        <v>350</v>
      </c>
      <c r="B245" s="83" t="s">
        <v>241</v>
      </c>
      <c r="C245" s="83" t="s">
        <v>391</v>
      </c>
      <c r="D245" s="84" t="s">
        <v>395</v>
      </c>
      <c r="E245" s="83" t="s">
        <v>41</v>
      </c>
      <c r="F245" s="15" t="s">
        <v>81</v>
      </c>
      <c r="G245" s="49" t="s">
        <v>16</v>
      </c>
      <c r="H245" s="93" t="s">
        <v>92</v>
      </c>
      <c r="I245" s="103" t="s">
        <v>106</v>
      </c>
      <c r="J245" s="104"/>
      <c r="K245" s="86" t="s">
        <v>107</v>
      </c>
      <c r="L245" s="86" t="s">
        <v>108</v>
      </c>
      <c r="M245" s="1">
        <v>2</v>
      </c>
      <c r="N245" s="1">
        <v>4</v>
      </c>
      <c r="O245" s="15">
        <f t="shared" si="26"/>
        <v>8</v>
      </c>
      <c r="P245" s="39" t="str">
        <f t="shared" si="25"/>
        <v>(M)</v>
      </c>
      <c r="Q245" s="1">
        <v>25</v>
      </c>
      <c r="R245" s="15">
        <f t="shared" si="27"/>
        <v>200</v>
      </c>
      <c r="S245" s="87" t="str">
        <f t="shared" si="29"/>
        <v>II</v>
      </c>
      <c r="T245" s="88" t="str">
        <f t="shared" si="28"/>
        <v>Aceptable con Control Especifico</v>
      </c>
      <c r="U245" s="15">
        <v>1</v>
      </c>
      <c r="V245" s="90" t="s">
        <v>501</v>
      </c>
      <c r="W245" s="23"/>
      <c r="X245" s="23"/>
      <c r="Y245" s="86" t="s">
        <v>416</v>
      </c>
      <c r="Z245" s="86" t="s">
        <v>477</v>
      </c>
      <c r="AA245" s="23" t="s">
        <v>51</v>
      </c>
      <c r="AB245" s="85" t="s">
        <v>40</v>
      </c>
      <c r="AC245" s="83" t="s">
        <v>408</v>
      </c>
      <c r="AD245" s="150"/>
      <c r="AE245" s="150"/>
      <c r="AF245" s="151"/>
      <c r="AG245" s="150"/>
    </row>
    <row r="246" spans="1:47" ht="220.5" x14ac:dyDescent="0.25">
      <c r="A246" s="83" t="s">
        <v>350</v>
      </c>
      <c r="B246" s="83" t="s">
        <v>241</v>
      </c>
      <c r="C246" s="83" t="s">
        <v>391</v>
      </c>
      <c r="D246" s="84" t="s">
        <v>395</v>
      </c>
      <c r="E246" s="83" t="s">
        <v>41</v>
      </c>
      <c r="F246" s="15" t="s">
        <v>82</v>
      </c>
      <c r="G246" s="49" t="s">
        <v>16</v>
      </c>
      <c r="H246" s="93" t="s">
        <v>93</v>
      </c>
      <c r="I246" s="103" t="s">
        <v>109</v>
      </c>
      <c r="J246" s="104"/>
      <c r="K246" s="86" t="s">
        <v>110</v>
      </c>
      <c r="L246" s="86" t="s">
        <v>108</v>
      </c>
      <c r="M246" s="1">
        <v>2</v>
      </c>
      <c r="N246" s="1">
        <v>3</v>
      </c>
      <c r="O246" s="15">
        <f t="shared" si="26"/>
        <v>6</v>
      </c>
      <c r="P246" s="39" t="str">
        <f t="shared" ref="P246:P270" si="30">IF(O246&lt;2,"O",IF(O246&lt;=4,"(B)",IF(O246&lt;=8,"(M)",IF(O246&lt;=20,"(A)","(MA)"))))</f>
        <v>(M)</v>
      </c>
      <c r="Q246" s="1">
        <v>25</v>
      </c>
      <c r="R246" s="15">
        <f t="shared" si="27"/>
        <v>150</v>
      </c>
      <c r="S246" s="87" t="str">
        <f t="shared" si="29"/>
        <v>II</v>
      </c>
      <c r="T246" s="88" t="str">
        <f t="shared" si="28"/>
        <v>Aceptable con Control Especifico</v>
      </c>
      <c r="U246" s="15">
        <v>1</v>
      </c>
      <c r="V246" s="90" t="s">
        <v>501</v>
      </c>
      <c r="W246" s="23"/>
      <c r="X246" s="23"/>
      <c r="Y246" s="86" t="s">
        <v>418</v>
      </c>
      <c r="Z246" s="86" t="s">
        <v>417</v>
      </c>
      <c r="AA246" s="23" t="s">
        <v>51</v>
      </c>
      <c r="AB246" s="85" t="s">
        <v>40</v>
      </c>
      <c r="AC246" s="83" t="s">
        <v>408</v>
      </c>
      <c r="AD246" s="150"/>
      <c r="AE246" s="150"/>
      <c r="AF246" s="151"/>
      <c r="AG246" s="150"/>
    </row>
    <row r="247" spans="1:47" ht="299.25" x14ac:dyDescent="0.25">
      <c r="A247" s="83" t="s">
        <v>350</v>
      </c>
      <c r="B247" s="83" t="s">
        <v>241</v>
      </c>
      <c r="C247" s="83" t="s">
        <v>391</v>
      </c>
      <c r="D247" s="84" t="s">
        <v>395</v>
      </c>
      <c r="E247" s="83" t="s">
        <v>41</v>
      </c>
      <c r="F247" s="101" t="s">
        <v>356</v>
      </c>
      <c r="G247" s="85" t="s">
        <v>517</v>
      </c>
      <c r="H247" s="93" t="s">
        <v>357</v>
      </c>
      <c r="I247" s="101" t="s">
        <v>342</v>
      </c>
      <c r="J247" s="92"/>
      <c r="K247" s="94" t="s">
        <v>343</v>
      </c>
      <c r="L247" s="86" t="s">
        <v>72</v>
      </c>
      <c r="M247" s="1">
        <v>2</v>
      </c>
      <c r="N247" s="1">
        <v>4</v>
      </c>
      <c r="O247" s="15">
        <f t="shared" si="26"/>
        <v>8</v>
      </c>
      <c r="P247" s="39" t="str">
        <f t="shared" si="30"/>
        <v>(M)</v>
      </c>
      <c r="Q247" s="1">
        <v>25</v>
      </c>
      <c r="R247" s="15">
        <f t="shared" si="27"/>
        <v>200</v>
      </c>
      <c r="S247" s="87" t="str">
        <f t="shared" si="29"/>
        <v>II</v>
      </c>
      <c r="T247" s="88" t="str">
        <f t="shared" si="28"/>
        <v>Aceptable con Control Especifico</v>
      </c>
      <c r="U247" s="93">
        <v>1</v>
      </c>
      <c r="V247" s="90" t="s">
        <v>500</v>
      </c>
      <c r="W247" s="23"/>
      <c r="X247" s="23"/>
      <c r="Y247" s="86" t="s">
        <v>405</v>
      </c>
      <c r="Z247" s="86" t="s">
        <v>478</v>
      </c>
      <c r="AA247" s="23" t="s">
        <v>51</v>
      </c>
      <c r="AB247" s="85" t="s">
        <v>40</v>
      </c>
      <c r="AC247" s="83" t="s">
        <v>408</v>
      </c>
      <c r="AD247" s="150"/>
      <c r="AE247" s="150"/>
      <c r="AF247" s="151"/>
      <c r="AG247" s="150"/>
    </row>
    <row r="248" spans="1:47" ht="126" x14ac:dyDescent="0.25">
      <c r="A248" s="83" t="s">
        <v>350</v>
      </c>
      <c r="B248" s="83" t="s">
        <v>241</v>
      </c>
      <c r="C248" s="83" t="s">
        <v>391</v>
      </c>
      <c r="D248" s="84" t="s">
        <v>396</v>
      </c>
      <c r="E248" s="83" t="s">
        <v>41</v>
      </c>
      <c r="F248" s="101" t="s">
        <v>358</v>
      </c>
      <c r="G248" s="15" t="s">
        <v>520</v>
      </c>
      <c r="H248" s="93" t="s">
        <v>359</v>
      </c>
      <c r="I248" s="101" t="s">
        <v>360</v>
      </c>
      <c r="J248" s="106"/>
      <c r="K248" s="107" t="s">
        <v>361</v>
      </c>
      <c r="L248" s="94"/>
      <c r="M248" s="1">
        <v>2</v>
      </c>
      <c r="N248" s="1">
        <v>2</v>
      </c>
      <c r="O248" s="15">
        <f t="shared" si="26"/>
        <v>4</v>
      </c>
      <c r="P248" s="39" t="str">
        <f t="shared" si="30"/>
        <v>(B)</v>
      </c>
      <c r="Q248" s="1">
        <v>60</v>
      </c>
      <c r="R248" s="15">
        <f t="shared" si="27"/>
        <v>240</v>
      </c>
      <c r="S248" s="87" t="str">
        <f t="shared" si="29"/>
        <v>II</v>
      </c>
      <c r="T248" s="88" t="str">
        <f t="shared" si="28"/>
        <v>Aceptable con Control Especifico</v>
      </c>
      <c r="U248" s="93">
        <v>1</v>
      </c>
      <c r="V248" s="90" t="s">
        <v>501</v>
      </c>
      <c r="W248" s="23"/>
      <c r="X248" s="23"/>
      <c r="Y248" s="91" t="s">
        <v>420</v>
      </c>
      <c r="Z248" s="107" t="s">
        <v>479</v>
      </c>
      <c r="AA248" s="96" t="s">
        <v>480</v>
      </c>
      <c r="AB248" s="85" t="s">
        <v>40</v>
      </c>
      <c r="AC248" s="83" t="s">
        <v>430</v>
      </c>
      <c r="AD248" s="150"/>
      <c r="AE248" s="150"/>
      <c r="AF248" s="151"/>
      <c r="AG248" s="150"/>
    </row>
    <row r="249" spans="1:47" ht="220.5" x14ac:dyDescent="0.25">
      <c r="A249" s="83" t="s">
        <v>350</v>
      </c>
      <c r="B249" s="83" t="s">
        <v>241</v>
      </c>
      <c r="C249" s="83" t="s">
        <v>391</v>
      </c>
      <c r="D249" s="84" t="s">
        <v>396</v>
      </c>
      <c r="E249" s="83" t="s">
        <v>41</v>
      </c>
      <c r="F249" s="101" t="s">
        <v>362</v>
      </c>
      <c r="G249" s="98" t="s">
        <v>518</v>
      </c>
      <c r="H249" s="93" t="s">
        <v>363</v>
      </c>
      <c r="I249" s="101" t="s">
        <v>364</v>
      </c>
      <c r="J249" s="92"/>
      <c r="K249" s="15" t="s">
        <v>365</v>
      </c>
      <c r="L249" s="100"/>
      <c r="M249" s="1">
        <v>2</v>
      </c>
      <c r="N249" s="1">
        <v>1</v>
      </c>
      <c r="O249" s="15">
        <f t="shared" si="26"/>
        <v>2</v>
      </c>
      <c r="P249" s="39" t="str">
        <f t="shared" si="30"/>
        <v>(B)</v>
      </c>
      <c r="Q249" s="1">
        <v>25</v>
      </c>
      <c r="R249" s="15">
        <f t="shared" si="27"/>
        <v>50</v>
      </c>
      <c r="S249" s="87" t="str">
        <f t="shared" si="29"/>
        <v>III</v>
      </c>
      <c r="T249" s="88" t="str">
        <f t="shared" si="28"/>
        <v>Aceptable</v>
      </c>
      <c r="U249" s="93">
        <v>1</v>
      </c>
      <c r="V249" s="90" t="s">
        <v>502</v>
      </c>
      <c r="W249" s="23"/>
      <c r="X249" s="23"/>
      <c r="Y249" s="23" t="s">
        <v>51</v>
      </c>
      <c r="Z249" s="108" t="s">
        <v>481</v>
      </c>
      <c r="AA249" s="109" t="s">
        <v>482</v>
      </c>
      <c r="AB249" s="85" t="s">
        <v>40</v>
      </c>
      <c r="AC249" s="83" t="s">
        <v>426</v>
      </c>
      <c r="AD249" s="150"/>
      <c r="AE249" s="150"/>
      <c r="AF249" s="151"/>
      <c r="AG249" s="150"/>
    </row>
    <row r="250" spans="1:47" ht="299.25" x14ac:dyDescent="0.25">
      <c r="A250" s="83" t="s">
        <v>350</v>
      </c>
      <c r="B250" s="83" t="s">
        <v>241</v>
      </c>
      <c r="C250" s="83" t="s">
        <v>391</v>
      </c>
      <c r="D250" s="84" t="s">
        <v>397</v>
      </c>
      <c r="E250" s="83" t="s">
        <v>41</v>
      </c>
      <c r="F250" s="102" t="s">
        <v>366</v>
      </c>
      <c r="G250" s="49" t="s">
        <v>16</v>
      </c>
      <c r="H250" s="15" t="s">
        <v>94</v>
      </c>
      <c r="I250" s="101" t="s">
        <v>111</v>
      </c>
      <c r="J250" s="92"/>
      <c r="K250" s="86" t="s">
        <v>112</v>
      </c>
      <c r="L250" s="86" t="s">
        <v>113</v>
      </c>
      <c r="M250" s="1">
        <v>2</v>
      </c>
      <c r="N250" s="1">
        <v>1</v>
      </c>
      <c r="O250" s="15">
        <f t="shared" si="26"/>
        <v>2</v>
      </c>
      <c r="P250" s="39" t="str">
        <f t="shared" si="30"/>
        <v>(B)</v>
      </c>
      <c r="Q250" s="1">
        <v>100</v>
      </c>
      <c r="R250" s="15">
        <f t="shared" si="27"/>
        <v>200</v>
      </c>
      <c r="S250" s="87" t="str">
        <f t="shared" si="29"/>
        <v>II</v>
      </c>
      <c r="T250" s="88" t="str">
        <f t="shared" si="28"/>
        <v>Aceptable con Control Especifico</v>
      </c>
      <c r="U250" s="15">
        <v>1</v>
      </c>
      <c r="V250" s="90" t="s">
        <v>501</v>
      </c>
      <c r="W250" s="23"/>
      <c r="X250" s="23"/>
      <c r="Y250" s="23" t="s">
        <v>51</v>
      </c>
      <c r="Z250" s="86" t="s">
        <v>483</v>
      </c>
      <c r="AA250" s="23" t="s">
        <v>51</v>
      </c>
      <c r="AB250" s="85" t="s">
        <v>40</v>
      </c>
      <c r="AC250" s="83" t="s">
        <v>451</v>
      </c>
      <c r="AD250" s="150"/>
      <c r="AE250" s="150"/>
      <c r="AF250" s="151"/>
      <c r="AG250" s="150"/>
    </row>
    <row r="251" spans="1:47" ht="283.5" x14ac:dyDescent="0.25">
      <c r="A251" s="83" t="s">
        <v>350</v>
      </c>
      <c r="B251" s="83" t="s">
        <v>241</v>
      </c>
      <c r="C251" s="83" t="s">
        <v>391</v>
      </c>
      <c r="D251" s="84" t="s">
        <v>397</v>
      </c>
      <c r="E251" s="83" t="s">
        <v>41</v>
      </c>
      <c r="F251" s="101" t="s">
        <v>367</v>
      </c>
      <c r="G251" s="49" t="s">
        <v>16</v>
      </c>
      <c r="H251" s="93" t="s">
        <v>97</v>
      </c>
      <c r="I251" s="89" t="s">
        <v>368</v>
      </c>
      <c r="J251" s="1" t="s">
        <v>538</v>
      </c>
      <c r="K251" s="94" t="s">
        <v>118</v>
      </c>
      <c r="L251" s="1" t="s">
        <v>538</v>
      </c>
      <c r="M251" s="1">
        <v>2</v>
      </c>
      <c r="N251" s="1">
        <v>3</v>
      </c>
      <c r="O251" s="15">
        <f t="shared" si="26"/>
        <v>6</v>
      </c>
      <c r="P251" s="39" t="str">
        <f t="shared" si="30"/>
        <v>(M)</v>
      </c>
      <c r="Q251" s="1">
        <v>60</v>
      </c>
      <c r="R251" s="15">
        <f t="shared" si="27"/>
        <v>360</v>
      </c>
      <c r="S251" s="87" t="str">
        <f t="shared" si="29"/>
        <v>II</v>
      </c>
      <c r="T251" s="88" t="str">
        <f t="shared" si="28"/>
        <v>Aceptable con Control Especifico</v>
      </c>
      <c r="U251" s="15">
        <v>1</v>
      </c>
      <c r="V251" s="90" t="s">
        <v>501</v>
      </c>
      <c r="W251" s="23"/>
      <c r="X251" s="23"/>
      <c r="Y251" s="94" t="s">
        <v>420</v>
      </c>
      <c r="Z251" s="94" t="s">
        <v>540</v>
      </c>
      <c r="AA251" s="23" t="s">
        <v>51</v>
      </c>
      <c r="AB251" s="85" t="s">
        <v>40</v>
      </c>
      <c r="AC251" s="83" t="s">
        <v>451</v>
      </c>
      <c r="AD251" s="150"/>
      <c r="AE251" s="150"/>
      <c r="AF251" s="151"/>
      <c r="AG251" s="150"/>
    </row>
    <row r="252" spans="1:47" ht="299.25" x14ac:dyDescent="0.25">
      <c r="A252" s="83" t="s">
        <v>350</v>
      </c>
      <c r="B252" s="83" t="s">
        <v>241</v>
      </c>
      <c r="C252" s="83" t="s">
        <v>391</v>
      </c>
      <c r="D252" s="84" t="s">
        <v>398</v>
      </c>
      <c r="E252" s="83" t="s">
        <v>41</v>
      </c>
      <c r="F252" s="101" t="s">
        <v>369</v>
      </c>
      <c r="G252" s="15" t="s">
        <v>519</v>
      </c>
      <c r="H252" s="110" t="s">
        <v>334</v>
      </c>
      <c r="I252" s="101" t="s">
        <v>370</v>
      </c>
      <c r="J252" s="92"/>
      <c r="K252" s="15" t="s">
        <v>329</v>
      </c>
      <c r="L252" s="94"/>
      <c r="M252" s="1">
        <v>2</v>
      </c>
      <c r="N252" s="1">
        <v>2</v>
      </c>
      <c r="O252" s="15">
        <f t="shared" si="26"/>
        <v>4</v>
      </c>
      <c r="P252" s="39" t="str">
        <f t="shared" si="30"/>
        <v>(B)</v>
      </c>
      <c r="Q252" s="1">
        <v>25</v>
      </c>
      <c r="R252" s="15">
        <f t="shared" si="27"/>
        <v>100</v>
      </c>
      <c r="S252" s="87" t="str">
        <f t="shared" si="29"/>
        <v>III</v>
      </c>
      <c r="T252" s="88" t="str">
        <f t="shared" si="28"/>
        <v>Aceptable</v>
      </c>
      <c r="U252" s="15">
        <v>1</v>
      </c>
      <c r="V252" s="90" t="s">
        <v>502</v>
      </c>
      <c r="W252" s="23"/>
      <c r="X252" s="23"/>
      <c r="Y252" s="23" t="s">
        <v>51</v>
      </c>
      <c r="Z252" s="95" t="s">
        <v>484</v>
      </c>
      <c r="AA252" s="96" t="s">
        <v>485</v>
      </c>
      <c r="AB252" s="85" t="s">
        <v>40</v>
      </c>
      <c r="AC252" s="83" t="s">
        <v>444</v>
      </c>
      <c r="AD252" s="150"/>
      <c r="AE252" s="150"/>
      <c r="AF252" s="151"/>
      <c r="AG252" s="150"/>
    </row>
    <row r="253" spans="1:47" ht="362.25" x14ac:dyDescent="0.25">
      <c r="A253" s="83" t="s">
        <v>350</v>
      </c>
      <c r="B253" s="83" t="s">
        <v>241</v>
      </c>
      <c r="C253" s="83" t="s">
        <v>391</v>
      </c>
      <c r="D253" s="84" t="s">
        <v>398</v>
      </c>
      <c r="E253" s="83" t="s">
        <v>41</v>
      </c>
      <c r="F253" s="15" t="s">
        <v>87</v>
      </c>
      <c r="G253" s="98" t="s">
        <v>518</v>
      </c>
      <c r="H253" s="15" t="s">
        <v>98</v>
      </c>
      <c r="I253" s="103" t="s">
        <v>119</v>
      </c>
      <c r="J253" s="99"/>
      <c r="K253" s="94" t="s">
        <v>120</v>
      </c>
      <c r="L253" s="94" t="s">
        <v>121</v>
      </c>
      <c r="M253" s="1">
        <v>2</v>
      </c>
      <c r="N253" s="1">
        <v>4</v>
      </c>
      <c r="O253" s="15">
        <f t="shared" si="26"/>
        <v>8</v>
      </c>
      <c r="P253" s="39" t="str">
        <f t="shared" si="30"/>
        <v>(M)</v>
      </c>
      <c r="Q253" s="1">
        <v>10</v>
      </c>
      <c r="R253" s="15">
        <f t="shared" si="27"/>
        <v>80</v>
      </c>
      <c r="S253" s="87" t="str">
        <f t="shared" si="29"/>
        <v>III</v>
      </c>
      <c r="T253" s="88" t="str">
        <f t="shared" si="28"/>
        <v>Aceptable</v>
      </c>
      <c r="U253" s="15">
        <v>1</v>
      </c>
      <c r="V253" s="90" t="s">
        <v>502</v>
      </c>
      <c r="W253" s="23"/>
      <c r="X253" s="23"/>
      <c r="Y253" s="23" t="s">
        <v>51</v>
      </c>
      <c r="Z253" s="94" t="s">
        <v>475</v>
      </c>
      <c r="AA253" s="23" t="s">
        <v>51</v>
      </c>
      <c r="AB253" s="85" t="s">
        <v>40</v>
      </c>
      <c r="AC253" s="83" t="s">
        <v>426</v>
      </c>
      <c r="AD253" s="150"/>
      <c r="AE253" s="150"/>
      <c r="AF253" s="151"/>
      <c r="AG253" s="150"/>
    </row>
    <row r="254" spans="1:47" ht="220.5" x14ac:dyDescent="0.25">
      <c r="A254" s="83" t="s">
        <v>350</v>
      </c>
      <c r="B254" s="83" t="s">
        <v>241</v>
      </c>
      <c r="C254" s="83" t="s">
        <v>391</v>
      </c>
      <c r="D254" s="84" t="s">
        <v>399</v>
      </c>
      <c r="E254" s="83" t="s">
        <v>41</v>
      </c>
      <c r="F254" s="15" t="s">
        <v>88</v>
      </c>
      <c r="G254" s="98" t="s">
        <v>512</v>
      </c>
      <c r="H254" s="15" t="s">
        <v>99</v>
      </c>
      <c r="I254" s="15" t="s">
        <v>122</v>
      </c>
      <c r="J254" s="99"/>
      <c r="K254" s="100" t="s">
        <v>123</v>
      </c>
      <c r="L254" s="100" t="s">
        <v>116</v>
      </c>
      <c r="M254" s="1">
        <v>2</v>
      </c>
      <c r="N254" s="1">
        <v>1</v>
      </c>
      <c r="O254" s="15">
        <f t="shared" si="26"/>
        <v>2</v>
      </c>
      <c r="P254" s="39" t="str">
        <f t="shared" si="30"/>
        <v>(B)</v>
      </c>
      <c r="Q254" s="1">
        <v>100</v>
      </c>
      <c r="R254" s="15">
        <f t="shared" si="27"/>
        <v>200</v>
      </c>
      <c r="S254" s="87" t="str">
        <f t="shared" si="29"/>
        <v>II</v>
      </c>
      <c r="T254" s="88" t="str">
        <f t="shared" si="28"/>
        <v>Aceptable con Control Especifico</v>
      </c>
      <c r="U254" s="15">
        <v>1</v>
      </c>
      <c r="V254" s="90" t="s">
        <v>501</v>
      </c>
      <c r="W254" s="23"/>
      <c r="X254" s="23"/>
      <c r="Y254" s="23" t="s">
        <v>51</v>
      </c>
      <c r="Z254" s="100" t="s">
        <v>427</v>
      </c>
      <c r="AA254" s="100" t="s">
        <v>428</v>
      </c>
      <c r="AB254" s="85" t="s">
        <v>40</v>
      </c>
      <c r="AC254" s="83" t="s">
        <v>430</v>
      </c>
      <c r="AD254" s="150"/>
      <c r="AE254" s="150"/>
      <c r="AF254" s="151"/>
      <c r="AG254" s="150"/>
    </row>
    <row r="255" spans="1:47" ht="220.5" x14ac:dyDescent="0.25">
      <c r="A255" s="83" t="s">
        <v>350</v>
      </c>
      <c r="B255" s="83" t="s">
        <v>241</v>
      </c>
      <c r="C255" s="83" t="s">
        <v>391</v>
      </c>
      <c r="D255" s="84" t="s">
        <v>399</v>
      </c>
      <c r="E255" s="83" t="s">
        <v>41</v>
      </c>
      <c r="F255" s="15" t="s">
        <v>89</v>
      </c>
      <c r="G255" s="98" t="s">
        <v>512</v>
      </c>
      <c r="H255" s="15" t="s">
        <v>100</v>
      </c>
      <c r="I255" s="15" t="s">
        <v>124</v>
      </c>
      <c r="J255" s="99"/>
      <c r="K255" s="100" t="s">
        <v>123</v>
      </c>
      <c r="L255" s="100" t="s">
        <v>116</v>
      </c>
      <c r="M255" s="1">
        <v>2</v>
      </c>
      <c r="N255" s="1">
        <v>1</v>
      </c>
      <c r="O255" s="15">
        <f t="shared" si="26"/>
        <v>2</v>
      </c>
      <c r="P255" s="39" t="str">
        <f t="shared" si="30"/>
        <v>(B)</v>
      </c>
      <c r="Q255" s="1">
        <v>25</v>
      </c>
      <c r="R255" s="15">
        <f t="shared" si="27"/>
        <v>50</v>
      </c>
      <c r="S255" s="87" t="str">
        <f t="shared" si="29"/>
        <v>III</v>
      </c>
      <c r="T255" s="88" t="str">
        <f t="shared" si="28"/>
        <v>Aceptable</v>
      </c>
      <c r="U255" s="15">
        <v>1</v>
      </c>
      <c r="V255" s="90" t="s">
        <v>501</v>
      </c>
      <c r="W255" s="23"/>
      <c r="X255" s="23"/>
      <c r="Y255" s="23" t="s">
        <v>51</v>
      </c>
      <c r="Z255" s="100" t="s">
        <v>427</v>
      </c>
      <c r="AA255" s="100" t="s">
        <v>428</v>
      </c>
      <c r="AB255" s="85" t="s">
        <v>40</v>
      </c>
      <c r="AC255" s="83" t="s">
        <v>430</v>
      </c>
      <c r="AD255" s="150"/>
      <c r="AE255" s="150"/>
      <c r="AF255" s="151"/>
      <c r="AG255" s="150"/>
    </row>
    <row r="256" spans="1:47" s="57" customFormat="1" ht="409.5" x14ac:dyDescent="0.2">
      <c r="A256" s="35" t="s">
        <v>351</v>
      </c>
      <c r="B256" s="35" t="s">
        <v>241</v>
      </c>
      <c r="C256" s="35" t="s">
        <v>392</v>
      </c>
      <c r="D256" s="78" t="s">
        <v>400</v>
      </c>
      <c r="E256" s="35" t="s">
        <v>390</v>
      </c>
      <c r="F256" s="111" t="s">
        <v>371</v>
      </c>
      <c r="G256" s="1" t="s">
        <v>519</v>
      </c>
      <c r="H256" s="50" t="s">
        <v>372</v>
      </c>
      <c r="I256" s="111" t="s">
        <v>370</v>
      </c>
      <c r="J256" s="71"/>
      <c r="K256" s="43"/>
      <c r="L256" s="43"/>
      <c r="M256" s="1">
        <v>2</v>
      </c>
      <c r="N256" s="1">
        <v>4</v>
      </c>
      <c r="O256" s="1">
        <f t="shared" si="26"/>
        <v>8</v>
      </c>
      <c r="P256" s="39" t="str">
        <f t="shared" si="30"/>
        <v>(M)</v>
      </c>
      <c r="Q256" s="1">
        <v>25</v>
      </c>
      <c r="R256" s="1">
        <f t="shared" si="27"/>
        <v>200</v>
      </c>
      <c r="S256" s="40" t="str">
        <f t="shared" si="29"/>
        <v>II</v>
      </c>
      <c r="T256" s="41" t="str">
        <f t="shared" si="28"/>
        <v>Aceptable con Control Especifico</v>
      </c>
      <c r="U256" s="1" t="s">
        <v>403</v>
      </c>
      <c r="V256" s="81" t="s">
        <v>502</v>
      </c>
      <c r="W256" s="2"/>
      <c r="X256" s="2"/>
      <c r="Y256" s="2" t="s">
        <v>51</v>
      </c>
      <c r="Z256" s="48" t="s">
        <v>486</v>
      </c>
      <c r="AA256" s="72" t="s">
        <v>487</v>
      </c>
      <c r="AB256" s="36" t="s">
        <v>40</v>
      </c>
      <c r="AC256" s="35" t="s">
        <v>444</v>
      </c>
      <c r="AD256" s="148"/>
      <c r="AE256" s="148"/>
      <c r="AF256" s="149"/>
      <c r="AG256" s="148"/>
      <c r="AH256" s="44"/>
      <c r="AI256" s="44"/>
      <c r="AJ256" s="44"/>
      <c r="AK256" s="44"/>
      <c r="AL256" s="44"/>
      <c r="AM256" s="44"/>
      <c r="AN256" s="44"/>
      <c r="AO256" s="44"/>
      <c r="AP256" s="44"/>
      <c r="AQ256" s="44"/>
      <c r="AR256" s="44"/>
      <c r="AS256" s="44"/>
      <c r="AT256" s="44"/>
      <c r="AU256" s="44"/>
    </row>
    <row r="257" spans="1:47" s="57" customFormat="1" ht="405" x14ac:dyDescent="0.2">
      <c r="A257" s="35" t="s">
        <v>351</v>
      </c>
      <c r="B257" s="35" t="s">
        <v>241</v>
      </c>
      <c r="C257" s="35" t="s">
        <v>392</v>
      </c>
      <c r="D257" s="78" t="s">
        <v>400</v>
      </c>
      <c r="E257" s="35" t="s">
        <v>390</v>
      </c>
      <c r="F257" s="111" t="s">
        <v>373</v>
      </c>
      <c r="G257" s="49" t="s">
        <v>16</v>
      </c>
      <c r="H257" s="50" t="s">
        <v>374</v>
      </c>
      <c r="I257" s="42" t="s">
        <v>375</v>
      </c>
      <c r="J257" s="1" t="s">
        <v>538</v>
      </c>
      <c r="K257" s="43"/>
      <c r="L257" s="1" t="s">
        <v>538</v>
      </c>
      <c r="M257" s="1">
        <v>2</v>
      </c>
      <c r="N257" s="1">
        <v>2</v>
      </c>
      <c r="O257" s="1">
        <f t="shared" si="26"/>
        <v>4</v>
      </c>
      <c r="P257" s="39" t="str">
        <f t="shared" si="30"/>
        <v>(B)</v>
      </c>
      <c r="Q257" s="1">
        <v>100</v>
      </c>
      <c r="R257" s="1">
        <f t="shared" si="27"/>
        <v>400</v>
      </c>
      <c r="S257" s="40" t="str">
        <f t="shared" si="29"/>
        <v>II</v>
      </c>
      <c r="T257" s="41" t="str">
        <f t="shared" si="28"/>
        <v>Aceptable con Control Especifico</v>
      </c>
      <c r="U257" s="1" t="s">
        <v>403</v>
      </c>
      <c r="V257" s="81" t="s">
        <v>501</v>
      </c>
      <c r="W257" s="2"/>
      <c r="X257" s="2"/>
      <c r="Y257" s="2" t="s">
        <v>51</v>
      </c>
      <c r="Z257" s="48" t="s">
        <v>488</v>
      </c>
      <c r="AA257" s="72" t="s">
        <v>522</v>
      </c>
      <c r="AB257" s="36" t="s">
        <v>40</v>
      </c>
      <c r="AC257" s="35" t="s">
        <v>451</v>
      </c>
      <c r="AD257" s="148"/>
      <c r="AE257" s="148"/>
      <c r="AF257" s="149"/>
      <c r="AG257" s="148"/>
      <c r="AH257" s="44"/>
      <c r="AI257" s="44"/>
      <c r="AJ257" s="44"/>
      <c r="AK257" s="44"/>
      <c r="AL257" s="44"/>
      <c r="AM257" s="44"/>
      <c r="AN257" s="44"/>
      <c r="AO257" s="44"/>
      <c r="AP257" s="44"/>
      <c r="AQ257" s="44"/>
      <c r="AR257" s="44"/>
      <c r="AS257" s="44"/>
      <c r="AT257" s="44"/>
      <c r="AU257" s="44"/>
    </row>
    <row r="258" spans="1:47" s="57" customFormat="1" ht="409.5" x14ac:dyDescent="0.2">
      <c r="A258" s="35" t="s">
        <v>351</v>
      </c>
      <c r="B258" s="35" t="s">
        <v>241</v>
      </c>
      <c r="C258" s="35" t="s">
        <v>392</v>
      </c>
      <c r="D258" s="78" t="s">
        <v>400</v>
      </c>
      <c r="E258" s="35" t="s">
        <v>390</v>
      </c>
      <c r="F258" s="36" t="s">
        <v>376</v>
      </c>
      <c r="G258" s="49" t="s">
        <v>16</v>
      </c>
      <c r="H258" s="1" t="s">
        <v>184</v>
      </c>
      <c r="I258" s="112" t="s">
        <v>377</v>
      </c>
      <c r="J258" s="113"/>
      <c r="K258" s="114"/>
      <c r="L258" s="112"/>
      <c r="M258" s="1">
        <v>2</v>
      </c>
      <c r="N258" s="1">
        <v>2</v>
      </c>
      <c r="O258" s="1">
        <f t="shared" si="26"/>
        <v>4</v>
      </c>
      <c r="P258" s="39" t="str">
        <f t="shared" si="30"/>
        <v>(B)</v>
      </c>
      <c r="Q258" s="1">
        <v>100</v>
      </c>
      <c r="R258" s="1">
        <f t="shared" si="27"/>
        <v>400</v>
      </c>
      <c r="S258" s="40" t="str">
        <f t="shared" si="29"/>
        <v>II</v>
      </c>
      <c r="T258" s="41" t="str">
        <f t="shared" si="28"/>
        <v>Aceptable con Control Especifico</v>
      </c>
      <c r="U258" s="1" t="s">
        <v>403</v>
      </c>
      <c r="V258" s="81" t="s">
        <v>501</v>
      </c>
      <c r="W258" s="2"/>
      <c r="X258" s="2"/>
      <c r="Y258" s="77" t="s">
        <v>439</v>
      </c>
      <c r="Z258" s="115" t="s">
        <v>489</v>
      </c>
      <c r="AA258" s="114" t="s">
        <v>490</v>
      </c>
      <c r="AB258" s="36" t="s">
        <v>40</v>
      </c>
      <c r="AC258" s="35" t="s">
        <v>451</v>
      </c>
      <c r="AD258" s="148"/>
      <c r="AE258" s="148"/>
      <c r="AF258" s="149"/>
      <c r="AG258" s="148"/>
      <c r="AH258" s="44"/>
      <c r="AI258" s="44"/>
      <c r="AJ258" s="44"/>
      <c r="AK258" s="44"/>
      <c r="AL258" s="44"/>
      <c r="AM258" s="44"/>
      <c r="AN258" s="44"/>
      <c r="AO258" s="44"/>
      <c r="AP258" s="44"/>
      <c r="AQ258" s="44"/>
      <c r="AR258" s="44"/>
      <c r="AS258" s="44"/>
      <c r="AT258" s="44"/>
      <c r="AU258" s="44"/>
    </row>
    <row r="259" spans="1:47" s="57" customFormat="1" ht="409.5" x14ac:dyDescent="0.2">
      <c r="A259" s="35" t="s">
        <v>351</v>
      </c>
      <c r="B259" s="35" t="s">
        <v>241</v>
      </c>
      <c r="C259" s="35" t="s">
        <v>392</v>
      </c>
      <c r="D259" s="78" t="s">
        <v>400</v>
      </c>
      <c r="E259" s="35" t="s">
        <v>390</v>
      </c>
      <c r="F259" s="111" t="s">
        <v>378</v>
      </c>
      <c r="G259" s="49" t="s">
        <v>16</v>
      </c>
      <c r="H259" s="50" t="s">
        <v>379</v>
      </c>
      <c r="I259" s="111" t="s">
        <v>355</v>
      </c>
      <c r="J259" s="116"/>
      <c r="K259" s="114"/>
      <c r="L259" s="112"/>
      <c r="M259" s="1">
        <v>2</v>
      </c>
      <c r="N259" s="1">
        <v>4</v>
      </c>
      <c r="O259" s="1">
        <f t="shared" si="26"/>
        <v>8</v>
      </c>
      <c r="P259" s="39" t="str">
        <f t="shared" si="30"/>
        <v>(M)</v>
      </c>
      <c r="Q259" s="1">
        <v>25</v>
      </c>
      <c r="R259" s="1">
        <f t="shared" si="27"/>
        <v>200</v>
      </c>
      <c r="S259" s="40" t="str">
        <f t="shared" si="29"/>
        <v>II</v>
      </c>
      <c r="T259" s="41" t="str">
        <f t="shared" si="28"/>
        <v>Aceptable con Control Especifico</v>
      </c>
      <c r="U259" s="1" t="s">
        <v>403</v>
      </c>
      <c r="V259" s="81" t="s">
        <v>501</v>
      </c>
      <c r="W259" s="2"/>
      <c r="X259" s="2"/>
      <c r="Y259" s="2" t="s">
        <v>51</v>
      </c>
      <c r="Z259" s="115" t="s">
        <v>491</v>
      </c>
      <c r="AA259" s="114" t="s">
        <v>385</v>
      </c>
      <c r="AB259" s="36" t="s">
        <v>40</v>
      </c>
      <c r="AC259" s="35" t="s">
        <v>451</v>
      </c>
      <c r="AD259" s="148"/>
      <c r="AE259" s="148"/>
      <c r="AF259" s="149"/>
      <c r="AG259" s="148"/>
      <c r="AH259" s="44"/>
      <c r="AI259" s="44"/>
      <c r="AJ259" s="44"/>
      <c r="AK259" s="44"/>
      <c r="AL259" s="44"/>
      <c r="AM259" s="44"/>
      <c r="AN259" s="44"/>
      <c r="AO259" s="44"/>
      <c r="AP259" s="44"/>
      <c r="AQ259" s="44"/>
      <c r="AR259" s="44"/>
      <c r="AS259" s="44"/>
      <c r="AT259" s="44"/>
      <c r="AU259" s="44"/>
    </row>
    <row r="260" spans="1:47" s="57" customFormat="1" ht="330" x14ac:dyDescent="0.2">
      <c r="A260" s="35" t="s">
        <v>351</v>
      </c>
      <c r="B260" s="35" t="s">
        <v>241</v>
      </c>
      <c r="C260" s="35" t="s">
        <v>392</v>
      </c>
      <c r="D260" s="78" t="s">
        <v>400</v>
      </c>
      <c r="E260" s="35" t="s">
        <v>390</v>
      </c>
      <c r="F260" s="117" t="s">
        <v>380</v>
      </c>
      <c r="G260" s="49" t="s">
        <v>16</v>
      </c>
      <c r="H260" s="1" t="s">
        <v>94</v>
      </c>
      <c r="I260" s="111" t="s">
        <v>111</v>
      </c>
      <c r="J260" s="113"/>
      <c r="K260" s="38" t="s">
        <v>112</v>
      </c>
      <c r="L260" s="38" t="s">
        <v>113</v>
      </c>
      <c r="M260" s="1">
        <v>2</v>
      </c>
      <c r="N260" s="1">
        <v>1</v>
      </c>
      <c r="O260" s="1">
        <f t="shared" si="26"/>
        <v>2</v>
      </c>
      <c r="P260" s="39" t="str">
        <f t="shared" si="30"/>
        <v>(B)</v>
      </c>
      <c r="Q260" s="1">
        <v>100</v>
      </c>
      <c r="R260" s="1">
        <f t="shared" si="27"/>
        <v>200</v>
      </c>
      <c r="S260" s="40" t="str">
        <f t="shared" si="29"/>
        <v>II</v>
      </c>
      <c r="T260" s="41" t="str">
        <f t="shared" si="28"/>
        <v>Aceptable con Control Especifico</v>
      </c>
      <c r="U260" s="1" t="s">
        <v>403</v>
      </c>
      <c r="V260" s="81" t="s">
        <v>501</v>
      </c>
      <c r="W260" s="2"/>
      <c r="X260" s="2"/>
      <c r="Y260" s="2" t="s">
        <v>51</v>
      </c>
      <c r="Z260" s="38" t="s">
        <v>492</v>
      </c>
      <c r="AA260" s="2" t="s">
        <v>51</v>
      </c>
      <c r="AB260" s="36" t="s">
        <v>40</v>
      </c>
      <c r="AC260" s="35" t="s">
        <v>451</v>
      </c>
      <c r="AD260" s="148"/>
      <c r="AE260" s="148"/>
      <c r="AF260" s="149"/>
      <c r="AG260" s="148"/>
      <c r="AH260" s="44"/>
      <c r="AI260" s="44"/>
      <c r="AJ260" s="44"/>
      <c r="AK260" s="44"/>
      <c r="AL260" s="44"/>
      <c r="AM260" s="44"/>
      <c r="AN260" s="44"/>
      <c r="AO260" s="44"/>
      <c r="AP260" s="44"/>
      <c r="AQ260" s="44"/>
      <c r="AR260" s="44"/>
      <c r="AS260" s="44"/>
      <c r="AT260" s="44"/>
      <c r="AU260" s="44"/>
    </row>
    <row r="261" spans="1:47" s="57" customFormat="1" ht="375" x14ac:dyDescent="0.2">
      <c r="A261" s="35" t="s">
        <v>351</v>
      </c>
      <c r="B261" s="35" t="s">
        <v>241</v>
      </c>
      <c r="C261" s="35" t="s">
        <v>392</v>
      </c>
      <c r="D261" s="78" t="s">
        <v>400</v>
      </c>
      <c r="E261" s="35" t="s">
        <v>390</v>
      </c>
      <c r="F261" s="117" t="s">
        <v>85</v>
      </c>
      <c r="G261" s="49" t="s">
        <v>16</v>
      </c>
      <c r="H261" s="50" t="s">
        <v>381</v>
      </c>
      <c r="I261" s="111" t="s">
        <v>114</v>
      </c>
      <c r="J261" s="113"/>
      <c r="K261" s="43" t="s">
        <v>115</v>
      </c>
      <c r="L261" s="43" t="s">
        <v>116</v>
      </c>
      <c r="M261" s="1">
        <v>2</v>
      </c>
      <c r="N261" s="1">
        <v>1</v>
      </c>
      <c r="O261" s="1">
        <f t="shared" si="26"/>
        <v>2</v>
      </c>
      <c r="P261" s="39" t="str">
        <f t="shared" si="30"/>
        <v>(B)</v>
      </c>
      <c r="Q261" s="1">
        <v>100</v>
      </c>
      <c r="R261" s="1">
        <f t="shared" si="27"/>
        <v>200</v>
      </c>
      <c r="S261" s="40" t="str">
        <f t="shared" si="29"/>
        <v>II</v>
      </c>
      <c r="T261" s="41" t="str">
        <f t="shared" si="28"/>
        <v>Aceptable con Control Especifico</v>
      </c>
      <c r="U261" s="1" t="s">
        <v>403</v>
      </c>
      <c r="V261" s="81" t="s">
        <v>501</v>
      </c>
      <c r="W261" s="2"/>
      <c r="X261" s="2"/>
      <c r="Y261" s="43" t="s">
        <v>420</v>
      </c>
      <c r="Z261" s="43" t="s">
        <v>472</v>
      </c>
      <c r="AA261" s="2" t="s">
        <v>51</v>
      </c>
      <c r="AB261" s="36" t="s">
        <v>40</v>
      </c>
      <c r="AC261" s="35" t="s">
        <v>451</v>
      </c>
      <c r="AD261" s="148"/>
      <c r="AE261" s="148"/>
      <c r="AF261" s="149"/>
      <c r="AG261" s="148"/>
      <c r="AH261" s="44"/>
      <c r="AI261" s="44"/>
      <c r="AJ261" s="44"/>
      <c r="AK261" s="44"/>
      <c r="AL261" s="44"/>
      <c r="AM261" s="44"/>
      <c r="AN261" s="44"/>
      <c r="AO261" s="44"/>
      <c r="AP261" s="44"/>
      <c r="AQ261" s="44"/>
      <c r="AR261" s="44"/>
      <c r="AS261" s="44"/>
      <c r="AT261" s="44"/>
      <c r="AU261" s="44"/>
    </row>
    <row r="262" spans="1:47" s="57" customFormat="1" ht="255" x14ac:dyDescent="0.2">
      <c r="A262" s="35" t="s">
        <v>351</v>
      </c>
      <c r="B262" s="35" t="s">
        <v>241</v>
      </c>
      <c r="C262" s="35" t="s">
        <v>392</v>
      </c>
      <c r="D262" s="78" t="s">
        <v>400</v>
      </c>
      <c r="E262" s="35" t="s">
        <v>390</v>
      </c>
      <c r="F262" s="72" t="s">
        <v>382</v>
      </c>
      <c r="G262" s="49" t="s">
        <v>16</v>
      </c>
      <c r="H262" s="50" t="s">
        <v>92</v>
      </c>
      <c r="I262" s="1" t="s">
        <v>383</v>
      </c>
      <c r="J262" s="1"/>
      <c r="K262" s="38" t="s">
        <v>107</v>
      </c>
      <c r="L262" s="38" t="s">
        <v>108</v>
      </c>
      <c r="M262" s="1">
        <v>2</v>
      </c>
      <c r="N262" s="1">
        <v>4</v>
      </c>
      <c r="O262" s="1">
        <f t="shared" si="26"/>
        <v>8</v>
      </c>
      <c r="P262" s="39" t="str">
        <f t="shared" si="30"/>
        <v>(M)</v>
      </c>
      <c r="Q262" s="1">
        <v>25</v>
      </c>
      <c r="R262" s="1">
        <f t="shared" si="27"/>
        <v>200</v>
      </c>
      <c r="S262" s="40" t="str">
        <f t="shared" si="29"/>
        <v>II</v>
      </c>
      <c r="T262" s="41" t="str">
        <f t="shared" si="28"/>
        <v>Aceptable con Control Especifico</v>
      </c>
      <c r="U262" s="1" t="s">
        <v>403</v>
      </c>
      <c r="V262" s="81" t="s">
        <v>501</v>
      </c>
      <c r="W262" s="2"/>
      <c r="X262" s="2"/>
      <c r="Y262" s="38" t="s">
        <v>416</v>
      </c>
      <c r="Z262" s="38" t="s">
        <v>493</v>
      </c>
      <c r="AA262" s="2" t="s">
        <v>51</v>
      </c>
      <c r="AB262" s="36" t="s">
        <v>40</v>
      </c>
      <c r="AC262" s="35" t="s">
        <v>451</v>
      </c>
      <c r="AD262" s="148"/>
      <c r="AE262" s="148"/>
      <c r="AF262" s="149"/>
      <c r="AG262" s="148"/>
      <c r="AH262" s="44"/>
      <c r="AI262" s="44"/>
      <c r="AJ262" s="44"/>
      <c r="AK262" s="44"/>
      <c r="AL262" s="44"/>
      <c r="AM262" s="44"/>
      <c r="AN262" s="44"/>
      <c r="AO262" s="44"/>
      <c r="AP262" s="44"/>
      <c r="AQ262" s="44"/>
      <c r="AR262" s="44"/>
      <c r="AS262" s="44"/>
      <c r="AT262" s="44"/>
      <c r="AU262" s="44"/>
    </row>
    <row r="263" spans="1:47" s="57" customFormat="1" ht="300" x14ac:dyDescent="0.2">
      <c r="A263" s="35" t="s">
        <v>351</v>
      </c>
      <c r="B263" s="35" t="s">
        <v>241</v>
      </c>
      <c r="C263" s="35" t="s">
        <v>392</v>
      </c>
      <c r="D263" s="78" t="s">
        <v>400</v>
      </c>
      <c r="E263" s="35" t="s">
        <v>390</v>
      </c>
      <c r="F263" s="36" t="s">
        <v>384</v>
      </c>
      <c r="G263" s="36" t="s">
        <v>517</v>
      </c>
      <c r="H263" s="50" t="s">
        <v>268</v>
      </c>
      <c r="I263" s="111" t="s">
        <v>269</v>
      </c>
      <c r="J263" s="71"/>
      <c r="K263" s="1" t="s">
        <v>329</v>
      </c>
      <c r="L263" s="112" t="s">
        <v>385</v>
      </c>
      <c r="M263" s="1">
        <v>2</v>
      </c>
      <c r="N263" s="1">
        <v>4</v>
      </c>
      <c r="O263" s="1">
        <f t="shared" si="26"/>
        <v>8</v>
      </c>
      <c r="P263" s="39" t="str">
        <f t="shared" si="30"/>
        <v>(M)</v>
      </c>
      <c r="Q263" s="1">
        <v>25</v>
      </c>
      <c r="R263" s="1">
        <f t="shared" si="27"/>
        <v>200</v>
      </c>
      <c r="S263" s="40" t="str">
        <f t="shared" si="29"/>
        <v>II</v>
      </c>
      <c r="T263" s="41" t="str">
        <f t="shared" si="28"/>
        <v>Aceptable con Control Especifico</v>
      </c>
      <c r="U263" s="1" t="s">
        <v>403</v>
      </c>
      <c r="V263" s="81" t="s">
        <v>500</v>
      </c>
      <c r="W263" s="2"/>
      <c r="X263" s="2"/>
      <c r="Y263" s="77" t="s">
        <v>494</v>
      </c>
      <c r="Z263" s="38" t="s">
        <v>495</v>
      </c>
      <c r="AA263" s="114" t="s">
        <v>385</v>
      </c>
      <c r="AB263" s="36" t="s">
        <v>40</v>
      </c>
      <c r="AC263" s="35" t="s">
        <v>451</v>
      </c>
      <c r="AD263" s="148"/>
      <c r="AE263" s="148"/>
      <c r="AF263" s="149"/>
      <c r="AG263" s="148"/>
      <c r="AH263" s="44"/>
      <c r="AI263" s="44"/>
      <c r="AJ263" s="44"/>
      <c r="AK263" s="44"/>
      <c r="AL263" s="44"/>
      <c r="AM263" s="44"/>
      <c r="AN263" s="44"/>
      <c r="AO263" s="44"/>
      <c r="AP263" s="44"/>
      <c r="AQ263" s="44"/>
      <c r="AR263" s="44"/>
      <c r="AS263" s="44"/>
      <c r="AT263" s="44"/>
      <c r="AU263" s="44"/>
    </row>
    <row r="264" spans="1:47" s="57" customFormat="1" ht="409.5" x14ac:dyDescent="0.2">
      <c r="A264" s="35" t="s">
        <v>351</v>
      </c>
      <c r="B264" s="35" t="s">
        <v>241</v>
      </c>
      <c r="C264" s="35" t="s">
        <v>392</v>
      </c>
      <c r="D264" s="78" t="s">
        <v>400</v>
      </c>
      <c r="E264" s="35" t="s">
        <v>390</v>
      </c>
      <c r="F264" s="111" t="s">
        <v>386</v>
      </c>
      <c r="G264" s="36" t="s">
        <v>517</v>
      </c>
      <c r="H264" s="50" t="s">
        <v>387</v>
      </c>
      <c r="I264" s="111" t="s">
        <v>388</v>
      </c>
      <c r="J264" s="116"/>
      <c r="K264" s="1" t="s">
        <v>329</v>
      </c>
      <c r="L264" s="112" t="s">
        <v>385</v>
      </c>
      <c r="M264" s="1">
        <v>2</v>
      </c>
      <c r="N264" s="1">
        <v>4</v>
      </c>
      <c r="O264" s="1">
        <f t="shared" si="26"/>
        <v>8</v>
      </c>
      <c r="P264" s="39" t="str">
        <f t="shared" si="30"/>
        <v>(M)</v>
      </c>
      <c r="Q264" s="1">
        <v>25</v>
      </c>
      <c r="R264" s="1">
        <f t="shared" si="27"/>
        <v>200</v>
      </c>
      <c r="S264" s="40" t="str">
        <f t="shared" si="29"/>
        <v>II</v>
      </c>
      <c r="T264" s="41" t="str">
        <f t="shared" si="28"/>
        <v>Aceptable con Control Especifico</v>
      </c>
      <c r="U264" s="1" t="s">
        <v>403</v>
      </c>
      <c r="V264" s="81" t="s">
        <v>500</v>
      </c>
      <c r="W264" s="2"/>
      <c r="X264" s="2"/>
      <c r="Y264" s="2" t="s">
        <v>51</v>
      </c>
      <c r="Z264" s="115" t="s">
        <v>491</v>
      </c>
      <c r="AA264" s="114" t="s">
        <v>385</v>
      </c>
      <c r="AB264" s="36" t="s">
        <v>40</v>
      </c>
      <c r="AC264" s="35" t="s">
        <v>451</v>
      </c>
      <c r="AD264" s="148"/>
      <c r="AE264" s="148"/>
      <c r="AF264" s="149"/>
      <c r="AG264" s="148"/>
      <c r="AH264" s="44"/>
      <c r="AI264" s="44"/>
      <c r="AJ264" s="44"/>
      <c r="AK264" s="44"/>
      <c r="AL264" s="44"/>
      <c r="AM264" s="44"/>
      <c r="AN264" s="44"/>
      <c r="AO264" s="44"/>
      <c r="AP264" s="44"/>
      <c r="AQ264" s="44"/>
      <c r="AR264" s="44"/>
      <c r="AS264" s="44"/>
      <c r="AT264" s="44"/>
      <c r="AU264" s="44"/>
    </row>
    <row r="265" spans="1:47" s="57" customFormat="1" ht="270" x14ac:dyDescent="0.2">
      <c r="A265" s="35" t="s">
        <v>351</v>
      </c>
      <c r="B265" s="35" t="s">
        <v>241</v>
      </c>
      <c r="C265" s="35" t="s">
        <v>392</v>
      </c>
      <c r="D265" s="78" t="s">
        <v>400</v>
      </c>
      <c r="E265" s="35" t="s">
        <v>41</v>
      </c>
      <c r="F265" s="1" t="s">
        <v>88</v>
      </c>
      <c r="G265" s="49" t="s">
        <v>512</v>
      </c>
      <c r="H265" s="1" t="s">
        <v>99</v>
      </c>
      <c r="I265" s="1" t="s">
        <v>122</v>
      </c>
      <c r="J265" s="1"/>
      <c r="K265" s="61" t="s">
        <v>123</v>
      </c>
      <c r="L265" s="61" t="s">
        <v>116</v>
      </c>
      <c r="M265" s="1">
        <v>2</v>
      </c>
      <c r="N265" s="1">
        <v>1</v>
      </c>
      <c r="O265" s="1">
        <f t="shared" si="26"/>
        <v>2</v>
      </c>
      <c r="P265" s="39" t="str">
        <f t="shared" si="30"/>
        <v>(B)</v>
      </c>
      <c r="Q265" s="1">
        <v>100</v>
      </c>
      <c r="R265" s="1">
        <f t="shared" si="27"/>
        <v>200</v>
      </c>
      <c r="S265" s="40" t="str">
        <f t="shared" si="29"/>
        <v>II</v>
      </c>
      <c r="T265" s="41" t="str">
        <f t="shared" si="28"/>
        <v>Aceptable con Control Especifico</v>
      </c>
      <c r="U265" s="1" t="s">
        <v>404</v>
      </c>
      <c r="V265" s="81" t="s">
        <v>501</v>
      </c>
      <c r="W265" s="2"/>
      <c r="X265" s="2"/>
      <c r="Y265" s="2" t="s">
        <v>51</v>
      </c>
      <c r="Z265" s="61" t="s">
        <v>427</v>
      </c>
      <c r="AA265" s="61" t="s">
        <v>428</v>
      </c>
      <c r="AB265" s="36" t="s">
        <v>40</v>
      </c>
      <c r="AC265" s="35" t="s">
        <v>429</v>
      </c>
      <c r="AD265" s="148"/>
      <c r="AE265" s="148"/>
      <c r="AF265" s="149"/>
      <c r="AG265" s="148"/>
      <c r="AH265" s="44"/>
      <c r="AI265" s="44"/>
      <c r="AJ265" s="44"/>
      <c r="AK265" s="44"/>
      <c r="AL265" s="44"/>
      <c r="AM265" s="44"/>
      <c r="AN265" s="44"/>
      <c r="AO265" s="44"/>
      <c r="AP265" s="44"/>
      <c r="AQ265" s="44"/>
      <c r="AR265" s="44"/>
      <c r="AS265" s="44"/>
      <c r="AT265" s="44"/>
      <c r="AU265" s="44"/>
    </row>
    <row r="266" spans="1:47" s="57" customFormat="1" ht="180" x14ac:dyDescent="0.2">
      <c r="A266" s="35" t="s">
        <v>352</v>
      </c>
      <c r="B266" s="35" t="s">
        <v>241</v>
      </c>
      <c r="C266" s="35" t="s">
        <v>393</v>
      </c>
      <c r="D266" s="78" t="s">
        <v>401</v>
      </c>
      <c r="E266" s="35" t="s">
        <v>41</v>
      </c>
      <c r="F266" s="1" t="s">
        <v>81</v>
      </c>
      <c r="G266" s="49" t="s">
        <v>16</v>
      </c>
      <c r="H266" s="50" t="s">
        <v>92</v>
      </c>
      <c r="I266" s="51" t="s">
        <v>106</v>
      </c>
      <c r="J266" s="52"/>
      <c r="K266" s="38" t="s">
        <v>107</v>
      </c>
      <c r="L266" s="38" t="s">
        <v>108</v>
      </c>
      <c r="M266" s="1">
        <v>2</v>
      </c>
      <c r="N266" s="1">
        <v>4</v>
      </c>
      <c r="O266" s="1">
        <f t="shared" si="26"/>
        <v>8</v>
      </c>
      <c r="P266" s="39" t="str">
        <f t="shared" si="30"/>
        <v>(M)</v>
      </c>
      <c r="Q266" s="1">
        <v>25</v>
      </c>
      <c r="R266" s="1">
        <f t="shared" si="27"/>
        <v>200</v>
      </c>
      <c r="S266" s="40" t="str">
        <f t="shared" si="29"/>
        <v>II</v>
      </c>
      <c r="T266" s="41" t="str">
        <f t="shared" si="28"/>
        <v>Aceptable con Control Especifico</v>
      </c>
      <c r="U266" s="1" t="s">
        <v>404</v>
      </c>
      <c r="V266" s="81" t="s">
        <v>501</v>
      </c>
      <c r="W266" s="2"/>
      <c r="X266" s="2"/>
      <c r="Y266" s="38" t="s">
        <v>416</v>
      </c>
      <c r="Z266" s="38" t="s">
        <v>417</v>
      </c>
      <c r="AA266" s="2" t="s">
        <v>51</v>
      </c>
      <c r="AB266" s="36" t="s">
        <v>40</v>
      </c>
      <c r="AC266" s="35" t="s">
        <v>451</v>
      </c>
      <c r="AD266" s="148"/>
      <c r="AE266" s="148"/>
      <c r="AF266" s="149"/>
      <c r="AG266" s="148"/>
      <c r="AH266" s="44"/>
      <c r="AI266" s="44"/>
      <c r="AJ266" s="44"/>
      <c r="AK266" s="44"/>
      <c r="AL266" s="44"/>
      <c r="AM266" s="44"/>
      <c r="AN266" s="44"/>
      <c r="AO266" s="44"/>
      <c r="AP266" s="44"/>
      <c r="AQ266" s="44"/>
      <c r="AR266" s="44"/>
      <c r="AS266" s="44"/>
      <c r="AT266" s="44"/>
      <c r="AU266" s="44"/>
    </row>
    <row r="267" spans="1:47" s="57" customFormat="1" ht="210" x14ac:dyDescent="0.2">
      <c r="A267" s="35" t="s">
        <v>352</v>
      </c>
      <c r="B267" s="35" t="s">
        <v>241</v>
      </c>
      <c r="C267" s="35" t="s">
        <v>393</v>
      </c>
      <c r="D267" s="78" t="s">
        <v>401</v>
      </c>
      <c r="E267" s="35" t="s">
        <v>41</v>
      </c>
      <c r="F267" s="1" t="s">
        <v>82</v>
      </c>
      <c r="G267" s="49" t="s">
        <v>16</v>
      </c>
      <c r="H267" s="50" t="s">
        <v>93</v>
      </c>
      <c r="I267" s="51" t="s">
        <v>109</v>
      </c>
      <c r="J267" s="52"/>
      <c r="K267" s="38" t="s">
        <v>110</v>
      </c>
      <c r="L267" s="38" t="s">
        <v>108</v>
      </c>
      <c r="M267" s="1">
        <v>2</v>
      </c>
      <c r="N267" s="1">
        <v>2</v>
      </c>
      <c r="O267" s="1">
        <f t="shared" si="26"/>
        <v>4</v>
      </c>
      <c r="P267" s="39" t="str">
        <f t="shared" si="30"/>
        <v>(B)</v>
      </c>
      <c r="Q267" s="1">
        <v>25</v>
      </c>
      <c r="R267" s="1">
        <f t="shared" si="27"/>
        <v>100</v>
      </c>
      <c r="S267" s="40" t="str">
        <f t="shared" si="29"/>
        <v>III</v>
      </c>
      <c r="T267" s="41" t="str">
        <f t="shared" si="28"/>
        <v>Aceptable</v>
      </c>
      <c r="U267" s="1" t="s">
        <v>404</v>
      </c>
      <c r="V267" s="81" t="s">
        <v>501</v>
      </c>
      <c r="W267" s="2"/>
      <c r="X267" s="2"/>
      <c r="Y267" s="38" t="s">
        <v>418</v>
      </c>
      <c r="Z267" s="38" t="s">
        <v>417</v>
      </c>
      <c r="AA267" s="2" t="s">
        <v>51</v>
      </c>
      <c r="AB267" s="36" t="s">
        <v>40</v>
      </c>
      <c r="AC267" s="35" t="s">
        <v>451</v>
      </c>
      <c r="AD267" s="148"/>
      <c r="AE267" s="148"/>
      <c r="AF267" s="149"/>
      <c r="AG267" s="148"/>
      <c r="AH267" s="44"/>
      <c r="AI267" s="44"/>
      <c r="AJ267" s="44"/>
      <c r="AK267" s="44"/>
      <c r="AL267" s="44"/>
      <c r="AM267" s="44"/>
      <c r="AN267" s="44"/>
      <c r="AO267" s="44"/>
      <c r="AP267" s="44"/>
      <c r="AQ267" s="44"/>
      <c r="AR267" s="44"/>
      <c r="AS267" s="44"/>
      <c r="AT267" s="44"/>
      <c r="AU267" s="44"/>
    </row>
    <row r="268" spans="1:47" s="57" customFormat="1" ht="315" x14ac:dyDescent="0.2">
      <c r="A268" s="35" t="s">
        <v>352</v>
      </c>
      <c r="B268" s="35" t="s">
        <v>241</v>
      </c>
      <c r="C268" s="35" t="s">
        <v>393</v>
      </c>
      <c r="D268" s="78" t="s">
        <v>401</v>
      </c>
      <c r="E268" s="35" t="s">
        <v>41</v>
      </c>
      <c r="F268" s="117" t="s">
        <v>380</v>
      </c>
      <c r="G268" s="49" t="s">
        <v>16</v>
      </c>
      <c r="H268" s="50" t="s">
        <v>389</v>
      </c>
      <c r="I268" s="111" t="s">
        <v>111</v>
      </c>
      <c r="J268" s="113"/>
      <c r="K268" s="38" t="s">
        <v>112</v>
      </c>
      <c r="L268" s="38" t="s">
        <v>113</v>
      </c>
      <c r="M268" s="1">
        <v>2</v>
      </c>
      <c r="N268" s="1">
        <v>1</v>
      </c>
      <c r="O268" s="1">
        <f t="shared" si="26"/>
        <v>2</v>
      </c>
      <c r="P268" s="39" t="str">
        <f t="shared" si="30"/>
        <v>(B)</v>
      </c>
      <c r="Q268" s="1">
        <v>100</v>
      </c>
      <c r="R268" s="1">
        <f t="shared" si="27"/>
        <v>200</v>
      </c>
      <c r="S268" s="40" t="str">
        <f t="shared" si="29"/>
        <v>II</v>
      </c>
      <c r="T268" s="41" t="str">
        <f t="shared" si="28"/>
        <v>Aceptable con Control Especifico</v>
      </c>
      <c r="U268" s="1" t="s">
        <v>404</v>
      </c>
      <c r="V268" s="81" t="s">
        <v>501</v>
      </c>
      <c r="W268" s="2"/>
      <c r="X268" s="2"/>
      <c r="Y268" s="2" t="s">
        <v>51</v>
      </c>
      <c r="Z268" s="38" t="s">
        <v>496</v>
      </c>
      <c r="AA268" s="2" t="s">
        <v>51</v>
      </c>
      <c r="AB268" s="36" t="s">
        <v>40</v>
      </c>
      <c r="AC268" s="35" t="s">
        <v>451</v>
      </c>
      <c r="AD268" s="148"/>
      <c r="AE268" s="148"/>
      <c r="AF268" s="149"/>
      <c r="AG268" s="148"/>
      <c r="AH268" s="44"/>
      <c r="AI268" s="44"/>
      <c r="AJ268" s="44"/>
      <c r="AK268" s="44"/>
      <c r="AL268" s="44"/>
      <c r="AM268" s="44"/>
      <c r="AN268" s="44"/>
      <c r="AO268" s="44"/>
      <c r="AP268" s="44"/>
      <c r="AQ268" s="44"/>
      <c r="AR268" s="44"/>
      <c r="AS268" s="44"/>
      <c r="AT268" s="44"/>
      <c r="AU268" s="44"/>
    </row>
    <row r="269" spans="1:47" s="57" customFormat="1" ht="375" x14ac:dyDescent="0.2">
      <c r="A269" s="35" t="s">
        <v>352</v>
      </c>
      <c r="B269" s="35" t="s">
        <v>241</v>
      </c>
      <c r="C269" s="35" t="s">
        <v>393</v>
      </c>
      <c r="D269" s="78" t="s">
        <v>401</v>
      </c>
      <c r="E269" s="35" t="s">
        <v>41</v>
      </c>
      <c r="F269" s="117" t="s">
        <v>85</v>
      </c>
      <c r="G269" s="49" t="s">
        <v>16</v>
      </c>
      <c r="H269" s="50" t="s">
        <v>96</v>
      </c>
      <c r="I269" s="111" t="s">
        <v>114</v>
      </c>
      <c r="J269" s="113"/>
      <c r="K269" s="43" t="s">
        <v>115</v>
      </c>
      <c r="L269" s="43" t="s">
        <v>116</v>
      </c>
      <c r="M269" s="1">
        <v>2</v>
      </c>
      <c r="N269" s="1">
        <v>1</v>
      </c>
      <c r="O269" s="1">
        <f t="shared" si="26"/>
        <v>2</v>
      </c>
      <c r="P269" s="39" t="str">
        <f t="shared" si="30"/>
        <v>(B)</v>
      </c>
      <c r="Q269" s="1">
        <v>100</v>
      </c>
      <c r="R269" s="1">
        <f t="shared" si="27"/>
        <v>200</v>
      </c>
      <c r="S269" s="40" t="str">
        <f t="shared" si="29"/>
        <v>II</v>
      </c>
      <c r="T269" s="41" t="str">
        <f t="shared" si="28"/>
        <v>Aceptable con Control Especifico</v>
      </c>
      <c r="U269" s="1" t="s">
        <v>404</v>
      </c>
      <c r="V269" s="81" t="s">
        <v>501</v>
      </c>
      <c r="W269" s="2"/>
      <c r="X269" s="2"/>
      <c r="Y269" s="43" t="s">
        <v>420</v>
      </c>
      <c r="Z269" s="43" t="s">
        <v>497</v>
      </c>
      <c r="AA269" s="2" t="s">
        <v>51</v>
      </c>
      <c r="AB269" s="36" t="s">
        <v>40</v>
      </c>
      <c r="AC269" s="35" t="s">
        <v>451</v>
      </c>
      <c r="AD269" s="148"/>
      <c r="AE269" s="148"/>
      <c r="AF269" s="149"/>
      <c r="AG269" s="148"/>
      <c r="AH269" s="44"/>
      <c r="AI269" s="44"/>
      <c r="AJ269" s="44"/>
      <c r="AK269" s="44"/>
      <c r="AL269" s="44"/>
      <c r="AM269" s="44"/>
      <c r="AN269" s="44"/>
      <c r="AO269" s="44"/>
      <c r="AP269" s="44"/>
      <c r="AQ269" s="44"/>
      <c r="AR269" s="44"/>
      <c r="AS269" s="44"/>
      <c r="AT269" s="44"/>
      <c r="AU269" s="44"/>
    </row>
    <row r="270" spans="1:47" s="57" customFormat="1" ht="330" x14ac:dyDescent="0.2">
      <c r="A270" s="35" t="s">
        <v>352</v>
      </c>
      <c r="B270" s="35" t="s">
        <v>241</v>
      </c>
      <c r="C270" s="35" t="s">
        <v>393</v>
      </c>
      <c r="D270" s="78" t="s">
        <v>401</v>
      </c>
      <c r="E270" s="35" t="s">
        <v>41</v>
      </c>
      <c r="F270" s="1" t="s">
        <v>88</v>
      </c>
      <c r="G270" s="49" t="s">
        <v>512</v>
      </c>
      <c r="H270" s="1" t="s">
        <v>99</v>
      </c>
      <c r="I270" s="1" t="s">
        <v>122</v>
      </c>
      <c r="J270" s="1"/>
      <c r="K270" s="61" t="s">
        <v>123</v>
      </c>
      <c r="L270" s="61" t="s">
        <v>116</v>
      </c>
      <c r="M270" s="1">
        <v>2</v>
      </c>
      <c r="N270" s="1">
        <v>1</v>
      </c>
      <c r="O270" s="1">
        <f t="shared" si="26"/>
        <v>2</v>
      </c>
      <c r="P270" s="39" t="str">
        <f t="shared" si="30"/>
        <v>(B)</v>
      </c>
      <c r="Q270" s="1">
        <v>100</v>
      </c>
      <c r="R270" s="1">
        <f t="shared" si="27"/>
        <v>200</v>
      </c>
      <c r="S270" s="40" t="str">
        <f t="shared" si="29"/>
        <v>II</v>
      </c>
      <c r="T270" s="41" t="str">
        <f t="shared" si="28"/>
        <v>Aceptable con Control Especifico</v>
      </c>
      <c r="U270" s="1" t="s">
        <v>404</v>
      </c>
      <c r="V270" s="81" t="s">
        <v>501</v>
      </c>
      <c r="W270" s="2"/>
      <c r="X270" s="2"/>
      <c r="Y270" s="2" t="s">
        <v>51</v>
      </c>
      <c r="Z270" s="61" t="s">
        <v>498</v>
      </c>
      <c r="AA270" s="61" t="s">
        <v>428</v>
      </c>
      <c r="AB270" s="36" t="s">
        <v>40</v>
      </c>
      <c r="AC270" s="35" t="s">
        <v>430</v>
      </c>
      <c r="AD270" s="148"/>
      <c r="AE270" s="148"/>
      <c r="AF270" s="149"/>
      <c r="AG270" s="148"/>
      <c r="AH270" s="44"/>
      <c r="AI270" s="44"/>
      <c r="AJ270" s="44"/>
      <c r="AK270" s="44"/>
      <c r="AL270" s="44"/>
      <c r="AM270" s="44"/>
      <c r="AN270" s="44"/>
      <c r="AO270" s="44"/>
      <c r="AP270" s="44"/>
      <c r="AQ270" s="44"/>
      <c r="AR270" s="44"/>
      <c r="AS270" s="44"/>
      <c r="AT270" s="44"/>
      <c r="AU270" s="44"/>
    </row>
    <row r="271" spans="1:47" x14ac:dyDescent="0.25">
      <c r="A271" s="118"/>
      <c r="B271" s="118"/>
    </row>
    <row r="272" spans="1:47" x14ac:dyDescent="0.25">
      <c r="A272" s="118"/>
      <c r="B272" s="118"/>
    </row>
    <row r="273" spans="1:2" x14ac:dyDescent="0.25">
      <c r="A273" s="118"/>
      <c r="B273" s="118"/>
    </row>
    <row r="274" spans="1:2" x14ac:dyDescent="0.25">
      <c r="A274" s="118"/>
      <c r="B274" s="118"/>
    </row>
    <row r="275" spans="1:2" x14ac:dyDescent="0.25">
      <c r="A275" s="118"/>
      <c r="B275" s="118"/>
    </row>
    <row r="276" spans="1:2" x14ac:dyDescent="0.25">
      <c r="A276" s="118"/>
      <c r="B276" s="118"/>
    </row>
    <row r="277" spans="1:2" x14ac:dyDescent="0.25">
      <c r="A277" s="118"/>
      <c r="B277" s="118"/>
    </row>
    <row r="278" spans="1:2" x14ac:dyDescent="0.25">
      <c r="A278" s="118"/>
      <c r="B278" s="118"/>
    </row>
    <row r="279" spans="1:2" x14ac:dyDescent="0.25">
      <c r="A279" s="118"/>
      <c r="B279" s="118"/>
    </row>
    <row r="280" spans="1:2" x14ac:dyDescent="0.25">
      <c r="A280" s="118"/>
      <c r="B280" s="118"/>
    </row>
    <row r="281" spans="1:2" x14ac:dyDescent="0.25">
      <c r="A281" s="118"/>
      <c r="B281" s="118"/>
    </row>
    <row r="282" spans="1:2" x14ac:dyDescent="0.25">
      <c r="A282" s="118"/>
      <c r="B282" s="118"/>
    </row>
    <row r="283" spans="1:2" x14ac:dyDescent="0.25">
      <c r="A283" s="118"/>
      <c r="B283" s="118"/>
    </row>
    <row r="284" spans="1:2" x14ac:dyDescent="0.25">
      <c r="A284" s="118"/>
      <c r="B284" s="118"/>
    </row>
    <row r="285" spans="1:2" x14ac:dyDescent="0.25">
      <c r="A285" s="118"/>
      <c r="B285" s="118"/>
    </row>
    <row r="286" spans="1:2" x14ac:dyDescent="0.25">
      <c r="A286" s="118"/>
      <c r="B286" s="118"/>
    </row>
    <row r="287" spans="1:2" x14ac:dyDescent="0.25">
      <c r="A287" s="118"/>
      <c r="B287" s="118"/>
    </row>
    <row r="288" spans="1:2" x14ac:dyDescent="0.25">
      <c r="A288" s="118"/>
      <c r="B288" s="118"/>
    </row>
    <row r="289" spans="1:2" x14ac:dyDescent="0.25">
      <c r="A289" s="118"/>
      <c r="B289" s="118"/>
    </row>
    <row r="290" spans="1:2" x14ac:dyDescent="0.25">
      <c r="A290" s="118"/>
      <c r="B290" s="118"/>
    </row>
    <row r="291" spans="1:2" x14ac:dyDescent="0.25">
      <c r="A291" s="118"/>
      <c r="B291" s="118"/>
    </row>
    <row r="292" spans="1:2" x14ac:dyDescent="0.25">
      <c r="A292" s="118"/>
      <c r="B292" s="118"/>
    </row>
    <row r="293" spans="1:2" x14ac:dyDescent="0.25">
      <c r="A293" s="118"/>
      <c r="B293" s="118"/>
    </row>
    <row r="294" spans="1:2" x14ac:dyDescent="0.25">
      <c r="A294" s="118"/>
      <c r="B294" s="118"/>
    </row>
    <row r="295" spans="1:2" x14ac:dyDescent="0.25">
      <c r="A295" s="118"/>
      <c r="B295" s="118"/>
    </row>
    <row r="296" spans="1:2" x14ac:dyDescent="0.25">
      <c r="A296" s="118"/>
      <c r="B296" s="118"/>
    </row>
    <row r="297" spans="1:2" x14ac:dyDescent="0.25">
      <c r="A297" s="118"/>
      <c r="B297" s="118"/>
    </row>
    <row r="298" spans="1:2" x14ac:dyDescent="0.25">
      <c r="A298" s="118"/>
      <c r="B298" s="118"/>
    </row>
    <row r="299" spans="1:2" x14ac:dyDescent="0.25">
      <c r="A299" s="118"/>
      <c r="B299" s="118"/>
    </row>
    <row r="300" spans="1:2" x14ac:dyDescent="0.25">
      <c r="A300" s="118"/>
      <c r="B300" s="118"/>
    </row>
    <row r="301" spans="1:2" x14ac:dyDescent="0.25">
      <c r="A301" s="118"/>
      <c r="B301" s="118"/>
    </row>
    <row r="302" spans="1:2" x14ac:dyDescent="0.25">
      <c r="A302" s="118"/>
      <c r="B302" s="118"/>
    </row>
    <row r="303" spans="1:2" x14ac:dyDescent="0.25">
      <c r="A303" s="118"/>
      <c r="B303" s="118"/>
    </row>
    <row r="304" spans="1:2" x14ac:dyDescent="0.25">
      <c r="A304" s="118"/>
      <c r="B304" s="118"/>
    </row>
    <row r="305" spans="1:2" x14ac:dyDescent="0.25">
      <c r="A305" s="118"/>
      <c r="B305" s="118"/>
    </row>
    <row r="306" spans="1:2" x14ac:dyDescent="0.25">
      <c r="A306" s="118"/>
      <c r="B306" s="118"/>
    </row>
    <row r="307" spans="1:2" x14ac:dyDescent="0.25">
      <c r="A307" s="118"/>
      <c r="B307" s="118"/>
    </row>
    <row r="308" spans="1:2" x14ac:dyDescent="0.25">
      <c r="A308" s="118"/>
      <c r="B308" s="118"/>
    </row>
    <row r="309" spans="1:2" x14ac:dyDescent="0.25">
      <c r="A309" s="118"/>
      <c r="B309" s="118"/>
    </row>
    <row r="310" spans="1:2" x14ac:dyDescent="0.25">
      <c r="A310" s="118"/>
      <c r="B310" s="118"/>
    </row>
    <row r="311" spans="1:2" x14ac:dyDescent="0.25">
      <c r="A311" s="118"/>
      <c r="B311" s="118"/>
    </row>
    <row r="312" spans="1:2" x14ac:dyDescent="0.25">
      <c r="A312" s="118"/>
      <c r="B312" s="118"/>
    </row>
    <row r="313" spans="1:2" x14ac:dyDescent="0.25">
      <c r="A313" s="118"/>
      <c r="B313" s="118"/>
    </row>
    <row r="314" spans="1:2" x14ac:dyDescent="0.25">
      <c r="A314" s="118"/>
      <c r="B314" s="118"/>
    </row>
    <row r="315" spans="1:2" x14ac:dyDescent="0.25">
      <c r="A315" s="118"/>
      <c r="B315" s="118"/>
    </row>
    <row r="316" spans="1:2" x14ac:dyDescent="0.25">
      <c r="A316" s="118"/>
      <c r="B316" s="118"/>
    </row>
    <row r="317" spans="1:2" x14ac:dyDescent="0.25">
      <c r="A317" s="118"/>
      <c r="B317" s="118"/>
    </row>
    <row r="318" spans="1:2" x14ac:dyDescent="0.25">
      <c r="A318" s="118"/>
      <c r="B318" s="118"/>
    </row>
    <row r="319" spans="1:2" x14ac:dyDescent="0.25">
      <c r="A319" s="118"/>
      <c r="B319" s="118"/>
    </row>
    <row r="320" spans="1:2" x14ac:dyDescent="0.25">
      <c r="A320" s="118"/>
      <c r="B320" s="118"/>
    </row>
    <row r="321" spans="1:2" x14ac:dyDescent="0.25">
      <c r="A321" s="118"/>
      <c r="B321" s="118"/>
    </row>
    <row r="322" spans="1:2" x14ac:dyDescent="0.25">
      <c r="A322" s="118"/>
      <c r="B322" s="118"/>
    </row>
    <row r="323" spans="1:2" x14ac:dyDescent="0.25">
      <c r="A323" s="118"/>
      <c r="B323" s="118"/>
    </row>
    <row r="324" spans="1:2" x14ac:dyDescent="0.25">
      <c r="A324" s="118"/>
      <c r="B324" s="118"/>
    </row>
    <row r="325" spans="1:2" x14ac:dyDescent="0.25">
      <c r="A325" s="118"/>
      <c r="B325" s="118"/>
    </row>
    <row r="326" spans="1:2" x14ac:dyDescent="0.25">
      <c r="A326" s="118"/>
      <c r="B326" s="118"/>
    </row>
    <row r="327" spans="1:2" x14ac:dyDescent="0.25">
      <c r="A327" s="118"/>
      <c r="B327" s="118"/>
    </row>
    <row r="328" spans="1:2" x14ac:dyDescent="0.25">
      <c r="A328" s="118"/>
      <c r="B328" s="118"/>
    </row>
    <row r="329" spans="1:2" x14ac:dyDescent="0.25">
      <c r="A329" s="118"/>
      <c r="B329" s="118"/>
    </row>
    <row r="330" spans="1:2" x14ac:dyDescent="0.25">
      <c r="A330" s="118"/>
      <c r="B330" s="118"/>
    </row>
    <row r="331" spans="1:2" x14ac:dyDescent="0.25">
      <c r="A331" s="118"/>
      <c r="B331" s="118"/>
    </row>
    <row r="332" spans="1:2" x14ac:dyDescent="0.25">
      <c r="A332" s="118"/>
      <c r="B332" s="118"/>
    </row>
    <row r="333" spans="1:2" x14ac:dyDescent="0.25">
      <c r="A333" s="118"/>
      <c r="B333" s="118"/>
    </row>
    <row r="334" spans="1:2" x14ac:dyDescent="0.25">
      <c r="A334" s="118"/>
      <c r="B334" s="118"/>
    </row>
    <row r="335" spans="1:2" x14ac:dyDescent="0.25">
      <c r="A335" s="118"/>
      <c r="B335" s="118"/>
    </row>
    <row r="336" spans="1:2" x14ac:dyDescent="0.25">
      <c r="A336" s="118"/>
      <c r="B336" s="118"/>
    </row>
    <row r="337" spans="1:2" x14ac:dyDescent="0.25">
      <c r="A337" s="118"/>
      <c r="B337" s="118"/>
    </row>
    <row r="338" spans="1:2" x14ac:dyDescent="0.25">
      <c r="A338" s="118"/>
      <c r="B338" s="118"/>
    </row>
    <row r="339" spans="1:2" x14ac:dyDescent="0.25">
      <c r="A339" s="118"/>
      <c r="B339" s="118"/>
    </row>
    <row r="340" spans="1:2" x14ac:dyDescent="0.25">
      <c r="A340" s="118"/>
      <c r="B340" s="118"/>
    </row>
    <row r="341" spans="1:2" x14ac:dyDescent="0.25">
      <c r="A341" s="118"/>
      <c r="B341" s="118"/>
    </row>
    <row r="342" spans="1:2" x14ac:dyDescent="0.25">
      <c r="A342" s="118"/>
      <c r="B342" s="118"/>
    </row>
    <row r="343" spans="1:2" x14ac:dyDescent="0.25">
      <c r="A343" s="118"/>
      <c r="B343" s="118"/>
    </row>
    <row r="344" spans="1:2" x14ac:dyDescent="0.25">
      <c r="A344" s="118"/>
      <c r="B344" s="118"/>
    </row>
    <row r="345" spans="1:2" x14ac:dyDescent="0.25">
      <c r="A345" s="118"/>
      <c r="B345" s="118"/>
    </row>
    <row r="346" spans="1:2" x14ac:dyDescent="0.25">
      <c r="A346" s="118"/>
      <c r="B346" s="118"/>
    </row>
    <row r="347" spans="1:2" x14ac:dyDescent="0.25">
      <c r="A347" s="118"/>
      <c r="B347" s="118"/>
    </row>
    <row r="348" spans="1:2" x14ac:dyDescent="0.25">
      <c r="A348" s="118"/>
      <c r="B348" s="118"/>
    </row>
    <row r="349" spans="1:2" x14ac:dyDescent="0.25">
      <c r="A349" s="118"/>
      <c r="B349" s="118"/>
    </row>
    <row r="350" spans="1:2" x14ac:dyDescent="0.25">
      <c r="A350" s="118"/>
      <c r="B350" s="118"/>
    </row>
    <row r="351" spans="1:2" x14ac:dyDescent="0.25">
      <c r="A351" s="118"/>
      <c r="B351" s="118"/>
    </row>
    <row r="352" spans="1:2" x14ac:dyDescent="0.25">
      <c r="A352" s="118"/>
      <c r="B352" s="118"/>
    </row>
    <row r="353" spans="1:2" x14ac:dyDescent="0.25">
      <c r="A353" s="118"/>
      <c r="B353" s="118"/>
    </row>
    <row r="354" spans="1:2" x14ac:dyDescent="0.25">
      <c r="A354" s="118"/>
      <c r="B354" s="118"/>
    </row>
    <row r="355" spans="1:2" x14ac:dyDescent="0.25">
      <c r="A355" s="118"/>
      <c r="B355" s="118"/>
    </row>
    <row r="356" spans="1:2" x14ac:dyDescent="0.25">
      <c r="A356" s="118"/>
      <c r="B356" s="118"/>
    </row>
    <row r="357" spans="1:2" x14ac:dyDescent="0.25">
      <c r="A357" s="118"/>
      <c r="B357" s="118"/>
    </row>
    <row r="358" spans="1:2" x14ac:dyDescent="0.25">
      <c r="A358" s="118"/>
      <c r="B358" s="118"/>
    </row>
    <row r="359" spans="1:2" x14ac:dyDescent="0.25">
      <c r="A359" s="118"/>
      <c r="B359" s="118"/>
    </row>
    <row r="360" spans="1:2" x14ac:dyDescent="0.25">
      <c r="A360" s="118"/>
      <c r="B360" s="118"/>
    </row>
    <row r="361" spans="1:2" x14ac:dyDescent="0.25">
      <c r="A361" s="118"/>
      <c r="B361" s="118"/>
    </row>
    <row r="362" spans="1:2" x14ac:dyDescent="0.25">
      <c r="A362" s="118"/>
      <c r="B362" s="118"/>
    </row>
    <row r="363" spans="1:2" x14ac:dyDescent="0.25">
      <c r="A363" s="118"/>
      <c r="B363" s="118"/>
    </row>
    <row r="364" spans="1:2" x14ac:dyDescent="0.25">
      <c r="A364" s="118"/>
      <c r="B364" s="118"/>
    </row>
    <row r="365" spans="1:2" x14ac:dyDescent="0.25">
      <c r="A365" s="118"/>
      <c r="B365" s="118"/>
    </row>
    <row r="366" spans="1:2" x14ac:dyDescent="0.25">
      <c r="A366" s="118"/>
      <c r="B366" s="118"/>
    </row>
    <row r="367" spans="1:2" x14ac:dyDescent="0.25">
      <c r="A367" s="118"/>
      <c r="B367" s="118"/>
    </row>
    <row r="368" spans="1:2" x14ac:dyDescent="0.25">
      <c r="A368" s="118"/>
      <c r="B368" s="118"/>
    </row>
    <row r="369" spans="1:2" x14ac:dyDescent="0.25">
      <c r="A369" s="118"/>
      <c r="B369" s="118"/>
    </row>
    <row r="370" spans="1:2" x14ac:dyDescent="0.25">
      <c r="A370" s="118"/>
      <c r="B370" s="118"/>
    </row>
    <row r="371" spans="1:2" x14ac:dyDescent="0.25">
      <c r="A371" s="118"/>
      <c r="B371" s="118"/>
    </row>
    <row r="372" spans="1:2" x14ac:dyDescent="0.25">
      <c r="A372" s="118"/>
      <c r="B372" s="118"/>
    </row>
    <row r="373" spans="1:2" x14ac:dyDescent="0.25">
      <c r="A373" s="118"/>
      <c r="B373" s="118"/>
    </row>
    <row r="374" spans="1:2" x14ac:dyDescent="0.25">
      <c r="A374" s="118"/>
      <c r="B374" s="118"/>
    </row>
    <row r="375" spans="1:2" x14ac:dyDescent="0.25">
      <c r="A375" s="118"/>
      <c r="B375" s="118"/>
    </row>
    <row r="376" spans="1:2" x14ac:dyDescent="0.25">
      <c r="A376" s="118"/>
      <c r="B376" s="118"/>
    </row>
    <row r="377" spans="1:2" x14ac:dyDescent="0.25">
      <c r="A377" s="118"/>
      <c r="B377" s="118"/>
    </row>
    <row r="378" spans="1:2" x14ac:dyDescent="0.25">
      <c r="A378" s="118"/>
      <c r="B378" s="118"/>
    </row>
    <row r="379" spans="1:2" x14ac:dyDescent="0.25">
      <c r="A379" s="118"/>
      <c r="B379" s="118"/>
    </row>
    <row r="380" spans="1:2" x14ac:dyDescent="0.25">
      <c r="A380" s="118"/>
      <c r="B380" s="118"/>
    </row>
    <row r="381" spans="1:2" x14ac:dyDescent="0.25">
      <c r="A381" s="118"/>
      <c r="B381" s="118"/>
    </row>
    <row r="382" spans="1:2" x14ac:dyDescent="0.25">
      <c r="A382" s="118"/>
      <c r="B382" s="118"/>
    </row>
    <row r="383" spans="1:2" x14ac:dyDescent="0.25">
      <c r="A383" s="118"/>
      <c r="B383" s="118"/>
    </row>
    <row r="384" spans="1:2" x14ac:dyDescent="0.25">
      <c r="A384" s="118"/>
      <c r="B384" s="118"/>
    </row>
    <row r="385" spans="1:2" x14ac:dyDescent="0.25">
      <c r="A385" s="118"/>
      <c r="B385" s="118"/>
    </row>
    <row r="386" spans="1:2" x14ac:dyDescent="0.25">
      <c r="A386" s="118"/>
      <c r="B386" s="118"/>
    </row>
    <row r="387" spans="1:2" x14ac:dyDescent="0.25">
      <c r="A387" s="118"/>
      <c r="B387" s="118"/>
    </row>
    <row r="388" spans="1:2" x14ac:dyDescent="0.25">
      <c r="A388" s="118"/>
      <c r="B388" s="118"/>
    </row>
    <row r="389" spans="1:2" x14ac:dyDescent="0.25">
      <c r="A389" s="118"/>
      <c r="B389" s="118"/>
    </row>
    <row r="390" spans="1:2" x14ac:dyDescent="0.25">
      <c r="A390" s="118"/>
      <c r="B390" s="118"/>
    </row>
    <row r="391" spans="1:2" x14ac:dyDescent="0.25">
      <c r="A391" s="118"/>
      <c r="B391" s="118"/>
    </row>
    <row r="392" spans="1:2" x14ac:dyDescent="0.25">
      <c r="A392" s="118"/>
      <c r="B392" s="118"/>
    </row>
    <row r="393" spans="1:2" x14ac:dyDescent="0.25">
      <c r="A393" s="118"/>
      <c r="B393" s="118"/>
    </row>
    <row r="394" spans="1:2" x14ac:dyDescent="0.25">
      <c r="A394" s="118"/>
      <c r="B394" s="118"/>
    </row>
    <row r="395" spans="1:2" x14ac:dyDescent="0.25">
      <c r="A395" s="118"/>
      <c r="B395" s="118"/>
    </row>
    <row r="396" spans="1:2" x14ac:dyDescent="0.25">
      <c r="A396" s="118"/>
      <c r="B396" s="118"/>
    </row>
    <row r="397" spans="1:2" x14ac:dyDescent="0.25">
      <c r="A397" s="118"/>
      <c r="B397" s="118"/>
    </row>
    <row r="398" spans="1:2" x14ac:dyDescent="0.25">
      <c r="A398" s="118"/>
      <c r="B398" s="118"/>
    </row>
    <row r="399" spans="1:2" x14ac:dyDescent="0.25">
      <c r="A399" s="118"/>
      <c r="B399" s="118"/>
    </row>
    <row r="400" spans="1:2" x14ac:dyDescent="0.25">
      <c r="A400" s="118"/>
      <c r="B400" s="118"/>
    </row>
    <row r="401" spans="1:2" x14ac:dyDescent="0.25">
      <c r="A401" s="118"/>
      <c r="B401" s="118"/>
    </row>
    <row r="402" spans="1:2" x14ac:dyDescent="0.25">
      <c r="A402" s="118"/>
      <c r="B402" s="118"/>
    </row>
    <row r="403" spans="1:2" x14ac:dyDescent="0.25">
      <c r="A403" s="118"/>
      <c r="B403" s="118"/>
    </row>
    <row r="404" spans="1:2" x14ac:dyDescent="0.25">
      <c r="A404" s="118"/>
      <c r="B404" s="118"/>
    </row>
    <row r="405" spans="1:2" x14ac:dyDescent="0.25">
      <c r="A405" s="118"/>
      <c r="B405" s="118"/>
    </row>
    <row r="406" spans="1:2" x14ac:dyDescent="0.25">
      <c r="A406" s="118"/>
      <c r="B406" s="118"/>
    </row>
    <row r="407" spans="1:2" x14ac:dyDescent="0.25">
      <c r="A407" s="118"/>
      <c r="B407" s="118"/>
    </row>
    <row r="408" spans="1:2" x14ac:dyDescent="0.25">
      <c r="A408" s="118"/>
      <c r="B408" s="118"/>
    </row>
    <row r="409" spans="1:2" x14ac:dyDescent="0.25">
      <c r="A409" s="118"/>
      <c r="B409" s="118"/>
    </row>
    <row r="410" spans="1:2" x14ac:dyDescent="0.25">
      <c r="A410" s="118"/>
      <c r="B410" s="118"/>
    </row>
    <row r="411" spans="1:2" x14ac:dyDescent="0.25">
      <c r="A411" s="118"/>
      <c r="B411" s="118"/>
    </row>
    <row r="412" spans="1:2" x14ac:dyDescent="0.25">
      <c r="A412" s="118"/>
      <c r="B412" s="118"/>
    </row>
    <row r="413" spans="1:2" x14ac:dyDescent="0.25">
      <c r="A413" s="118"/>
      <c r="B413" s="118"/>
    </row>
    <row r="414" spans="1:2" x14ac:dyDescent="0.25">
      <c r="A414" s="118"/>
      <c r="B414" s="118"/>
    </row>
    <row r="415" spans="1:2" x14ac:dyDescent="0.25">
      <c r="A415" s="118"/>
      <c r="B415" s="118"/>
    </row>
    <row r="416" spans="1:2" x14ac:dyDescent="0.25">
      <c r="A416" s="118"/>
      <c r="B416" s="118"/>
    </row>
    <row r="417" spans="1:2" x14ac:dyDescent="0.25">
      <c r="A417" s="118"/>
      <c r="B417" s="118"/>
    </row>
    <row r="418" spans="1:2" x14ac:dyDescent="0.25">
      <c r="A418" s="118"/>
      <c r="B418" s="118"/>
    </row>
    <row r="419" spans="1:2" x14ac:dyDescent="0.25">
      <c r="A419" s="118"/>
      <c r="B419" s="118"/>
    </row>
    <row r="420" spans="1:2" x14ac:dyDescent="0.25">
      <c r="A420" s="118"/>
      <c r="B420" s="118"/>
    </row>
    <row r="421" spans="1:2" x14ac:dyDescent="0.25">
      <c r="A421" s="118"/>
      <c r="B421" s="118"/>
    </row>
    <row r="422" spans="1:2" x14ac:dyDescent="0.25">
      <c r="A422" s="118"/>
      <c r="B422" s="118"/>
    </row>
    <row r="423" spans="1:2" x14ac:dyDescent="0.25">
      <c r="A423" s="118"/>
      <c r="B423" s="118"/>
    </row>
    <row r="424" spans="1:2" x14ac:dyDescent="0.25">
      <c r="A424" s="118"/>
      <c r="B424" s="118"/>
    </row>
    <row r="425" spans="1:2" x14ac:dyDescent="0.25">
      <c r="A425" s="118"/>
      <c r="B425" s="118"/>
    </row>
    <row r="426" spans="1:2" x14ac:dyDescent="0.25">
      <c r="A426" s="118"/>
      <c r="B426" s="118"/>
    </row>
    <row r="427" spans="1:2" x14ac:dyDescent="0.25">
      <c r="A427" s="118"/>
      <c r="B427" s="118"/>
    </row>
    <row r="428" spans="1:2" x14ac:dyDescent="0.25">
      <c r="A428" s="118"/>
      <c r="B428" s="118"/>
    </row>
    <row r="429" spans="1:2" x14ac:dyDescent="0.25">
      <c r="A429" s="118"/>
      <c r="B429" s="118"/>
    </row>
    <row r="430" spans="1:2" x14ac:dyDescent="0.25">
      <c r="A430" s="118"/>
      <c r="B430" s="118"/>
    </row>
    <row r="431" spans="1:2" x14ac:dyDescent="0.25">
      <c r="A431" s="118"/>
      <c r="B431" s="118"/>
    </row>
    <row r="432" spans="1:2" x14ac:dyDescent="0.25">
      <c r="A432" s="118"/>
      <c r="B432" s="118"/>
    </row>
    <row r="433" spans="1:2" x14ac:dyDescent="0.25">
      <c r="A433" s="118"/>
      <c r="B433" s="118"/>
    </row>
    <row r="434" spans="1:2" x14ac:dyDescent="0.25">
      <c r="A434" s="118"/>
      <c r="B434" s="118"/>
    </row>
    <row r="435" spans="1:2" x14ac:dyDescent="0.25">
      <c r="A435" s="118"/>
      <c r="B435" s="118"/>
    </row>
    <row r="436" spans="1:2" x14ac:dyDescent="0.25">
      <c r="A436" s="118"/>
      <c r="B436" s="118"/>
    </row>
    <row r="437" spans="1:2" x14ac:dyDescent="0.25">
      <c r="A437" s="118"/>
      <c r="B437" s="118"/>
    </row>
    <row r="438" spans="1:2" x14ac:dyDescent="0.25">
      <c r="A438" s="118"/>
      <c r="B438" s="118"/>
    </row>
    <row r="439" spans="1:2" x14ac:dyDescent="0.25">
      <c r="A439" s="118"/>
      <c r="B439" s="118"/>
    </row>
    <row r="440" spans="1:2" x14ac:dyDescent="0.25">
      <c r="A440" s="118"/>
      <c r="B440" s="118"/>
    </row>
    <row r="441" spans="1:2" x14ac:dyDescent="0.25">
      <c r="A441" s="118"/>
      <c r="B441" s="118"/>
    </row>
    <row r="442" spans="1:2" x14ac:dyDescent="0.25">
      <c r="A442" s="118"/>
      <c r="B442" s="118"/>
    </row>
    <row r="443" spans="1:2" x14ac:dyDescent="0.25">
      <c r="A443" s="118"/>
      <c r="B443" s="118"/>
    </row>
    <row r="444" spans="1:2" x14ac:dyDescent="0.25">
      <c r="A444" s="118"/>
      <c r="B444" s="118"/>
    </row>
    <row r="445" spans="1:2" x14ac:dyDescent="0.25">
      <c r="A445" s="118"/>
      <c r="B445" s="118"/>
    </row>
    <row r="446" spans="1:2" x14ac:dyDescent="0.25">
      <c r="A446" s="118"/>
      <c r="B446" s="118"/>
    </row>
    <row r="447" spans="1:2" x14ac:dyDescent="0.25">
      <c r="A447" s="118"/>
      <c r="B447" s="118"/>
    </row>
    <row r="448" spans="1:2" x14ac:dyDescent="0.25">
      <c r="A448" s="118"/>
      <c r="B448" s="118"/>
    </row>
    <row r="449" spans="1:2" x14ac:dyDescent="0.25">
      <c r="A449" s="118"/>
      <c r="B449" s="118"/>
    </row>
    <row r="450" spans="1:2" x14ac:dyDescent="0.25">
      <c r="A450" s="118"/>
      <c r="B450" s="118"/>
    </row>
    <row r="451" spans="1:2" x14ac:dyDescent="0.25">
      <c r="A451" s="118"/>
      <c r="B451" s="118"/>
    </row>
    <row r="452" spans="1:2" x14ac:dyDescent="0.25">
      <c r="A452" s="118"/>
      <c r="B452" s="118"/>
    </row>
    <row r="453" spans="1:2" x14ac:dyDescent="0.25">
      <c r="A453" s="118"/>
      <c r="B453" s="118"/>
    </row>
    <row r="454" spans="1:2" x14ac:dyDescent="0.25">
      <c r="A454" s="118"/>
      <c r="B454" s="118"/>
    </row>
    <row r="455" spans="1:2" x14ac:dyDescent="0.25">
      <c r="A455" s="118"/>
      <c r="B455" s="118"/>
    </row>
    <row r="456" spans="1:2" x14ac:dyDescent="0.25">
      <c r="A456" s="118"/>
      <c r="B456" s="118"/>
    </row>
    <row r="457" spans="1:2" x14ac:dyDescent="0.25">
      <c r="A457" s="118"/>
      <c r="B457" s="118"/>
    </row>
    <row r="458" spans="1:2" x14ac:dyDescent="0.25">
      <c r="A458" s="118"/>
      <c r="B458" s="118"/>
    </row>
    <row r="459" spans="1:2" x14ac:dyDescent="0.25">
      <c r="A459" s="118"/>
      <c r="B459" s="118"/>
    </row>
    <row r="460" spans="1:2" x14ac:dyDescent="0.25">
      <c r="A460" s="118"/>
      <c r="B460" s="118"/>
    </row>
    <row r="461" spans="1:2" x14ac:dyDescent="0.25">
      <c r="A461" s="118"/>
      <c r="B461" s="118"/>
    </row>
    <row r="462" spans="1:2" x14ac:dyDescent="0.25">
      <c r="A462" s="118"/>
      <c r="B462" s="118"/>
    </row>
    <row r="463" spans="1:2" x14ac:dyDescent="0.25">
      <c r="A463" s="118"/>
      <c r="B463" s="118"/>
    </row>
    <row r="464" spans="1:2" x14ac:dyDescent="0.25">
      <c r="A464" s="118"/>
      <c r="B464" s="118"/>
    </row>
    <row r="465" spans="1:2" x14ac:dyDescent="0.25">
      <c r="A465" s="118"/>
      <c r="B465" s="118"/>
    </row>
    <row r="466" spans="1:2" x14ac:dyDescent="0.25">
      <c r="A466" s="118"/>
      <c r="B466" s="118"/>
    </row>
    <row r="467" spans="1:2" x14ac:dyDescent="0.25">
      <c r="A467" s="118"/>
      <c r="B467" s="118"/>
    </row>
    <row r="468" spans="1:2" x14ac:dyDescent="0.25">
      <c r="A468" s="118"/>
      <c r="B468" s="118"/>
    </row>
    <row r="469" spans="1:2" x14ac:dyDescent="0.25">
      <c r="A469" s="118"/>
      <c r="B469" s="118"/>
    </row>
    <row r="470" spans="1:2" x14ac:dyDescent="0.25">
      <c r="A470" s="118"/>
      <c r="B470" s="118"/>
    </row>
    <row r="471" spans="1:2" x14ac:dyDescent="0.25">
      <c r="A471" s="118"/>
      <c r="B471" s="118"/>
    </row>
    <row r="472" spans="1:2" x14ac:dyDescent="0.25">
      <c r="A472" s="118"/>
      <c r="B472" s="118"/>
    </row>
    <row r="473" spans="1:2" x14ac:dyDescent="0.25">
      <c r="A473" s="118"/>
      <c r="B473" s="118"/>
    </row>
    <row r="474" spans="1:2" x14ac:dyDescent="0.25">
      <c r="A474" s="118"/>
      <c r="B474" s="118"/>
    </row>
    <row r="475" spans="1:2" x14ac:dyDescent="0.25">
      <c r="A475" s="118"/>
      <c r="B475" s="118"/>
    </row>
    <row r="476" spans="1:2" x14ac:dyDescent="0.25">
      <c r="A476" s="118"/>
      <c r="B476" s="118"/>
    </row>
    <row r="477" spans="1:2" x14ac:dyDescent="0.25">
      <c r="A477" s="118"/>
      <c r="B477" s="118"/>
    </row>
    <row r="478" spans="1:2" x14ac:dyDescent="0.25">
      <c r="A478" s="118"/>
      <c r="B478" s="118"/>
    </row>
    <row r="479" spans="1:2" x14ac:dyDescent="0.25">
      <c r="A479" s="118"/>
      <c r="B479" s="118"/>
    </row>
    <row r="480" spans="1:2" x14ac:dyDescent="0.25">
      <c r="A480" s="118"/>
      <c r="B480" s="118"/>
    </row>
    <row r="481" spans="1:2" x14ac:dyDescent="0.25">
      <c r="A481" s="118"/>
      <c r="B481" s="118"/>
    </row>
    <row r="482" spans="1:2" x14ac:dyDescent="0.25">
      <c r="A482" s="118"/>
      <c r="B482" s="118"/>
    </row>
    <row r="483" spans="1:2" x14ac:dyDescent="0.25">
      <c r="A483" s="118"/>
      <c r="B483" s="118"/>
    </row>
    <row r="484" spans="1:2" x14ac:dyDescent="0.25">
      <c r="A484" s="118"/>
      <c r="B484" s="118"/>
    </row>
    <row r="485" spans="1:2" x14ac:dyDescent="0.25">
      <c r="A485" s="118"/>
      <c r="B485" s="118"/>
    </row>
    <row r="486" spans="1:2" x14ac:dyDescent="0.25">
      <c r="A486" s="118"/>
      <c r="B486" s="118"/>
    </row>
    <row r="487" spans="1:2" x14ac:dyDescent="0.25">
      <c r="A487" s="118"/>
      <c r="B487" s="118"/>
    </row>
    <row r="488" spans="1:2" x14ac:dyDescent="0.25">
      <c r="A488" s="118"/>
      <c r="B488" s="118"/>
    </row>
    <row r="489" spans="1:2" x14ac:dyDescent="0.25">
      <c r="A489" s="118"/>
      <c r="B489" s="118"/>
    </row>
    <row r="490" spans="1:2" x14ac:dyDescent="0.25">
      <c r="A490" s="118"/>
      <c r="B490" s="118"/>
    </row>
    <row r="491" spans="1:2" x14ac:dyDescent="0.25">
      <c r="A491" s="118"/>
      <c r="B491" s="118"/>
    </row>
    <row r="492" spans="1:2" x14ac:dyDescent="0.25">
      <c r="A492" s="118"/>
      <c r="B492" s="118"/>
    </row>
    <row r="493" spans="1:2" x14ac:dyDescent="0.25">
      <c r="A493" s="118"/>
      <c r="B493" s="118"/>
    </row>
    <row r="494" spans="1:2" x14ac:dyDescent="0.25">
      <c r="A494" s="118"/>
      <c r="B494" s="118"/>
    </row>
    <row r="495" spans="1:2" x14ac:dyDescent="0.25">
      <c r="A495" s="118"/>
      <c r="B495" s="118"/>
    </row>
    <row r="496" spans="1:2" x14ac:dyDescent="0.25">
      <c r="A496" s="118"/>
      <c r="B496" s="118"/>
    </row>
    <row r="497" spans="1:2" x14ac:dyDescent="0.25">
      <c r="A497" s="118"/>
      <c r="B497" s="118"/>
    </row>
    <row r="498" spans="1:2" x14ac:dyDescent="0.25">
      <c r="A498" s="118"/>
      <c r="B498" s="118"/>
    </row>
    <row r="499" spans="1:2" x14ac:dyDescent="0.25">
      <c r="A499" s="118"/>
      <c r="B499" s="118"/>
    </row>
    <row r="500" spans="1:2" x14ac:dyDescent="0.25">
      <c r="A500" s="118"/>
      <c r="B500" s="118"/>
    </row>
    <row r="501" spans="1:2" x14ac:dyDescent="0.25">
      <c r="A501" s="118"/>
      <c r="B501" s="118"/>
    </row>
    <row r="502" spans="1:2" x14ac:dyDescent="0.25">
      <c r="A502" s="118"/>
      <c r="B502" s="118"/>
    </row>
    <row r="503" spans="1:2" x14ac:dyDescent="0.25">
      <c r="A503" s="118"/>
      <c r="B503" s="118"/>
    </row>
    <row r="504" spans="1:2" x14ac:dyDescent="0.25">
      <c r="A504" s="118"/>
      <c r="B504" s="118"/>
    </row>
    <row r="505" spans="1:2" x14ac:dyDescent="0.25">
      <c r="A505" s="118"/>
      <c r="B505" s="118"/>
    </row>
    <row r="506" spans="1:2" x14ac:dyDescent="0.25">
      <c r="A506" s="118"/>
      <c r="B506" s="118"/>
    </row>
    <row r="507" spans="1:2" x14ac:dyDescent="0.25">
      <c r="A507" s="118"/>
      <c r="B507" s="118"/>
    </row>
    <row r="508" spans="1:2" x14ac:dyDescent="0.25">
      <c r="A508" s="118"/>
      <c r="B508" s="118"/>
    </row>
    <row r="509" spans="1:2" x14ac:dyDescent="0.25">
      <c r="A509" s="118"/>
      <c r="B509" s="118"/>
    </row>
    <row r="510" spans="1:2" x14ac:dyDescent="0.25">
      <c r="A510" s="118"/>
      <c r="B510" s="118"/>
    </row>
    <row r="511" spans="1:2" x14ac:dyDescent="0.25">
      <c r="A511" s="118"/>
      <c r="B511" s="118"/>
    </row>
    <row r="512" spans="1:2" x14ac:dyDescent="0.25">
      <c r="A512" s="118"/>
      <c r="B512" s="118"/>
    </row>
    <row r="513" spans="1:2" x14ac:dyDescent="0.25">
      <c r="A513" s="118"/>
      <c r="B513" s="118"/>
    </row>
    <row r="514" spans="1:2" x14ac:dyDescent="0.25">
      <c r="A514" s="118"/>
      <c r="B514" s="118"/>
    </row>
    <row r="515" spans="1:2" x14ac:dyDescent="0.25">
      <c r="A515" s="118"/>
      <c r="B515" s="118"/>
    </row>
    <row r="516" spans="1:2" x14ac:dyDescent="0.25">
      <c r="A516" s="118"/>
      <c r="B516" s="118"/>
    </row>
    <row r="517" spans="1:2" x14ac:dyDescent="0.25">
      <c r="A517" s="118"/>
      <c r="B517" s="118"/>
    </row>
    <row r="518" spans="1:2" x14ac:dyDescent="0.25">
      <c r="A518" s="118"/>
      <c r="B518" s="118"/>
    </row>
    <row r="519" spans="1:2" x14ac:dyDescent="0.25">
      <c r="A519" s="118"/>
      <c r="B519" s="118"/>
    </row>
    <row r="520" spans="1:2" x14ac:dyDescent="0.25">
      <c r="A520" s="118"/>
      <c r="B520" s="118"/>
    </row>
    <row r="521" spans="1:2" x14ac:dyDescent="0.25">
      <c r="A521" s="118"/>
      <c r="B521" s="118"/>
    </row>
    <row r="522" spans="1:2" x14ac:dyDescent="0.25">
      <c r="A522" s="118"/>
      <c r="B522" s="118"/>
    </row>
    <row r="523" spans="1:2" x14ac:dyDescent="0.25">
      <c r="A523" s="118"/>
      <c r="B523" s="118"/>
    </row>
    <row r="524" spans="1:2" x14ac:dyDescent="0.25">
      <c r="A524" s="118"/>
      <c r="B524" s="118"/>
    </row>
    <row r="525" spans="1:2" x14ac:dyDescent="0.25">
      <c r="A525" s="118"/>
      <c r="B525" s="118"/>
    </row>
    <row r="526" spans="1:2" x14ac:dyDescent="0.25">
      <c r="A526" s="118"/>
      <c r="B526" s="118"/>
    </row>
    <row r="527" spans="1:2" x14ac:dyDescent="0.25">
      <c r="A527" s="118"/>
      <c r="B527" s="118"/>
    </row>
    <row r="528" spans="1:2" x14ac:dyDescent="0.25">
      <c r="A528" s="118"/>
      <c r="B528" s="118"/>
    </row>
    <row r="529" spans="1:2" x14ac:dyDescent="0.25">
      <c r="A529" s="118"/>
      <c r="B529" s="118"/>
    </row>
    <row r="530" spans="1:2" x14ac:dyDescent="0.25">
      <c r="A530" s="118"/>
      <c r="B530" s="118"/>
    </row>
    <row r="531" spans="1:2" x14ac:dyDescent="0.25">
      <c r="A531" s="118"/>
      <c r="B531" s="118"/>
    </row>
    <row r="532" spans="1:2" x14ac:dyDescent="0.25">
      <c r="A532" s="118"/>
      <c r="B532" s="118"/>
    </row>
    <row r="533" spans="1:2" x14ac:dyDescent="0.25">
      <c r="A533" s="118"/>
      <c r="B533" s="118"/>
    </row>
    <row r="534" spans="1:2" x14ac:dyDescent="0.25">
      <c r="A534" s="118"/>
      <c r="B534" s="118"/>
    </row>
    <row r="535" spans="1:2" x14ac:dyDescent="0.25">
      <c r="A535" s="118"/>
      <c r="B535" s="118"/>
    </row>
    <row r="536" spans="1:2" x14ac:dyDescent="0.25">
      <c r="A536" s="118"/>
      <c r="B536" s="118"/>
    </row>
    <row r="537" spans="1:2" x14ac:dyDescent="0.25">
      <c r="A537" s="118"/>
      <c r="B537" s="118"/>
    </row>
    <row r="538" spans="1:2" x14ac:dyDescent="0.25">
      <c r="A538" s="118"/>
      <c r="B538" s="118"/>
    </row>
    <row r="539" spans="1:2" x14ac:dyDescent="0.25">
      <c r="A539" s="118"/>
      <c r="B539" s="118"/>
    </row>
    <row r="540" spans="1:2" x14ac:dyDescent="0.25">
      <c r="A540" s="118"/>
      <c r="B540" s="118"/>
    </row>
    <row r="541" spans="1:2" x14ac:dyDescent="0.25">
      <c r="A541" s="118"/>
      <c r="B541" s="118"/>
    </row>
    <row r="542" spans="1:2" x14ac:dyDescent="0.25">
      <c r="A542" s="118"/>
      <c r="B542" s="118"/>
    </row>
    <row r="543" spans="1:2" x14ac:dyDescent="0.25">
      <c r="A543" s="118"/>
      <c r="B543" s="118"/>
    </row>
    <row r="544" spans="1:2" x14ac:dyDescent="0.25">
      <c r="A544" s="118"/>
      <c r="B544" s="118"/>
    </row>
    <row r="545" spans="1:2" x14ac:dyDescent="0.25">
      <c r="A545" s="118"/>
      <c r="B545" s="118"/>
    </row>
    <row r="546" spans="1:2" x14ac:dyDescent="0.25">
      <c r="A546" s="118"/>
      <c r="B546" s="118"/>
    </row>
    <row r="547" spans="1:2" x14ac:dyDescent="0.25">
      <c r="A547" s="118"/>
      <c r="B547" s="118"/>
    </row>
    <row r="548" spans="1:2" x14ac:dyDescent="0.25">
      <c r="A548" s="118"/>
      <c r="B548" s="118"/>
    </row>
    <row r="549" spans="1:2" x14ac:dyDescent="0.25">
      <c r="A549" s="118"/>
      <c r="B549" s="118"/>
    </row>
    <row r="550" spans="1:2" x14ac:dyDescent="0.25">
      <c r="A550" s="118"/>
      <c r="B550" s="118"/>
    </row>
    <row r="551" spans="1:2" x14ac:dyDescent="0.25">
      <c r="A551" s="118"/>
      <c r="B551" s="118"/>
    </row>
    <row r="552" spans="1:2" x14ac:dyDescent="0.25">
      <c r="A552" s="118"/>
      <c r="B552" s="118"/>
    </row>
    <row r="553" spans="1:2" x14ac:dyDescent="0.25">
      <c r="A553" s="118"/>
      <c r="B553" s="118"/>
    </row>
    <row r="554" spans="1:2" x14ac:dyDescent="0.25">
      <c r="A554" s="118"/>
      <c r="B554" s="118"/>
    </row>
    <row r="555" spans="1:2" x14ac:dyDescent="0.25">
      <c r="A555" s="118"/>
      <c r="B555" s="118"/>
    </row>
    <row r="556" spans="1:2" x14ac:dyDescent="0.25">
      <c r="A556" s="118"/>
      <c r="B556" s="118"/>
    </row>
    <row r="557" spans="1:2" x14ac:dyDescent="0.25">
      <c r="A557" s="118"/>
      <c r="B557" s="118"/>
    </row>
    <row r="558" spans="1:2" x14ac:dyDescent="0.25">
      <c r="A558" s="118"/>
      <c r="B558" s="118"/>
    </row>
    <row r="559" spans="1:2" x14ac:dyDescent="0.25">
      <c r="A559" s="118"/>
      <c r="B559" s="118"/>
    </row>
    <row r="560" spans="1:2" x14ac:dyDescent="0.25">
      <c r="A560" s="118"/>
      <c r="B560" s="118"/>
    </row>
    <row r="561" spans="1:2" x14ac:dyDescent="0.25">
      <c r="A561" s="118"/>
      <c r="B561" s="118"/>
    </row>
    <row r="562" spans="1:2" x14ac:dyDescent="0.25">
      <c r="A562" s="118"/>
      <c r="B562" s="118"/>
    </row>
    <row r="563" spans="1:2" x14ac:dyDescent="0.25">
      <c r="A563" s="118"/>
      <c r="B563" s="118"/>
    </row>
    <row r="564" spans="1:2" x14ac:dyDescent="0.25">
      <c r="A564" s="118"/>
      <c r="B564" s="118"/>
    </row>
    <row r="565" spans="1:2" x14ac:dyDescent="0.25">
      <c r="A565" s="118"/>
      <c r="B565" s="118"/>
    </row>
    <row r="566" spans="1:2" x14ac:dyDescent="0.25">
      <c r="A566" s="118"/>
      <c r="B566" s="118"/>
    </row>
    <row r="567" spans="1:2" x14ac:dyDescent="0.25">
      <c r="A567" s="118"/>
      <c r="B567" s="118"/>
    </row>
    <row r="568" spans="1:2" x14ac:dyDescent="0.25">
      <c r="A568" s="118"/>
      <c r="B568" s="118"/>
    </row>
    <row r="569" spans="1:2" x14ac:dyDescent="0.25">
      <c r="A569" s="118"/>
      <c r="B569" s="118"/>
    </row>
    <row r="570" spans="1:2" x14ac:dyDescent="0.25">
      <c r="A570" s="118"/>
      <c r="B570" s="118"/>
    </row>
    <row r="571" spans="1:2" x14ac:dyDescent="0.25">
      <c r="A571" s="118"/>
      <c r="B571" s="118"/>
    </row>
    <row r="572" spans="1:2" x14ac:dyDescent="0.25">
      <c r="A572" s="118"/>
      <c r="B572" s="118"/>
    </row>
    <row r="573" spans="1:2" x14ac:dyDescent="0.25">
      <c r="A573" s="118"/>
      <c r="B573" s="118"/>
    </row>
    <row r="574" spans="1:2" x14ac:dyDescent="0.25">
      <c r="A574" s="118"/>
      <c r="B574" s="118"/>
    </row>
    <row r="575" spans="1:2" x14ac:dyDescent="0.25">
      <c r="A575" s="118"/>
      <c r="B575" s="118"/>
    </row>
    <row r="576" spans="1:2" x14ac:dyDescent="0.25">
      <c r="A576" s="118"/>
      <c r="B576" s="118"/>
    </row>
    <row r="577" spans="1:2" x14ac:dyDescent="0.25">
      <c r="A577" s="118"/>
      <c r="B577" s="118"/>
    </row>
    <row r="578" spans="1:2" x14ac:dyDescent="0.25">
      <c r="A578" s="118"/>
      <c r="B578" s="118"/>
    </row>
    <row r="579" spans="1:2" x14ac:dyDescent="0.25">
      <c r="A579" s="118"/>
      <c r="B579" s="118"/>
    </row>
    <row r="580" spans="1:2" x14ac:dyDescent="0.25">
      <c r="A580" s="118"/>
      <c r="B580" s="118"/>
    </row>
    <row r="581" spans="1:2" x14ac:dyDescent="0.25">
      <c r="A581" s="118"/>
      <c r="B581" s="118"/>
    </row>
    <row r="582" spans="1:2" x14ac:dyDescent="0.25">
      <c r="A582" s="118"/>
      <c r="B582" s="118"/>
    </row>
    <row r="583" spans="1:2" x14ac:dyDescent="0.25">
      <c r="A583" s="118"/>
      <c r="B583" s="118"/>
    </row>
    <row r="584" spans="1:2" x14ac:dyDescent="0.25">
      <c r="A584" s="118"/>
      <c r="B584" s="118"/>
    </row>
    <row r="585" spans="1:2" x14ac:dyDescent="0.25">
      <c r="A585" s="118"/>
      <c r="B585" s="118"/>
    </row>
    <row r="586" spans="1:2" x14ac:dyDescent="0.25">
      <c r="A586" s="118"/>
      <c r="B586" s="118"/>
    </row>
    <row r="587" spans="1:2" x14ac:dyDescent="0.25">
      <c r="A587" s="118"/>
      <c r="B587" s="118"/>
    </row>
    <row r="588" spans="1:2" x14ac:dyDescent="0.25">
      <c r="A588" s="118"/>
      <c r="B588" s="118"/>
    </row>
    <row r="589" spans="1:2" x14ac:dyDescent="0.25">
      <c r="A589" s="118"/>
      <c r="B589" s="118"/>
    </row>
    <row r="590" spans="1:2" x14ac:dyDescent="0.25">
      <c r="A590" s="118"/>
      <c r="B590" s="118"/>
    </row>
    <row r="591" spans="1:2" x14ac:dyDescent="0.25">
      <c r="A591" s="118"/>
      <c r="B591" s="118"/>
    </row>
    <row r="592" spans="1:2" x14ac:dyDescent="0.25">
      <c r="A592" s="118"/>
      <c r="B592" s="118"/>
    </row>
    <row r="593" spans="1:2" x14ac:dyDescent="0.25">
      <c r="A593" s="118"/>
      <c r="B593" s="118"/>
    </row>
    <row r="594" spans="1:2" x14ac:dyDescent="0.25">
      <c r="A594" s="118"/>
      <c r="B594" s="118"/>
    </row>
    <row r="595" spans="1:2" x14ac:dyDescent="0.25">
      <c r="A595" s="118"/>
      <c r="B595" s="118"/>
    </row>
    <row r="596" spans="1:2" x14ac:dyDescent="0.25">
      <c r="A596" s="118"/>
      <c r="B596" s="118"/>
    </row>
    <row r="597" spans="1:2" x14ac:dyDescent="0.25">
      <c r="A597" s="118"/>
      <c r="B597" s="118"/>
    </row>
    <row r="598" spans="1:2" x14ac:dyDescent="0.25">
      <c r="A598" s="118"/>
      <c r="B598" s="118"/>
    </row>
    <row r="599" spans="1:2" x14ac:dyDescent="0.25">
      <c r="A599" s="118"/>
      <c r="B599" s="118"/>
    </row>
    <row r="600" spans="1:2" x14ac:dyDescent="0.25">
      <c r="A600" s="118"/>
      <c r="B600" s="118"/>
    </row>
    <row r="601" spans="1:2" x14ac:dyDescent="0.25">
      <c r="A601" s="118"/>
      <c r="B601" s="118"/>
    </row>
    <row r="602" spans="1:2" x14ac:dyDescent="0.25">
      <c r="A602" s="118"/>
      <c r="B602" s="118"/>
    </row>
    <row r="603" spans="1:2" x14ac:dyDescent="0.25">
      <c r="A603" s="118"/>
      <c r="B603" s="118"/>
    </row>
    <row r="604" spans="1:2" x14ac:dyDescent="0.25">
      <c r="A604" s="118"/>
      <c r="B604" s="118"/>
    </row>
    <row r="605" spans="1:2" x14ac:dyDescent="0.25">
      <c r="A605" s="118"/>
      <c r="B605" s="118"/>
    </row>
    <row r="606" spans="1:2" x14ac:dyDescent="0.25">
      <c r="A606" s="118"/>
      <c r="B606" s="118"/>
    </row>
    <row r="607" spans="1:2" x14ac:dyDescent="0.25">
      <c r="A607" s="118"/>
      <c r="B607" s="118"/>
    </row>
    <row r="608" spans="1:2" x14ac:dyDescent="0.25">
      <c r="A608" s="118"/>
      <c r="B608" s="118"/>
    </row>
    <row r="609" spans="1:2" x14ac:dyDescent="0.25">
      <c r="A609" s="118"/>
      <c r="B609" s="118"/>
    </row>
    <row r="610" spans="1:2" x14ac:dyDescent="0.25">
      <c r="A610" s="118"/>
      <c r="B610" s="118"/>
    </row>
    <row r="611" spans="1:2" x14ac:dyDescent="0.25">
      <c r="A611" s="118"/>
      <c r="B611" s="118"/>
    </row>
    <row r="612" spans="1:2" x14ac:dyDescent="0.25">
      <c r="A612" s="118"/>
      <c r="B612" s="118"/>
    </row>
    <row r="613" spans="1:2" x14ac:dyDescent="0.25">
      <c r="A613" s="118"/>
      <c r="B613" s="118"/>
    </row>
    <row r="614" spans="1:2" x14ac:dyDescent="0.25">
      <c r="A614" s="118"/>
      <c r="B614" s="118"/>
    </row>
    <row r="615" spans="1:2" x14ac:dyDescent="0.25">
      <c r="A615" s="118"/>
      <c r="B615" s="118"/>
    </row>
    <row r="616" spans="1:2" x14ac:dyDescent="0.25">
      <c r="A616" s="118"/>
      <c r="B616" s="118"/>
    </row>
    <row r="617" spans="1:2" x14ac:dyDescent="0.25">
      <c r="A617" s="118"/>
      <c r="B617" s="118"/>
    </row>
    <row r="618" spans="1:2" x14ac:dyDescent="0.25">
      <c r="A618" s="118"/>
      <c r="B618" s="118"/>
    </row>
    <row r="619" spans="1:2" x14ac:dyDescent="0.25">
      <c r="A619" s="118"/>
      <c r="B619" s="118"/>
    </row>
    <row r="620" spans="1:2" x14ac:dyDescent="0.25">
      <c r="A620" s="118"/>
      <c r="B620" s="118"/>
    </row>
    <row r="621" spans="1:2" x14ac:dyDescent="0.25">
      <c r="A621" s="118"/>
      <c r="B621" s="118"/>
    </row>
    <row r="622" spans="1:2" x14ac:dyDescent="0.25">
      <c r="A622" s="118"/>
      <c r="B622" s="118"/>
    </row>
    <row r="623" spans="1:2" x14ac:dyDescent="0.25">
      <c r="A623" s="118"/>
      <c r="B623" s="118"/>
    </row>
    <row r="624" spans="1:2" x14ac:dyDescent="0.25">
      <c r="A624" s="118"/>
      <c r="B624" s="118"/>
    </row>
    <row r="625" spans="1:2" x14ac:dyDescent="0.25">
      <c r="A625" s="118"/>
      <c r="B625" s="118"/>
    </row>
    <row r="626" spans="1:2" x14ac:dyDescent="0.25">
      <c r="A626" s="118"/>
      <c r="B626" s="118"/>
    </row>
    <row r="627" spans="1:2" x14ac:dyDescent="0.25">
      <c r="A627" s="118"/>
      <c r="B627" s="118"/>
    </row>
    <row r="628" spans="1:2" x14ac:dyDescent="0.25">
      <c r="A628" s="118"/>
      <c r="B628" s="118"/>
    </row>
    <row r="629" spans="1:2" x14ac:dyDescent="0.25">
      <c r="A629" s="118"/>
      <c r="B629" s="118"/>
    </row>
    <row r="630" spans="1:2" x14ac:dyDescent="0.25">
      <c r="A630" s="118"/>
      <c r="B630" s="118"/>
    </row>
    <row r="631" spans="1:2" x14ac:dyDescent="0.25">
      <c r="A631" s="118"/>
      <c r="B631" s="118"/>
    </row>
    <row r="632" spans="1:2" x14ac:dyDescent="0.25">
      <c r="A632" s="118"/>
      <c r="B632" s="118"/>
    </row>
    <row r="633" spans="1:2" x14ac:dyDescent="0.25">
      <c r="A633" s="118"/>
      <c r="B633" s="118"/>
    </row>
    <row r="634" spans="1:2" x14ac:dyDescent="0.25">
      <c r="A634" s="118"/>
      <c r="B634" s="118"/>
    </row>
    <row r="635" spans="1:2" x14ac:dyDescent="0.25">
      <c r="A635" s="118"/>
      <c r="B635" s="118"/>
    </row>
    <row r="636" spans="1:2" x14ac:dyDescent="0.25">
      <c r="A636" s="118"/>
      <c r="B636" s="118"/>
    </row>
    <row r="637" spans="1:2" x14ac:dyDescent="0.25">
      <c r="A637" s="118"/>
      <c r="B637" s="118"/>
    </row>
    <row r="638" spans="1:2" x14ac:dyDescent="0.25">
      <c r="A638" s="118"/>
      <c r="B638" s="118"/>
    </row>
    <row r="639" spans="1:2" x14ac:dyDescent="0.25">
      <c r="A639" s="118"/>
      <c r="B639" s="118"/>
    </row>
    <row r="640" spans="1:2" x14ac:dyDescent="0.25">
      <c r="A640" s="118"/>
      <c r="B640" s="118"/>
    </row>
    <row r="641" spans="1:2" x14ac:dyDescent="0.25">
      <c r="A641" s="118"/>
      <c r="B641" s="118"/>
    </row>
    <row r="642" spans="1:2" x14ac:dyDescent="0.25">
      <c r="A642" s="118"/>
      <c r="B642" s="118"/>
    </row>
    <row r="643" spans="1:2" x14ac:dyDescent="0.25">
      <c r="A643" s="118"/>
      <c r="B643" s="118"/>
    </row>
    <row r="644" spans="1:2" x14ac:dyDescent="0.25">
      <c r="A644" s="118"/>
      <c r="B644" s="118"/>
    </row>
    <row r="645" spans="1:2" x14ac:dyDescent="0.25">
      <c r="A645" s="118"/>
      <c r="B645" s="118"/>
    </row>
    <row r="646" spans="1:2" x14ac:dyDescent="0.25">
      <c r="A646" s="118"/>
      <c r="B646" s="118"/>
    </row>
    <row r="647" spans="1:2" x14ac:dyDescent="0.25">
      <c r="A647" s="118"/>
      <c r="B647" s="118"/>
    </row>
    <row r="648" spans="1:2" x14ac:dyDescent="0.25">
      <c r="A648" s="118"/>
      <c r="B648" s="118"/>
    </row>
    <row r="649" spans="1:2" x14ac:dyDescent="0.25">
      <c r="A649" s="118"/>
      <c r="B649" s="118"/>
    </row>
    <row r="650" spans="1:2" x14ac:dyDescent="0.25">
      <c r="A650" s="118"/>
      <c r="B650" s="118"/>
    </row>
    <row r="651" spans="1:2" x14ac:dyDescent="0.25">
      <c r="A651" s="118"/>
      <c r="B651" s="118"/>
    </row>
    <row r="652" spans="1:2" x14ac:dyDescent="0.25">
      <c r="A652" s="118"/>
      <c r="B652" s="118"/>
    </row>
    <row r="653" spans="1:2" x14ac:dyDescent="0.25">
      <c r="A653" s="118"/>
      <c r="B653" s="118"/>
    </row>
    <row r="654" spans="1:2" x14ac:dyDescent="0.25">
      <c r="A654" s="118"/>
      <c r="B654" s="118"/>
    </row>
    <row r="655" spans="1:2" x14ac:dyDescent="0.25">
      <c r="A655" s="118"/>
      <c r="B655" s="118"/>
    </row>
    <row r="656" spans="1:2" x14ac:dyDescent="0.25">
      <c r="A656" s="118"/>
      <c r="B656" s="118"/>
    </row>
    <row r="657" spans="1:2" x14ac:dyDescent="0.25">
      <c r="A657" s="118"/>
      <c r="B657" s="118"/>
    </row>
    <row r="658" spans="1:2" x14ac:dyDescent="0.25">
      <c r="A658" s="118"/>
      <c r="B658" s="118"/>
    </row>
    <row r="659" spans="1:2" x14ac:dyDescent="0.25">
      <c r="A659" s="118"/>
      <c r="B659" s="118"/>
    </row>
    <row r="660" spans="1:2" x14ac:dyDescent="0.25">
      <c r="A660" s="118"/>
      <c r="B660" s="118"/>
    </row>
    <row r="661" spans="1:2" x14ac:dyDescent="0.25">
      <c r="A661" s="118"/>
      <c r="B661" s="118"/>
    </row>
    <row r="662" spans="1:2" x14ac:dyDescent="0.25">
      <c r="A662" s="118"/>
      <c r="B662" s="118"/>
    </row>
    <row r="663" spans="1:2" x14ac:dyDescent="0.25">
      <c r="A663" s="118"/>
      <c r="B663" s="118"/>
    </row>
    <row r="664" spans="1:2" x14ac:dyDescent="0.25">
      <c r="A664" s="118"/>
      <c r="B664" s="118"/>
    </row>
    <row r="665" spans="1:2" x14ac:dyDescent="0.25">
      <c r="A665" s="118"/>
      <c r="B665" s="118"/>
    </row>
    <row r="666" spans="1:2" x14ac:dyDescent="0.25">
      <c r="A666" s="118"/>
      <c r="B666" s="118"/>
    </row>
    <row r="667" spans="1:2" x14ac:dyDescent="0.25">
      <c r="A667" s="118"/>
      <c r="B667" s="118"/>
    </row>
    <row r="668" spans="1:2" x14ac:dyDescent="0.25">
      <c r="A668" s="118"/>
      <c r="B668" s="118"/>
    </row>
    <row r="669" spans="1:2" x14ac:dyDescent="0.25">
      <c r="A669" s="118"/>
      <c r="B669" s="118"/>
    </row>
    <row r="670" spans="1:2" x14ac:dyDescent="0.25">
      <c r="A670" s="118"/>
      <c r="B670" s="118"/>
    </row>
    <row r="671" spans="1:2" x14ac:dyDescent="0.25">
      <c r="A671" s="118"/>
      <c r="B671" s="118"/>
    </row>
    <row r="672" spans="1:2" x14ac:dyDescent="0.25">
      <c r="A672" s="118"/>
      <c r="B672" s="118"/>
    </row>
    <row r="673" spans="1:2" x14ac:dyDescent="0.25">
      <c r="A673" s="118"/>
      <c r="B673" s="118"/>
    </row>
    <row r="674" spans="1:2" x14ac:dyDescent="0.25">
      <c r="A674" s="118"/>
      <c r="B674" s="118"/>
    </row>
    <row r="675" spans="1:2" x14ac:dyDescent="0.25">
      <c r="A675" s="118"/>
      <c r="B675" s="118"/>
    </row>
    <row r="676" spans="1:2" x14ac:dyDescent="0.25">
      <c r="A676" s="118"/>
      <c r="B676" s="118"/>
    </row>
    <row r="677" spans="1:2" x14ac:dyDescent="0.25">
      <c r="A677" s="118"/>
      <c r="B677" s="118"/>
    </row>
    <row r="678" spans="1:2" x14ac:dyDescent="0.25">
      <c r="A678" s="118"/>
      <c r="B678" s="118"/>
    </row>
    <row r="679" spans="1:2" x14ac:dyDescent="0.25">
      <c r="A679" s="118"/>
      <c r="B679" s="118"/>
    </row>
    <row r="680" spans="1:2" x14ac:dyDescent="0.25">
      <c r="A680" s="118"/>
      <c r="B680" s="118"/>
    </row>
    <row r="681" spans="1:2" x14ac:dyDescent="0.25">
      <c r="A681" s="118"/>
      <c r="B681" s="118"/>
    </row>
    <row r="682" spans="1:2" x14ac:dyDescent="0.25">
      <c r="A682" s="118"/>
      <c r="B682" s="118"/>
    </row>
    <row r="683" spans="1:2" x14ac:dyDescent="0.25">
      <c r="A683" s="118"/>
      <c r="B683" s="118"/>
    </row>
    <row r="684" spans="1:2" x14ac:dyDescent="0.25">
      <c r="A684" s="118"/>
      <c r="B684" s="118"/>
    </row>
    <row r="685" spans="1:2" x14ac:dyDescent="0.25">
      <c r="A685" s="118"/>
      <c r="B685" s="118"/>
    </row>
    <row r="686" spans="1:2" x14ac:dyDescent="0.25">
      <c r="A686" s="118"/>
      <c r="B686" s="118"/>
    </row>
    <row r="687" spans="1:2" x14ac:dyDescent="0.25">
      <c r="A687" s="118"/>
      <c r="B687" s="118"/>
    </row>
    <row r="688" spans="1:2" x14ac:dyDescent="0.25">
      <c r="A688" s="118"/>
      <c r="B688" s="118"/>
    </row>
    <row r="689" spans="1:2" x14ac:dyDescent="0.25">
      <c r="A689" s="118"/>
      <c r="B689" s="118"/>
    </row>
    <row r="690" spans="1:2" x14ac:dyDescent="0.25">
      <c r="A690" s="118"/>
      <c r="B690" s="118"/>
    </row>
    <row r="691" spans="1:2" x14ac:dyDescent="0.25">
      <c r="A691" s="118"/>
      <c r="B691" s="118"/>
    </row>
    <row r="692" spans="1:2" x14ac:dyDescent="0.25">
      <c r="A692" s="118"/>
      <c r="B692" s="118"/>
    </row>
    <row r="693" spans="1:2" x14ac:dyDescent="0.25">
      <c r="A693" s="118"/>
      <c r="B693" s="118"/>
    </row>
    <row r="694" spans="1:2" x14ac:dyDescent="0.25">
      <c r="A694" s="118"/>
      <c r="B694" s="118"/>
    </row>
    <row r="695" spans="1:2" x14ac:dyDescent="0.25">
      <c r="A695" s="118"/>
      <c r="B695" s="118"/>
    </row>
    <row r="696" spans="1:2" x14ac:dyDescent="0.25">
      <c r="A696" s="118"/>
      <c r="B696" s="118"/>
    </row>
    <row r="697" spans="1:2" x14ac:dyDescent="0.25">
      <c r="A697" s="118"/>
      <c r="B697" s="118"/>
    </row>
    <row r="698" spans="1:2" x14ac:dyDescent="0.25">
      <c r="A698" s="118"/>
      <c r="B698" s="118"/>
    </row>
    <row r="699" spans="1:2" x14ac:dyDescent="0.25">
      <c r="A699" s="118"/>
      <c r="B699" s="118"/>
    </row>
    <row r="700" spans="1:2" x14ac:dyDescent="0.25">
      <c r="A700" s="118"/>
      <c r="B700" s="118"/>
    </row>
    <row r="701" spans="1:2" x14ac:dyDescent="0.25">
      <c r="A701" s="118"/>
      <c r="B701" s="118"/>
    </row>
    <row r="702" spans="1:2" x14ac:dyDescent="0.25">
      <c r="A702" s="118"/>
      <c r="B702" s="118"/>
    </row>
    <row r="703" spans="1:2" x14ac:dyDescent="0.25">
      <c r="A703" s="118"/>
      <c r="B703" s="118"/>
    </row>
    <row r="704" spans="1:2" x14ac:dyDescent="0.25">
      <c r="A704" s="118"/>
      <c r="B704" s="118"/>
    </row>
    <row r="705" spans="1:2" x14ac:dyDescent="0.25">
      <c r="A705" s="118"/>
      <c r="B705" s="118"/>
    </row>
    <row r="706" spans="1:2" x14ac:dyDescent="0.25">
      <c r="A706" s="118"/>
      <c r="B706" s="118"/>
    </row>
    <row r="707" spans="1:2" x14ac:dyDescent="0.25">
      <c r="A707" s="118"/>
      <c r="B707" s="118"/>
    </row>
    <row r="708" spans="1:2" x14ac:dyDescent="0.25">
      <c r="A708" s="118"/>
      <c r="B708" s="118"/>
    </row>
    <row r="709" spans="1:2" x14ac:dyDescent="0.25">
      <c r="A709" s="118"/>
      <c r="B709" s="118"/>
    </row>
    <row r="710" spans="1:2" x14ac:dyDescent="0.25">
      <c r="A710" s="118"/>
      <c r="B710" s="118"/>
    </row>
    <row r="711" spans="1:2" x14ac:dyDescent="0.25">
      <c r="A711" s="118"/>
      <c r="B711" s="118"/>
    </row>
    <row r="712" spans="1:2" x14ac:dyDescent="0.25">
      <c r="A712" s="118"/>
      <c r="B712" s="118"/>
    </row>
    <row r="713" spans="1:2" x14ac:dyDescent="0.25">
      <c r="A713" s="118"/>
      <c r="B713" s="118"/>
    </row>
    <row r="714" spans="1:2" x14ac:dyDescent="0.25">
      <c r="A714" s="118"/>
      <c r="B714" s="118"/>
    </row>
    <row r="715" spans="1:2" x14ac:dyDescent="0.25">
      <c r="A715" s="118"/>
      <c r="B715" s="118"/>
    </row>
    <row r="716" spans="1:2" x14ac:dyDescent="0.25">
      <c r="A716" s="118"/>
      <c r="B716" s="118"/>
    </row>
    <row r="717" spans="1:2" x14ac:dyDescent="0.25">
      <c r="A717" s="118"/>
      <c r="B717" s="118"/>
    </row>
    <row r="718" spans="1:2" x14ac:dyDescent="0.25">
      <c r="A718" s="118"/>
      <c r="B718" s="118"/>
    </row>
    <row r="719" spans="1:2" x14ac:dyDescent="0.25">
      <c r="A719" s="118"/>
      <c r="B719" s="118"/>
    </row>
    <row r="720" spans="1:2" x14ac:dyDescent="0.25">
      <c r="A720" s="118"/>
      <c r="B720" s="118"/>
    </row>
    <row r="721" spans="1:2" x14ac:dyDescent="0.25">
      <c r="A721" s="118"/>
      <c r="B721" s="118"/>
    </row>
    <row r="722" spans="1:2" x14ac:dyDescent="0.25">
      <c r="A722" s="118"/>
      <c r="B722" s="118"/>
    </row>
    <row r="723" spans="1:2" x14ac:dyDescent="0.25">
      <c r="A723" s="118"/>
      <c r="B723" s="118"/>
    </row>
    <row r="724" spans="1:2" x14ac:dyDescent="0.25">
      <c r="A724" s="118"/>
      <c r="B724" s="118"/>
    </row>
    <row r="725" spans="1:2" x14ac:dyDescent="0.25">
      <c r="A725" s="118"/>
      <c r="B725" s="118"/>
    </row>
    <row r="726" spans="1:2" x14ac:dyDescent="0.25">
      <c r="A726" s="118"/>
      <c r="B726" s="118"/>
    </row>
    <row r="727" spans="1:2" x14ac:dyDescent="0.25">
      <c r="A727" s="118"/>
      <c r="B727" s="118"/>
    </row>
    <row r="728" spans="1:2" x14ac:dyDescent="0.25">
      <c r="A728" s="118"/>
      <c r="B728" s="118"/>
    </row>
    <row r="729" spans="1:2" x14ac:dyDescent="0.25">
      <c r="A729" s="118"/>
      <c r="B729" s="118"/>
    </row>
    <row r="730" spans="1:2" x14ac:dyDescent="0.25">
      <c r="A730" s="118"/>
      <c r="B730" s="118"/>
    </row>
    <row r="731" spans="1:2" x14ac:dyDescent="0.25">
      <c r="A731" s="118"/>
      <c r="B731" s="118"/>
    </row>
    <row r="732" spans="1:2" x14ac:dyDescent="0.25">
      <c r="A732" s="118"/>
      <c r="B732" s="118"/>
    </row>
    <row r="733" spans="1:2" x14ac:dyDescent="0.25">
      <c r="A733" s="118"/>
      <c r="B733" s="118"/>
    </row>
    <row r="734" spans="1:2" x14ac:dyDescent="0.25">
      <c r="A734" s="118"/>
      <c r="B734" s="118"/>
    </row>
    <row r="735" spans="1:2" x14ac:dyDescent="0.25">
      <c r="A735" s="118"/>
      <c r="B735" s="118"/>
    </row>
    <row r="736" spans="1:2" x14ac:dyDescent="0.25">
      <c r="A736" s="118"/>
      <c r="B736" s="118"/>
    </row>
    <row r="737" spans="1:2" x14ac:dyDescent="0.25">
      <c r="A737" s="118"/>
      <c r="B737" s="118"/>
    </row>
    <row r="738" spans="1:2" x14ac:dyDescent="0.25">
      <c r="A738" s="118"/>
      <c r="B738" s="118"/>
    </row>
    <row r="739" spans="1:2" x14ac:dyDescent="0.25">
      <c r="A739" s="118"/>
      <c r="B739" s="118"/>
    </row>
    <row r="740" spans="1:2" x14ac:dyDescent="0.25">
      <c r="A740" s="118"/>
      <c r="B740" s="118"/>
    </row>
    <row r="741" spans="1:2" x14ac:dyDescent="0.25">
      <c r="A741" s="118"/>
      <c r="B741" s="118"/>
    </row>
    <row r="742" spans="1:2" x14ac:dyDescent="0.25">
      <c r="A742" s="118"/>
      <c r="B742" s="118"/>
    </row>
    <row r="743" spans="1:2" x14ac:dyDescent="0.25">
      <c r="A743" s="118"/>
      <c r="B743" s="118"/>
    </row>
    <row r="744" spans="1:2" x14ac:dyDescent="0.25">
      <c r="A744" s="118"/>
      <c r="B744" s="118"/>
    </row>
    <row r="745" spans="1:2" x14ac:dyDescent="0.25">
      <c r="A745" s="118"/>
      <c r="B745" s="118"/>
    </row>
    <row r="746" spans="1:2" x14ac:dyDescent="0.25">
      <c r="A746" s="118"/>
      <c r="B746" s="118"/>
    </row>
    <row r="747" spans="1:2" x14ac:dyDescent="0.25">
      <c r="A747" s="118"/>
      <c r="B747" s="118"/>
    </row>
    <row r="748" spans="1:2" x14ac:dyDescent="0.25">
      <c r="A748" s="118"/>
      <c r="B748" s="118"/>
    </row>
    <row r="749" spans="1:2" x14ac:dyDescent="0.25">
      <c r="A749" s="118"/>
      <c r="B749" s="118"/>
    </row>
    <row r="750" spans="1:2" x14ac:dyDescent="0.25">
      <c r="A750" s="118"/>
      <c r="B750" s="118"/>
    </row>
    <row r="751" spans="1:2" x14ac:dyDescent="0.25">
      <c r="A751" s="118"/>
      <c r="B751" s="118"/>
    </row>
    <row r="752" spans="1:2" x14ac:dyDescent="0.25">
      <c r="A752" s="118"/>
      <c r="B752" s="118"/>
    </row>
    <row r="753" spans="1:2" x14ac:dyDescent="0.25">
      <c r="A753" s="118"/>
      <c r="B753" s="118"/>
    </row>
    <row r="754" spans="1:2" x14ac:dyDescent="0.25">
      <c r="A754" s="118"/>
      <c r="B754" s="118"/>
    </row>
    <row r="755" spans="1:2" x14ac:dyDescent="0.25">
      <c r="A755" s="118"/>
      <c r="B755" s="118"/>
    </row>
    <row r="756" spans="1:2" x14ac:dyDescent="0.25">
      <c r="A756" s="118"/>
      <c r="B756" s="118"/>
    </row>
    <row r="757" spans="1:2" x14ac:dyDescent="0.25">
      <c r="A757" s="118"/>
      <c r="B757" s="118"/>
    </row>
    <row r="758" spans="1:2" x14ac:dyDescent="0.25">
      <c r="A758" s="118"/>
      <c r="B758" s="118"/>
    </row>
    <row r="759" spans="1:2" x14ac:dyDescent="0.25">
      <c r="A759" s="118"/>
      <c r="B759" s="118"/>
    </row>
    <row r="760" spans="1:2" x14ac:dyDescent="0.25">
      <c r="A760" s="118"/>
      <c r="B760" s="118"/>
    </row>
    <row r="761" spans="1:2" x14ac:dyDescent="0.25">
      <c r="A761" s="118"/>
      <c r="B761" s="118"/>
    </row>
    <row r="762" spans="1:2" x14ac:dyDescent="0.25">
      <c r="A762" s="118"/>
      <c r="B762" s="118"/>
    </row>
    <row r="763" spans="1:2" x14ac:dyDescent="0.25">
      <c r="A763" s="118"/>
      <c r="B763" s="118"/>
    </row>
    <row r="764" spans="1:2" x14ac:dyDescent="0.25">
      <c r="A764" s="118"/>
      <c r="B764" s="118"/>
    </row>
    <row r="765" spans="1:2" x14ac:dyDescent="0.25">
      <c r="A765" s="118"/>
      <c r="B765" s="118"/>
    </row>
    <row r="766" spans="1:2" x14ac:dyDescent="0.25">
      <c r="A766" s="118"/>
      <c r="B766" s="118"/>
    </row>
    <row r="767" spans="1:2" x14ac:dyDescent="0.25">
      <c r="A767" s="118"/>
      <c r="B767" s="118"/>
    </row>
    <row r="768" spans="1:2" x14ac:dyDescent="0.25">
      <c r="A768" s="118"/>
      <c r="B768" s="118"/>
    </row>
    <row r="769" spans="1:2" x14ac:dyDescent="0.25">
      <c r="A769" s="118"/>
      <c r="B769" s="118"/>
    </row>
    <row r="770" spans="1:2" x14ac:dyDescent="0.25">
      <c r="A770" s="118"/>
      <c r="B770" s="118"/>
    </row>
    <row r="771" spans="1:2" x14ac:dyDescent="0.25">
      <c r="A771" s="118"/>
      <c r="B771" s="118"/>
    </row>
    <row r="772" spans="1:2" x14ac:dyDescent="0.25">
      <c r="A772" s="118"/>
      <c r="B772" s="118"/>
    </row>
    <row r="773" spans="1:2" x14ac:dyDescent="0.25">
      <c r="A773" s="118"/>
      <c r="B773" s="118"/>
    </row>
    <row r="774" spans="1:2" x14ac:dyDescent="0.25">
      <c r="A774" s="118"/>
      <c r="B774" s="118"/>
    </row>
    <row r="775" spans="1:2" x14ac:dyDescent="0.25">
      <c r="A775" s="118"/>
      <c r="B775" s="118"/>
    </row>
    <row r="776" spans="1:2" x14ac:dyDescent="0.25">
      <c r="A776" s="118"/>
      <c r="B776" s="118"/>
    </row>
    <row r="777" spans="1:2" x14ac:dyDescent="0.25">
      <c r="A777" s="118"/>
      <c r="B777" s="118"/>
    </row>
    <row r="778" spans="1:2" x14ac:dyDescent="0.25">
      <c r="A778" s="118"/>
      <c r="B778" s="118"/>
    </row>
    <row r="779" spans="1:2" x14ac:dyDescent="0.25">
      <c r="A779" s="118"/>
      <c r="B779" s="118"/>
    </row>
    <row r="780" spans="1:2" x14ac:dyDescent="0.25">
      <c r="A780" s="118"/>
      <c r="B780" s="118"/>
    </row>
    <row r="781" spans="1:2" x14ac:dyDescent="0.25">
      <c r="A781" s="118"/>
      <c r="B781" s="118"/>
    </row>
    <row r="782" spans="1:2" x14ac:dyDescent="0.25">
      <c r="A782" s="118"/>
      <c r="B782" s="118"/>
    </row>
    <row r="783" spans="1:2" x14ac:dyDescent="0.25">
      <c r="A783" s="118"/>
      <c r="B783" s="118"/>
    </row>
    <row r="784" spans="1:2" x14ac:dyDescent="0.25">
      <c r="A784" s="118"/>
      <c r="B784" s="118"/>
    </row>
    <row r="785" spans="1:2" x14ac:dyDescent="0.25">
      <c r="A785" s="118"/>
      <c r="B785" s="118"/>
    </row>
    <row r="786" spans="1:2" x14ac:dyDescent="0.25">
      <c r="A786" s="118"/>
      <c r="B786" s="118"/>
    </row>
    <row r="787" spans="1:2" x14ac:dyDescent="0.25">
      <c r="A787" s="118"/>
      <c r="B787" s="118"/>
    </row>
    <row r="788" spans="1:2" x14ac:dyDescent="0.25">
      <c r="A788" s="118"/>
      <c r="B788" s="118"/>
    </row>
    <row r="789" spans="1:2" x14ac:dyDescent="0.25">
      <c r="A789" s="118"/>
      <c r="B789" s="118"/>
    </row>
    <row r="790" spans="1:2" x14ac:dyDescent="0.25">
      <c r="A790" s="118"/>
      <c r="B790" s="118"/>
    </row>
    <row r="791" spans="1:2" x14ac:dyDescent="0.25">
      <c r="A791" s="118"/>
      <c r="B791" s="118"/>
    </row>
    <row r="792" spans="1:2" x14ac:dyDescent="0.25">
      <c r="A792" s="118"/>
      <c r="B792" s="118"/>
    </row>
    <row r="793" spans="1:2" x14ac:dyDescent="0.25">
      <c r="A793" s="118"/>
      <c r="B793" s="118"/>
    </row>
    <row r="794" spans="1:2" x14ac:dyDescent="0.25">
      <c r="A794" s="118"/>
      <c r="B794" s="118"/>
    </row>
    <row r="795" spans="1:2" x14ac:dyDescent="0.25">
      <c r="A795" s="118"/>
      <c r="B795" s="118"/>
    </row>
    <row r="796" spans="1:2" x14ac:dyDescent="0.25">
      <c r="A796" s="118"/>
      <c r="B796" s="118"/>
    </row>
    <row r="797" spans="1:2" x14ac:dyDescent="0.25">
      <c r="A797" s="118"/>
      <c r="B797" s="118"/>
    </row>
    <row r="798" spans="1:2" x14ac:dyDescent="0.25">
      <c r="A798" s="118"/>
      <c r="B798" s="118"/>
    </row>
    <row r="799" spans="1:2" x14ac:dyDescent="0.25">
      <c r="A799" s="118"/>
      <c r="B799" s="118"/>
    </row>
    <row r="800" spans="1:2" x14ac:dyDescent="0.25">
      <c r="A800" s="118"/>
      <c r="B800" s="118"/>
    </row>
    <row r="801" spans="1:2" x14ac:dyDescent="0.25">
      <c r="A801" s="118"/>
      <c r="B801" s="118"/>
    </row>
    <row r="802" spans="1:2" x14ac:dyDescent="0.25">
      <c r="A802" s="118"/>
      <c r="B802" s="118"/>
    </row>
    <row r="803" spans="1:2" x14ac:dyDescent="0.25">
      <c r="A803" s="118"/>
      <c r="B803" s="118"/>
    </row>
    <row r="804" spans="1:2" x14ac:dyDescent="0.25">
      <c r="A804" s="118"/>
      <c r="B804" s="118"/>
    </row>
    <row r="805" spans="1:2" x14ac:dyDescent="0.25">
      <c r="A805" s="118"/>
      <c r="B805" s="118"/>
    </row>
    <row r="806" spans="1:2" x14ac:dyDescent="0.25">
      <c r="A806" s="118"/>
      <c r="B806" s="118"/>
    </row>
    <row r="807" spans="1:2" x14ac:dyDescent="0.25">
      <c r="A807" s="118"/>
      <c r="B807" s="118"/>
    </row>
    <row r="808" spans="1:2" x14ac:dyDescent="0.25">
      <c r="A808" s="118"/>
      <c r="B808" s="118"/>
    </row>
    <row r="809" spans="1:2" x14ac:dyDescent="0.25">
      <c r="A809" s="118"/>
      <c r="B809" s="118"/>
    </row>
    <row r="810" spans="1:2" x14ac:dyDescent="0.25">
      <c r="A810" s="118"/>
      <c r="B810" s="118"/>
    </row>
    <row r="811" spans="1:2" x14ac:dyDescent="0.25">
      <c r="A811" s="118"/>
      <c r="B811" s="118"/>
    </row>
    <row r="812" spans="1:2" x14ac:dyDescent="0.25">
      <c r="A812" s="118"/>
      <c r="B812" s="118"/>
    </row>
    <row r="813" spans="1:2" x14ac:dyDescent="0.25">
      <c r="A813" s="118"/>
      <c r="B813" s="118"/>
    </row>
    <row r="814" spans="1:2" x14ac:dyDescent="0.25">
      <c r="A814" s="118"/>
      <c r="B814" s="118"/>
    </row>
    <row r="815" spans="1:2" x14ac:dyDescent="0.25">
      <c r="A815" s="118"/>
      <c r="B815" s="118"/>
    </row>
    <row r="816" spans="1:2" x14ac:dyDescent="0.25">
      <c r="A816" s="118"/>
      <c r="B816" s="118"/>
    </row>
    <row r="817" spans="1:2" x14ac:dyDescent="0.25">
      <c r="A817" s="118"/>
      <c r="B817" s="118"/>
    </row>
    <row r="818" spans="1:2" x14ac:dyDescent="0.25">
      <c r="A818" s="118"/>
      <c r="B818" s="118"/>
    </row>
    <row r="819" spans="1:2" x14ac:dyDescent="0.25">
      <c r="A819" s="118"/>
      <c r="B819" s="118"/>
    </row>
    <row r="820" spans="1:2" x14ac:dyDescent="0.25">
      <c r="A820" s="118"/>
      <c r="B820" s="118"/>
    </row>
    <row r="821" spans="1:2" x14ac:dyDescent="0.25">
      <c r="A821" s="118"/>
      <c r="B821" s="118"/>
    </row>
    <row r="822" spans="1:2" x14ac:dyDescent="0.25">
      <c r="A822" s="118"/>
      <c r="B822" s="118"/>
    </row>
    <row r="823" spans="1:2" x14ac:dyDescent="0.25">
      <c r="A823" s="118"/>
      <c r="B823" s="118"/>
    </row>
    <row r="824" spans="1:2" x14ac:dyDescent="0.25">
      <c r="A824" s="118"/>
      <c r="B824" s="118"/>
    </row>
    <row r="825" spans="1:2" x14ac:dyDescent="0.25">
      <c r="A825" s="118"/>
      <c r="B825" s="118"/>
    </row>
    <row r="826" spans="1:2" x14ac:dyDescent="0.25">
      <c r="A826" s="118"/>
      <c r="B826" s="118"/>
    </row>
    <row r="827" spans="1:2" x14ac:dyDescent="0.25">
      <c r="A827" s="118"/>
      <c r="B827" s="118"/>
    </row>
    <row r="828" spans="1:2" x14ac:dyDescent="0.25">
      <c r="A828" s="118"/>
      <c r="B828" s="118"/>
    </row>
    <row r="829" spans="1:2" x14ac:dyDescent="0.25">
      <c r="A829" s="118"/>
      <c r="B829" s="118"/>
    </row>
    <row r="830" spans="1:2" x14ac:dyDescent="0.25">
      <c r="A830" s="118"/>
      <c r="B830" s="118"/>
    </row>
    <row r="831" spans="1:2" x14ac:dyDescent="0.25">
      <c r="A831" s="118"/>
      <c r="B831" s="118"/>
    </row>
    <row r="832" spans="1:2" x14ac:dyDescent="0.25">
      <c r="A832" s="118"/>
      <c r="B832" s="118"/>
    </row>
    <row r="833" spans="1:2" x14ac:dyDescent="0.25">
      <c r="A833" s="118"/>
      <c r="B833" s="118"/>
    </row>
    <row r="834" spans="1:2" x14ac:dyDescent="0.25">
      <c r="A834" s="118"/>
      <c r="B834" s="118"/>
    </row>
    <row r="835" spans="1:2" x14ac:dyDescent="0.25">
      <c r="A835" s="118"/>
      <c r="B835" s="118"/>
    </row>
    <row r="836" spans="1:2" x14ac:dyDescent="0.25">
      <c r="A836" s="118"/>
      <c r="B836" s="118"/>
    </row>
    <row r="837" spans="1:2" x14ac:dyDescent="0.25">
      <c r="A837" s="118"/>
      <c r="B837" s="118"/>
    </row>
    <row r="838" spans="1:2" x14ac:dyDescent="0.25">
      <c r="A838" s="118"/>
      <c r="B838" s="118"/>
    </row>
    <row r="839" spans="1:2" x14ac:dyDescent="0.25">
      <c r="A839" s="118"/>
      <c r="B839" s="118"/>
    </row>
    <row r="840" spans="1:2" x14ac:dyDescent="0.25">
      <c r="A840" s="118"/>
      <c r="B840" s="118"/>
    </row>
    <row r="841" spans="1:2" x14ac:dyDescent="0.25">
      <c r="A841" s="118"/>
      <c r="B841" s="118"/>
    </row>
    <row r="842" spans="1:2" x14ac:dyDescent="0.25">
      <c r="A842" s="118"/>
      <c r="B842" s="118"/>
    </row>
    <row r="843" spans="1:2" x14ac:dyDescent="0.25">
      <c r="A843" s="118"/>
      <c r="B843" s="118"/>
    </row>
    <row r="844" spans="1:2" x14ac:dyDescent="0.25">
      <c r="A844" s="118"/>
      <c r="B844" s="118"/>
    </row>
    <row r="845" spans="1:2" x14ac:dyDescent="0.25">
      <c r="A845" s="118"/>
      <c r="B845" s="118"/>
    </row>
    <row r="846" spans="1:2" x14ac:dyDescent="0.25">
      <c r="A846" s="118"/>
      <c r="B846" s="118"/>
    </row>
    <row r="847" spans="1:2" x14ac:dyDescent="0.25">
      <c r="A847" s="118"/>
      <c r="B847" s="118"/>
    </row>
    <row r="848" spans="1:2" x14ac:dyDescent="0.25">
      <c r="A848" s="118"/>
      <c r="B848" s="118"/>
    </row>
    <row r="849" spans="1:2" x14ac:dyDescent="0.25">
      <c r="A849" s="118"/>
      <c r="B849" s="118"/>
    </row>
    <row r="850" spans="1:2" x14ac:dyDescent="0.25">
      <c r="A850" s="118"/>
      <c r="B850" s="118"/>
    </row>
    <row r="851" spans="1:2" x14ac:dyDescent="0.25">
      <c r="A851" s="118"/>
      <c r="B851" s="118"/>
    </row>
    <row r="852" spans="1:2" x14ac:dyDescent="0.25">
      <c r="A852" s="118"/>
      <c r="B852" s="118"/>
    </row>
    <row r="853" spans="1:2" x14ac:dyDescent="0.25">
      <c r="A853" s="118"/>
      <c r="B853" s="118"/>
    </row>
    <row r="854" spans="1:2" x14ac:dyDescent="0.25">
      <c r="A854" s="118"/>
      <c r="B854" s="118"/>
    </row>
    <row r="855" spans="1:2" x14ac:dyDescent="0.25">
      <c r="A855" s="118"/>
      <c r="B855" s="118"/>
    </row>
    <row r="856" spans="1:2" x14ac:dyDescent="0.25">
      <c r="A856" s="118"/>
      <c r="B856" s="118"/>
    </row>
    <row r="857" spans="1:2" x14ac:dyDescent="0.25">
      <c r="A857" s="118"/>
      <c r="B857" s="118"/>
    </row>
    <row r="858" spans="1:2" x14ac:dyDescent="0.25">
      <c r="A858" s="118"/>
      <c r="B858" s="118"/>
    </row>
    <row r="859" spans="1:2" x14ac:dyDescent="0.25">
      <c r="A859" s="118"/>
      <c r="B859" s="118"/>
    </row>
    <row r="860" spans="1:2" x14ac:dyDescent="0.25">
      <c r="A860" s="118"/>
      <c r="B860" s="118"/>
    </row>
    <row r="861" spans="1:2" x14ac:dyDescent="0.25">
      <c r="A861" s="118"/>
      <c r="B861" s="118"/>
    </row>
    <row r="862" spans="1:2" x14ac:dyDescent="0.25">
      <c r="A862" s="118"/>
      <c r="B862" s="118"/>
    </row>
    <row r="863" spans="1:2" x14ac:dyDescent="0.25">
      <c r="A863" s="118"/>
      <c r="B863" s="118"/>
    </row>
    <row r="864" spans="1:2" x14ac:dyDescent="0.25">
      <c r="A864" s="118"/>
      <c r="B864" s="118"/>
    </row>
    <row r="865" spans="1:2" x14ac:dyDescent="0.25">
      <c r="A865" s="118"/>
      <c r="B865" s="118"/>
    </row>
    <row r="866" spans="1:2" x14ac:dyDescent="0.25">
      <c r="A866" s="118"/>
      <c r="B866" s="118"/>
    </row>
    <row r="867" spans="1:2" x14ac:dyDescent="0.25">
      <c r="A867" s="118"/>
      <c r="B867" s="118"/>
    </row>
    <row r="868" spans="1:2" x14ac:dyDescent="0.25">
      <c r="A868" s="118"/>
      <c r="B868" s="118"/>
    </row>
    <row r="869" spans="1:2" x14ac:dyDescent="0.25">
      <c r="A869" s="118"/>
      <c r="B869" s="118"/>
    </row>
    <row r="870" spans="1:2" x14ac:dyDescent="0.25">
      <c r="A870" s="118"/>
      <c r="B870" s="118"/>
    </row>
    <row r="871" spans="1:2" x14ac:dyDescent="0.25">
      <c r="A871" s="118"/>
      <c r="B871" s="118"/>
    </row>
    <row r="872" spans="1:2" x14ac:dyDescent="0.25">
      <c r="A872" s="118"/>
      <c r="B872" s="118"/>
    </row>
    <row r="873" spans="1:2" x14ac:dyDescent="0.25">
      <c r="A873" s="118"/>
      <c r="B873" s="118"/>
    </row>
    <row r="874" spans="1:2" x14ac:dyDescent="0.25">
      <c r="A874" s="118"/>
      <c r="B874" s="118"/>
    </row>
    <row r="875" spans="1:2" x14ac:dyDescent="0.25">
      <c r="A875" s="118"/>
      <c r="B875" s="118"/>
    </row>
    <row r="876" spans="1:2" x14ac:dyDescent="0.25">
      <c r="A876" s="118"/>
      <c r="B876" s="118"/>
    </row>
    <row r="877" spans="1:2" x14ac:dyDescent="0.25">
      <c r="A877" s="118"/>
      <c r="B877" s="118"/>
    </row>
    <row r="878" spans="1:2" x14ac:dyDescent="0.25">
      <c r="A878" s="118"/>
      <c r="B878" s="118"/>
    </row>
    <row r="879" spans="1:2" x14ac:dyDescent="0.25">
      <c r="A879" s="118"/>
      <c r="B879" s="118"/>
    </row>
    <row r="880" spans="1:2" x14ac:dyDescent="0.25">
      <c r="A880" s="118"/>
      <c r="B880" s="118"/>
    </row>
    <row r="881" spans="1:2" x14ac:dyDescent="0.25">
      <c r="A881" s="118"/>
      <c r="B881" s="118"/>
    </row>
    <row r="882" spans="1:2" x14ac:dyDescent="0.25">
      <c r="A882" s="118"/>
      <c r="B882" s="118"/>
    </row>
    <row r="883" spans="1:2" x14ac:dyDescent="0.25">
      <c r="A883" s="118"/>
      <c r="B883" s="118"/>
    </row>
    <row r="884" spans="1:2" x14ac:dyDescent="0.25">
      <c r="A884" s="118"/>
      <c r="B884" s="118"/>
    </row>
    <row r="885" spans="1:2" x14ac:dyDescent="0.25">
      <c r="A885" s="118"/>
      <c r="B885" s="118"/>
    </row>
    <row r="886" spans="1:2" x14ac:dyDescent="0.25">
      <c r="A886" s="118"/>
      <c r="B886" s="118"/>
    </row>
    <row r="887" spans="1:2" x14ac:dyDescent="0.25">
      <c r="A887" s="118"/>
      <c r="B887" s="118"/>
    </row>
    <row r="888" spans="1:2" x14ac:dyDescent="0.25">
      <c r="A888" s="118"/>
      <c r="B888" s="118"/>
    </row>
    <row r="889" spans="1:2" x14ac:dyDescent="0.25">
      <c r="A889" s="118"/>
      <c r="B889" s="118"/>
    </row>
    <row r="890" spans="1:2" x14ac:dyDescent="0.25">
      <c r="A890" s="118"/>
      <c r="B890" s="118"/>
    </row>
    <row r="891" spans="1:2" x14ac:dyDescent="0.25">
      <c r="A891" s="118"/>
      <c r="B891" s="118"/>
    </row>
    <row r="892" spans="1:2" x14ac:dyDescent="0.25">
      <c r="A892" s="118"/>
      <c r="B892" s="118"/>
    </row>
    <row r="893" spans="1:2" x14ac:dyDescent="0.25">
      <c r="A893" s="118"/>
      <c r="B893" s="118"/>
    </row>
    <row r="894" spans="1:2" x14ac:dyDescent="0.25">
      <c r="A894" s="118"/>
      <c r="B894" s="118"/>
    </row>
    <row r="895" spans="1:2" x14ac:dyDescent="0.25">
      <c r="A895" s="118"/>
      <c r="B895" s="118"/>
    </row>
    <row r="896" spans="1:2" x14ac:dyDescent="0.25">
      <c r="A896" s="118"/>
      <c r="B896" s="118"/>
    </row>
    <row r="897" spans="1:2" x14ac:dyDescent="0.25">
      <c r="A897" s="118"/>
      <c r="B897" s="118"/>
    </row>
    <row r="898" spans="1:2" x14ac:dyDescent="0.25">
      <c r="A898" s="118"/>
      <c r="B898" s="118"/>
    </row>
    <row r="899" spans="1:2" x14ac:dyDescent="0.25">
      <c r="A899" s="118"/>
      <c r="B899" s="118"/>
    </row>
    <row r="900" spans="1:2" x14ac:dyDescent="0.25">
      <c r="A900" s="118"/>
      <c r="B900" s="118"/>
    </row>
    <row r="901" spans="1:2" x14ac:dyDescent="0.25">
      <c r="A901" s="118"/>
      <c r="B901" s="118"/>
    </row>
    <row r="902" spans="1:2" x14ac:dyDescent="0.25">
      <c r="A902" s="118"/>
      <c r="B902" s="118"/>
    </row>
    <row r="903" spans="1:2" x14ac:dyDescent="0.25">
      <c r="A903" s="118"/>
      <c r="B903" s="118"/>
    </row>
    <row r="904" spans="1:2" x14ac:dyDescent="0.25">
      <c r="A904" s="118"/>
      <c r="B904" s="118"/>
    </row>
    <row r="905" spans="1:2" x14ac:dyDescent="0.25">
      <c r="A905" s="118"/>
      <c r="B905" s="118"/>
    </row>
    <row r="906" spans="1:2" x14ac:dyDescent="0.25">
      <c r="A906" s="118"/>
      <c r="B906" s="118"/>
    </row>
    <row r="907" spans="1:2" x14ac:dyDescent="0.25">
      <c r="A907" s="118"/>
      <c r="B907" s="118"/>
    </row>
    <row r="908" spans="1:2" x14ac:dyDescent="0.25">
      <c r="A908" s="118"/>
      <c r="B908" s="118"/>
    </row>
    <row r="909" spans="1:2" x14ac:dyDescent="0.25">
      <c r="A909" s="118"/>
      <c r="B909" s="118"/>
    </row>
    <row r="910" spans="1:2" x14ac:dyDescent="0.25">
      <c r="A910" s="118"/>
      <c r="B910" s="118"/>
    </row>
    <row r="911" spans="1:2" x14ac:dyDescent="0.25">
      <c r="A911" s="118"/>
      <c r="B911" s="118"/>
    </row>
    <row r="912" spans="1:2" x14ac:dyDescent="0.25">
      <c r="A912" s="118"/>
      <c r="B912" s="118"/>
    </row>
    <row r="913" spans="1:2" x14ac:dyDescent="0.25">
      <c r="A913" s="118"/>
      <c r="B913" s="118"/>
    </row>
    <row r="914" spans="1:2" x14ac:dyDescent="0.25">
      <c r="A914" s="118"/>
      <c r="B914" s="118"/>
    </row>
    <row r="915" spans="1:2" x14ac:dyDescent="0.25">
      <c r="A915" s="118"/>
      <c r="B915" s="118"/>
    </row>
    <row r="916" spans="1:2" x14ac:dyDescent="0.25">
      <c r="A916" s="118"/>
      <c r="B916" s="118"/>
    </row>
    <row r="917" spans="1:2" x14ac:dyDescent="0.25">
      <c r="A917" s="118"/>
      <c r="B917" s="118"/>
    </row>
    <row r="918" spans="1:2" x14ac:dyDescent="0.25">
      <c r="A918" s="118"/>
      <c r="B918" s="118"/>
    </row>
    <row r="919" spans="1:2" x14ac:dyDescent="0.25">
      <c r="A919" s="118"/>
      <c r="B919" s="118"/>
    </row>
    <row r="920" spans="1:2" x14ac:dyDescent="0.25">
      <c r="A920" s="118"/>
      <c r="B920" s="118"/>
    </row>
    <row r="921" spans="1:2" x14ac:dyDescent="0.25">
      <c r="A921" s="118"/>
      <c r="B921" s="118"/>
    </row>
    <row r="922" spans="1:2" x14ac:dyDescent="0.25">
      <c r="A922" s="118"/>
      <c r="B922" s="118"/>
    </row>
    <row r="923" spans="1:2" x14ac:dyDescent="0.25">
      <c r="A923" s="118"/>
      <c r="B923" s="118"/>
    </row>
    <row r="924" spans="1:2" x14ac:dyDescent="0.25">
      <c r="A924" s="118"/>
      <c r="B924" s="118"/>
    </row>
    <row r="925" spans="1:2" x14ac:dyDescent="0.25">
      <c r="A925" s="118"/>
      <c r="B925" s="118"/>
    </row>
    <row r="926" spans="1:2" x14ac:dyDescent="0.25">
      <c r="A926" s="118"/>
      <c r="B926" s="118"/>
    </row>
    <row r="927" spans="1:2" x14ac:dyDescent="0.25">
      <c r="A927" s="118"/>
      <c r="B927" s="118"/>
    </row>
    <row r="928" spans="1:2" x14ac:dyDescent="0.25">
      <c r="A928" s="118"/>
      <c r="B928" s="118"/>
    </row>
    <row r="929" spans="1:2" x14ac:dyDescent="0.25">
      <c r="A929" s="118"/>
      <c r="B929" s="118"/>
    </row>
    <row r="930" spans="1:2" x14ac:dyDescent="0.25">
      <c r="A930" s="118"/>
      <c r="B930" s="118"/>
    </row>
    <row r="931" spans="1:2" x14ac:dyDescent="0.25">
      <c r="A931" s="118"/>
      <c r="B931" s="118"/>
    </row>
    <row r="932" spans="1:2" x14ac:dyDescent="0.25">
      <c r="A932" s="118"/>
      <c r="B932" s="118"/>
    </row>
    <row r="933" spans="1:2" x14ac:dyDescent="0.25">
      <c r="A933" s="118"/>
      <c r="B933" s="118"/>
    </row>
    <row r="934" spans="1:2" x14ac:dyDescent="0.25">
      <c r="A934" s="118"/>
      <c r="B934" s="118"/>
    </row>
    <row r="935" spans="1:2" x14ac:dyDescent="0.25">
      <c r="A935" s="118"/>
      <c r="B935" s="118"/>
    </row>
    <row r="936" spans="1:2" x14ac:dyDescent="0.25">
      <c r="A936" s="118"/>
      <c r="B936" s="118"/>
    </row>
    <row r="937" spans="1:2" x14ac:dyDescent="0.25">
      <c r="A937" s="118"/>
      <c r="B937" s="118"/>
    </row>
    <row r="938" spans="1:2" x14ac:dyDescent="0.25">
      <c r="A938" s="118"/>
      <c r="B938" s="118"/>
    </row>
    <row r="939" spans="1:2" x14ac:dyDescent="0.25">
      <c r="A939" s="118"/>
      <c r="B939" s="118"/>
    </row>
    <row r="940" spans="1:2" x14ac:dyDescent="0.25">
      <c r="A940" s="118"/>
      <c r="B940" s="118"/>
    </row>
    <row r="941" spans="1:2" x14ac:dyDescent="0.25">
      <c r="A941" s="118"/>
      <c r="B941" s="118"/>
    </row>
    <row r="942" spans="1:2" x14ac:dyDescent="0.25">
      <c r="A942" s="118"/>
      <c r="B942" s="118"/>
    </row>
    <row r="943" spans="1:2" x14ac:dyDescent="0.25">
      <c r="A943" s="118"/>
      <c r="B943" s="118"/>
    </row>
    <row r="944" spans="1:2" x14ac:dyDescent="0.25">
      <c r="A944" s="118"/>
      <c r="B944" s="118"/>
    </row>
    <row r="945" spans="1:2" x14ac:dyDescent="0.25">
      <c r="A945" s="118"/>
      <c r="B945" s="118"/>
    </row>
    <row r="946" spans="1:2" x14ac:dyDescent="0.25">
      <c r="A946" s="118"/>
      <c r="B946" s="118"/>
    </row>
    <row r="947" spans="1:2" x14ac:dyDescent="0.25">
      <c r="A947" s="118"/>
      <c r="B947" s="118"/>
    </row>
    <row r="948" spans="1:2" x14ac:dyDescent="0.25">
      <c r="A948" s="118"/>
      <c r="B948" s="118"/>
    </row>
    <row r="949" spans="1:2" x14ac:dyDescent="0.25">
      <c r="A949" s="118"/>
      <c r="B949" s="118"/>
    </row>
    <row r="950" spans="1:2" x14ac:dyDescent="0.25">
      <c r="A950" s="118"/>
      <c r="B950" s="118"/>
    </row>
    <row r="951" spans="1:2" x14ac:dyDescent="0.25">
      <c r="A951" s="118"/>
      <c r="B951" s="118"/>
    </row>
    <row r="952" spans="1:2" x14ac:dyDescent="0.25">
      <c r="A952" s="118"/>
      <c r="B952" s="118"/>
    </row>
    <row r="953" spans="1:2" x14ac:dyDescent="0.25">
      <c r="A953" s="118"/>
      <c r="B953" s="118"/>
    </row>
    <row r="954" spans="1:2" x14ac:dyDescent="0.25">
      <c r="A954" s="118"/>
      <c r="B954" s="118"/>
    </row>
    <row r="955" spans="1:2" x14ac:dyDescent="0.25">
      <c r="A955" s="118"/>
      <c r="B955" s="118"/>
    </row>
    <row r="956" spans="1:2" x14ac:dyDescent="0.25">
      <c r="A956" s="118"/>
      <c r="B956" s="118"/>
    </row>
    <row r="957" spans="1:2" x14ac:dyDescent="0.25">
      <c r="A957" s="118"/>
      <c r="B957" s="118"/>
    </row>
    <row r="958" spans="1:2" x14ac:dyDescent="0.25">
      <c r="A958" s="118"/>
      <c r="B958" s="118"/>
    </row>
    <row r="959" spans="1:2" x14ac:dyDescent="0.25">
      <c r="A959" s="118"/>
      <c r="B959" s="118"/>
    </row>
    <row r="960" spans="1:2" x14ac:dyDescent="0.25">
      <c r="A960" s="118"/>
      <c r="B960" s="118"/>
    </row>
    <row r="961" spans="1:2" x14ac:dyDescent="0.25">
      <c r="A961" s="118"/>
      <c r="B961" s="118"/>
    </row>
    <row r="962" spans="1:2" x14ac:dyDescent="0.25">
      <c r="A962" s="118"/>
      <c r="B962" s="118"/>
    </row>
    <row r="963" spans="1:2" x14ac:dyDescent="0.25">
      <c r="A963" s="118"/>
      <c r="B963" s="118"/>
    </row>
    <row r="964" spans="1:2" x14ac:dyDescent="0.25">
      <c r="A964" s="118"/>
      <c r="B964" s="118"/>
    </row>
    <row r="965" spans="1:2" x14ac:dyDescent="0.25">
      <c r="A965" s="118"/>
      <c r="B965" s="118"/>
    </row>
    <row r="966" spans="1:2" x14ac:dyDescent="0.25">
      <c r="A966" s="118"/>
      <c r="B966" s="118"/>
    </row>
    <row r="967" spans="1:2" x14ac:dyDescent="0.25">
      <c r="A967" s="118"/>
      <c r="B967" s="118"/>
    </row>
    <row r="968" spans="1:2" x14ac:dyDescent="0.25">
      <c r="A968" s="118"/>
      <c r="B968" s="118"/>
    </row>
    <row r="969" spans="1:2" x14ac:dyDescent="0.25">
      <c r="A969" s="118"/>
      <c r="B969" s="118"/>
    </row>
    <row r="970" spans="1:2" x14ac:dyDescent="0.25">
      <c r="A970" s="118"/>
      <c r="B970" s="118"/>
    </row>
    <row r="971" spans="1:2" x14ac:dyDescent="0.25">
      <c r="A971" s="118"/>
      <c r="B971" s="118"/>
    </row>
    <row r="972" spans="1:2" x14ac:dyDescent="0.25">
      <c r="A972" s="118"/>
      <c r="B972" s="118"/>
    </row>
    <row r="973" spans="1:2" x14ac:dyDescent="0.25">
      <c r="A973" s="118"/>
      <c r="B973" s="118"/>
    </row>
    <row r="974" spans="1:2" x14ac:dyDescent="0.25">
      <c r="A974" s="118"/>
      <c r="B974" s="118"/>
    </row>
    <row r="975" spans="1:2" x14ac:dyDescent="0.25">
      <c r="A975" s="118"/>
      <c r="B975" s="118"/>
    </row>
    <row r="976" spans="1:2" x14ac:dyDescent="0.25">
      <c r="A976" s="118"/>
      <c r="B976" s="118"/>
    </row>
    <row r="977" spans="1:2" x14ac:dyDescent="0.25">
      <c r="A977" s="118"/>
      <c r="B977" s="118"/>
    </row>
    <row r="978" spans="1:2" x14ac:dyDescent="0.25">
      <c r="A978" s="118"/>
      <c r="B978" s="118"/>
    </row>
    <row r="979" spans="1:2" x14ac:dyDescent="0.25">
      <c r="A979" s="118"/>
      <c r="B979" s="118"/>
    </row>
    <row r="980" spans="1:2" x14ac:dyDescent="0.25">
      <c r="A980" s="118"/>
      <c r="B980" s="118"/>
    </row>
    <row r="981" spans="1:2" x14ac:dyDescent="0.25">
      <c r="A981" s="118"/>
      <c r="B981" s="118"/>
    </row>
    <row r="982" spans="1:2" x14ac:dyDescent="0.25">
      <c r="A982" s="118"/>
      <c r="B982" s="118"/>
    </row>
    <row r="983" spans="1:2" x14ac:dyDescent="0.25">
      <c r="A983" s="118"/>
      <c r="B983" s="118"/>
    </row>
    <row r="984" spans="1:2" x14ac:dyDescent="0.25">
      <c r="A984" s="118"/>
      <c r="B984" s="118"/>
    </row>
    <row r="985" spans="1:2" x14ac:dyDescent="0.25">
      <c r="A985" s="118"/>
      <c r="B985" s="118"/>
    </row>
    <row r="986" spans="1:2" x14ac:dyDescent="0.25">
      <c r="A986" s="118"/>
      <c r="B986" s="118"/>
    </row>
    <row r="987" spans="1:2" x14ac:dyDescent="0.25">
      <c r="A987" s="118"/>
      <c r="B987" s="118"/>
    </row>
    <row r="988" spans="1:2" x14ac:dyDescent="0.25">
      <c r="A988" s="118"/>
      <c r="B988" s="118"/>
    </row>
    <row r="989" spans="1:2" x14ac:dyDescent="0.25">
      <c r="A989" s="118"/>
      <c r="B989" s="118"/>
    </row>
    <row r="990" spans="1:2" x14ac:dyDescent="0.25">
      <c r="A990" s="118"/>
      <c r="B990" s="118"/>
    </row>
    <row r="991" spans="1:2" x14ac:dyDescent="0.25">
      <c r="A991" s="118"/>
      <c r="B991" s="118"/>
    </row>
    <row r="992" spans="1:2" x14ac:dyDescent="0.25">
      <c r="A992" s="118"/>
      <c r="B992" s="118"/>
    </row>
    <row r="993" spans="1:2" x14ac:dyDescent="0.25">
      <c r="A993" s="118"/>
      <c r="B993" s="118"/>
    </row>
    <row r="994" spans="1:2" x14ac:dyDescent="0.25">
      <c r="A994" s="118"/>
      <c r="B994" s="118"/>
    </row>
    <row r="995" spans="1:2" x14ac:dyDescent="0.25">
      <c r="A995" s="118"/>
      <c r="B995" s="118"/>
    </row>
    <row r="996" spans="1:2" x14ac:dyDescent="0.25">
      <c r="A996" s="118"/>
      <c r="B996" s="118"/>
    </row>
    <row r="997" spans="1:2" x14ac:dyDescent="0.25">
      <c r="A997" s="118"/>
      <c r="B997" s="118"/>
    </row>
    <row r="998" spans="1:2" x14ac:dyDescent="0.25">
      <c r="A998" s="118"/>
      <c r="B998" s="118"/>
    </row>
    <row r="999" spans="1:2" x14ac:dyDescent="0.25">
      <c r="A999" s="118"/>
      <c r="B999" s="118"/>
    </row>
    <row r="1000" spans="1:2" x14ac:dyDescent="0.25">
      <c r="A1000" s="118"/>
      <c r="B1000" s="118"/>
    </row>
    <row r="1001" spans="1:2" x14ac:dyDescent="0.25">
      <c r="A1001" s="118"/>
      <c r="B1001" s="118"/>
    </row>
    <row r="1002" spans="1:2" x14ac:dyDescent="0.25">
      <c r="A1002" s="118"/>
      <c r="B1002" s="118"/>
    </row>
    <row r="1003" spans="1:2" x14ac:dyDescent="0.25">
      <c r="A1003" s="118"/>
      <c r="B1003" s="118"/>
    </row>
    <row r="1004" spans="1:2" x14ac:dyDescent="0.25">
      <c r="A1004" s="118"/>
      <c r="B1004" s="118"/>
    </row>
    <row r="1005" spans="1:2" x14ac:dyDescent="0.25">
      <c r="A1005" s="118"/>
      <c r="B1005" s="118"/>
    </row>
    <row r="1006" spans="1:2" x14ac:dyDescent="0.25">
      <c r="A1006" s="118"/>
      <c r="B1006" s="118"/>
    </row>
    <row r="1007" spans="1:2" x14ac:dyDescent="0.25">
      <c r="A1007" s="118"/>
      <c r="B1007" s="118"/>
    </row>
    <row r="1008" spans="1:2" x14ac:dyDescent="0.25">
      <c r="A1008" s="118"/>
      <c r="B1008" s="118"/>
    </row>
    <row r="1009" spans="1:2" x14ac:dyDescent="0.25">
      <c r="A1009" s="118"/>
      <c r="B1009" s="118"/>
    </row>
    <row r="1010" spans="1:2" x14ac:dyDescent="0.25">
      <c r="A1010" s="118"/>
      <c r="B1010" s="118"/>
    </row>
    <row r="1011" spans="1:2" x14ac:dyDescent="0.25">
      <c r="A1011" s="118"/>
      <c r="B1011" s="118"/>
    </row>
    <row r="1012" spans="1:2" x14ac:dyDescent="0.25">
      <c r="A1012" s="118"/>
      <c r="B1012" s="118"/>
    </row>
    <row r="1013" spans="1:2" x14ac:dyDescent="0.25">
      <c r="A1013" s="118"/>
      <c r="B1013" s="118"/>
    </row>
    <row r="1014" spans="1:2" x14ac:dyDescent="0.25">
      <c r="A1014" s="118"/>
      <c r="B1014" s="118"/>
    </row>
    <row r="1015" spans="1:2" x14ac:dyDescent="0.25">
      <c r="A1015" s="118"/>
      <c r="B1015" s="118"/>
    </row>
    <row r="1016" spans="1:2" x14ac:dyDescent="0.25">
      <c r="A1016" s="118"/>
      <c r="B1016" s="118"/>
    </row>
    <row r="1017" spans="1:2" x14ac:dyDescent="0.25">
      <c r="A1017" s="118"/>
      <c r="B1017" s="118"/>
    </row>
    <row r="1018" spans="1:2" x14ac:dyDescent="0.25">
      <c r="A1018" s="118"/>
      <c r="B1018" s="118"/>
    </row>
    <row r="1019" spans="1:2" x14ac:dyDescent="0.25">
      <c r="A1019" s="118"/>
      <c r="B1019" s="118"/>
    </row>
    <row r="1020" spans="1:2" x14ac:dyDescent="0.25">
      <c r="A1020" s="118"/>
      <c r="B1020" s="118"/>
    </row>
    <row r="1021" spans="1:2" x14ac:dyDescent="0.25">
      <c r="A1021" s="118"/>
      <c r="B1021" s="118"/>
    </row>
    <row r="1022" spans="1:2" x14ac:dyDescent="0.25">
      <c r="A1022" s="118"/>
      <c r="B1022" s="118"/>
    </row>
    <row r="1023" spans="1:2" x14ac:dyDescent="0.25">
      <c r="A1023" s="118"/>
      <c r="B1023" s="118"/>
    </row>
    <row r="1024" spans="1:2" x14ac:dyDescent="0.25">
      <c r="A1024" s="118"/>
      <c r="B1024" s="118"/>
    </row>
    <row r="1025" spans="1:2" x14ac:dyDescent="0.25">
      <c r="A1025" s="118"/>
      <c r="B1025" s="118"/>
    </row>
    <row r="1026" spans="1:2" x14ac:dyDescent="0.25">
      <c r="A1026" s="118"/>
      <c r="B1026" s="118"/>
    </row>
    <row r="1027" spans="1:2" x14ac:dyDescent="0.25">
      <c r="A1027" s="118"/>
      <c r="B1027" s="118"/>
    </row>
    <row r="1028" spans="1:2" x14ac:dyDescent="0.25">
      <c r="A1028" s="118"/>
      <c r="B1028" s="118"/>
    </row>
    <row r="1029" spans="1:2" x14ac:dyDescent="0.25">
      <c r="A1029" s="118"/>
      <c r="B1029" s="118"/>
    </row>
    <row r="1030" spans="1:2" x14ac:dyDescent="0.25">
      <c r="A1030" s="118"/>
      <c r="B1030" s="118"/>
    </row>
    <row r="1031" spans="1:2" x14ac:dyDescent="0.25">
      <c r="A1031" s="118"/>
      <c r="B1031" s="118"/>
    </row>
    <row r="1032" spans="1:2" x14ac:dyDescent="0.25">
      <c r="A1032" s="118"/>
      <c r="B1032" s="118"/>
    </row>
    <row r="1033" spans="1:2" x14ac:dyDescent="0.25">
      <c r="A1033" s="118"/>
      <c r="B1033" s="118"/>
    </row>
    <row r="1034" spans="1:2" x14ac:dyDescent="0.25">
      <c r="A1034" s="118"/>
      <c r="B1034" s="118"/>
    </row>
    <row r="1035" spans="1:2" x14ac:dyDescent="0.25">
      <c r="A1035" s="118"/>
      <c r="B1035" s="118"/>
    </row>
    <row r="1036" spans="1:2" x14ac:dyDescent="0.25">
      <c r="A1036" s="118"/>
      <c r="B1036" s="118"/>
    </row>
    <row r="1037" spans="1:2" x14ac:dyDescent="0.25">
      <c r="A1037" s="118"/>
      <c r="B1037" s="118"/>
    </row>
    <row r="1038" spans="1:2" x14ac:dyDescent="0.25">
      <c r="A1038" s="118"/>
      <c r="B1038" s="118"/>
    </row>
    <row r="1039" spans="1:2" x14ac:dyDescent="0.25">
      <c r="A1039" s="118"/>
      <c r="B1039" s="118"/>
    </row>
    <row r="1040" spans="1:2" x14ac:dyDescent="0.25">
      <c r="A1040" s="118"/>
      <c r="B1040" s="118"/>
    </row>
    <row r="1041" spans="1:2" x14ac:dyDescent="0.25">
      <c r="A1041" s="118"/>
      <c r="B1041" s="118"/>
    </row>
    <row r="1042" spans="1:2" x14ac:dyDescent="0.25">
      <c r="A1042" s="118"/>
      <c r="B1042" s="118"/>
    </row>
    <row r="1043" spans="1:2" x14ac:dyDescent="0.25">
      <c r="A1043" s="118"/>
      <c r="B1043" s="118"/>
    </row>
    <row r="1044" spans="1:2" x14ac:dyDescent="0.25">
      <c r="A1044" s="118"/>
      <c r="B1044" s="118"/>
    </row>
    <row r="1045" spans="1:2" x14ac:dyDescent="0.25">
      <c r="A1045" s="118"/>
      <c r="B1045" s="118"/>
    </row>
    <row r="1046" spans="1:2" x14ac:dyDescent="0.25">
      <c r="A1046" s="118"/>
      <c r="B1046" s="118"/>
    </row>
    <row r="1047" spans="1:2" x14ac:dyDescent="0.25">
      <c r="A1047" s="118"/>
      <c r="B1047" s="118"/>
    </row>
    <row r="1048" spans="1:2" x14ac:dyDescent="0.25">
      <c r="A1048" s="118"/>
      <c r="B1048" s="118"/>
    </row>
    <row r="1049" spans="1:2" x14ac:dyDescent="0.25">
      <c r="A1049" s="118"/>
      <c r="B1049" s="118"/>
    </row>
    <row r="1050" spans="1:2" x14ac:dyDescent="0.25">
      <c r="A1050" s="118"/>
      <c r="B1050" s="118"/>
    </row>
    <row r="1051" spans="1:2" x14ac:dyDescent="0.25">
      <c r="A1051" s="118"/>
      <c r="B1051" s="118"/>
    </row>
    <row r="1052" spans="1:2" x14ac:dyDescent="0.25">
      <c r="A1052" s="118"/>
      <c r="B1052" s="118"/>
    </row>
    <row r="1053" spans="1:2" x14ac:dyDescent="0.25">
      <c r="A1053" s="118"/>
      <c r="B1053" s="118"/>
    </row>
    <row r="1054" spans="1:2" x14ac:dyDescent="0.25">
      <c r="A1054" s="118"/>
      <c r="B1054" s="118"/>
    </row>
    <row r="1055" spans="1:2" x14ac:dyDescent="0.25">
      <c r="A1055" s="118"/>
      <c r="B1055" s="118"/>
    </row>
    <row r="1056" spans="1:2" x14ac:dyDescent="0.25">
      <c r="A1056" s="118"/>
      <c r="B1056" s="118"/>
    </row>
    <row r="1057" spans="1:2" x14ac:dyDescent="0.25">
      <c r="A1057" s="118"/>
      <c r="B1057" s="118"/>
    </row>
    <row r="1058" spans="1:2" x14ac:dyDescent="0.25">
      <c r="A1058" s="118"/>
      <c r="B1058" s="118"/>
    </row>
    <row r="1059" spans="1:2" x14ac:dyDescent="0.25">
      <c r="A1059" s="118"/>
      <c r="B1059" s="118"/>
    </row>
    <row r="1060" spans="1:2" x14ac:dyDescent="0.25">
      <c r="A1060" s="118"/>
      <c r="B1060" s="118"/>
    </row>
    <row r="1061" spans="1:2" x14ac:dyDescent="0.25">
      <c r="A1061" s="118"/>
      <c r="B1061" s="118"/>
    </row>
    <row r="1062" spans="1:2" x14ac:dyDescent="0.25">
      <c r="A1062" s="118"/>
      <c r="B1062" s="118"/>
    </row>
    <row r="1063" spans="1:2" x14ac:dyDescent="0.25">
      <c r="A1063" s="118"/>
      <c r="B1063" s="118"/>
    </row>
    <row r="1064" spans="1:2" x14ac:dyDescent="0.25">
      <c r="A1064" s="118"/>
      <c r="B1064" s="118"/>
    </row>
    <row r="1065" spans="1:2" x14ac:dyDescent="0.25">
      <c r="A1065" s="118"/>
      <c r="B1065" s="118"/>
    </row>
    <row r="1066" spans="1:2" x14ac:dyDescent="0.25">
      <c r="A1066" s="118"/>
      <c r="B1066" s="118"/>
    </row>
    <row r="1067" spans="1:2" x14ac:dyDescent="0.25">
      <c r="A1067" s="118"/>
      <c r="B1067" s="118"/>
    </row>
    <row r="1068" spans="1:2" x14ac:dyDescent="0.25">
      <c r="A1068" s="118"/>
      <c r="B1068" s="118"/>
    </row>
    <row r="1069" spans="1:2" x14ac:dyDescent="0.25">
      <c r="A1069" s="118"/>
      <c r="B1069" s="118"/>
    </row>
    <row r="1070" spans="1:2" x14ac:dyDescent="0.25">
      <c r="A1070" s="118"/>
      <c r="B1070" s="118"/>
    </row>
    <row r="1071" spans="1:2" x14ac:dyDescent="0.25">
      <c r="A1071" s="118"/>
      <c r="B1071" s="118"/>
    </row>
    <row r="1072" spans="1:2" x14ac:dyDescent="0.25">
      <c r="A1072" s="118"/>
      <c r="B1072" s="118"/>
    </row>
    <row r="1073" spans="1:2" x14ac:dyDescent="0.25">
      <c r="A1073" s="118"/>
      <c r="B1073" s="118"/>
    </row>
    <row r="1074" spans="1:2" x14ac:dyDescent="0.25">
      <c r="A1074" s="118"/>
      <c r="B1074" s="118"/>
    </row>
    <row r="1075" spans="1:2" x14ac:dyDescent="0.25">
      <c r="A1075" s="118"/>
      <c r="B1075" s="118"/>
    </row>
    <row r="1076" spans="1:2" x14ac:dyDescent="0.25">
      <c r="A1076" s="118"/>
      <c r="B1076" s="118"/>
    </row>
    <row r="1077" spans="1:2" x14ac:dyDescent="0.25">
      <c r="A1077" s="118"/>
      <c r="B1077" s="118"/>
    </row>
    <row r="1078" spans="1:2" x14ac:dyDescent="0.25">
      <c r="A1078" s="118"/>
      <c r="B1078" s="118"/>
    </row>
    <row r="1079" spans="1:2" x14ac:dyDescent="0.25">
      <c r="A1079" s="118"/>
      <c r="B1079" s="118"/>
    </row>
    <row r="1080" spans="1:2" x14ac:dyDescent="0.25">
      <c r="A1080" s="118"/>
      <c r="B1080" s="118"/>
    </row>
    <row r="1081" spans="1:2" x14ac:dyDescent="0.25">
      <c r="A1081" s="118"/>
      <c r="B1081" s="118"/>
    </row>
    <row r="1082" spans="1:2" x14ac:dyDescent="0.25">
      <c r="A1082" s="118"/>
      <c r="B1082" s="118"/>
    </row>
    <row r="1083" spans="1:2" x14ac:dyDescent="0.25">
      <c r="A1083" s="118"/>
      <c r="B1083" s="118"/>
    </row>
    <row r="1084" spans="1:2" x14ac:dyDescent="0.25">
      <c r="A1084" s="118"/>
      <c r="B1084" s="118"/>
    </row>
    <row r="1085" spans="1:2" x14ac:dyDescent="0.25">
      <c r="A1085" s="118"/>
      <c r="B1085" s="118"/>
    </row>
    <row r="1086" spans="1:2" x14ac:dyDescent="0.25">
      <c r="A1086" s="118"/>
      <c r="B1086" s="118"/>
    </row>
    <row r="1087" spans="1:2" x14ac:dyDescent="0.25">
      <c r="A1087" s="118"/>
      <c r="B1087" s="118"/>
    </row>
    <row r="1088" spans="1:2" x14ac:dyDescent="0.25">
      <c r="A1088" s="118"/>
      <c r="B1088" s="118"/>
    </row>
    <row r="1089" spans="1:2" x14ac:dyDescent="0.25">
      <c r="A1089" s="118"/>
      <c r="B1089" s="118"/>
    </row>
    <row r="1090" spans="1:2" x14ac:dyDescent="0.25">
      <c r="A1090" s="118"/>
      <c r="B1090" s="118"/>
    </row>
    <row r="1091" spans="1:2" x14ac:dyDescent="0.25">
      <c r="A1091" s="118"/>
      <c r="B1091" s="118"/>
    </row>
    <row r="1092" spans="1:2" x14ac:dyDescent="0.25">
      <c r="A1092" s="118"/>
      <c r="B1092" s="118"/>
    </row>
    <row r="1093" spans="1:2" x14ac:dyDescent="0.25">
      <c r="A1093" s="118"/>
      <c r="B1093" s="118"/>
    </row>
    <row r="1094" spans="1:2" x14ac:dyDescent="0.25">
      <c r="A1094" s="118"/>
      <c r="B1094" s="118"/>
    </row>
    <row r="1095" spans="1:2" x14ac:dyDescent="0.25">
      <c r="A1095" s="118"/>
      <c r="B1095" s="118"/>
    </row>
    <row r="1096" spans="1:2" x14ac:dyDescent="0.25">
      <c r="A1096" s="118"/>
      <c r="B1096" s="118"/>
    </row>
    <row r="1097" spans="1:2" x14ac:dyDescent="0.25">
      <c r="A1097" s="118"/>
      <c r="B1097" s="118"/>
    </row>
    <row r="1098" spans="1:2" x14ac:dyDescent="0.25">
      <c r="A1098" s="118"/>
      <c r="B1098" s="118"/>
    </row>
    <row r="1099" spans="1:2" x14ac:dyDescent="0.25">
      <c r="A1099" s="118"/>
      <c r="B1099" s="118"/>
    </row>
    <row r="1100" spans="1:2" x14ac:dyDescent="0.25">
      <c r="A1100" s="118"/>
      <c r="B1100" s="118"/>
    </row>
    <row r="1101" spans="1:2" x14ac:dyDescent="0.25">
      <c r="A1101" s="118"/>
      <c r="B1101" s="118"/>
    </row>
    <row r="1102" spans="1:2" x14ac:dyDescent="0.25">
      <c r="A1102" s="118"/>
      <c r="B1102" s="118"/>
    </row>
    <row r="1103" spans="1:2" x14ac:dyDescent="0.25">
      <c r="A1103" s="118"/>
      <c r="B1103" s="118"/>
    </row>
    <row r="1104" spans="1:2" x14ac:dyDescent="0.25">
      <c r="A1104" s="118"/>
      <c r="B1104" s="118"/>
    </row>
    <row r="1105" spans="1:2" x14ac:dyDescent="0.25">
      <c r="A1105" s="118"/>
      <c r="B1105" s="118"/>
    </row>
    <row r="1106" spans="1:2" x14ac:dyDescent="0.25">
      <c r="A1106" s="118"/>
      <c r="B1106" s="118"/>
    </row>
    <row r="1107" spans="1:2" x14ac:dyDescent="0.25">
      <c r="A1107" s="118"/>
      <c r="B1107" s="118"/>
    </row>
    <row r="1108" spans="1:2" x14ac:dyDescent="0.25">
      <c r="A1108" s="118"/>
      <c r="B1108" s="118"/>
    </row>
    <row r="1109" spans="1:2" x14ac:dyDescent="0.25">
      <c r="A1109" s="118"/>
      <c r="B1109" s="118"/>
    </row>
    <row r="1110" spans="1:2" x14ac:dyDescent="0.25">
      <c r="A1110" s="118"/>
      <c r="B1110" s="118"/>
    </row>
    <row r="1111" spans="1:2" x14ac:dyDescent="0.25">
      <c r="A1111" s="118"/>
      <c r="B1111" s="118"/>
    </row>
    <row r="1112" spans="1:2" x14ac:dyDescent="0.25">
      <c r="A1112" s="118"/>
      <c r="B1112" s="118"/>
    </row>
    <row r="1113" spans="1:2" x14ac:dyDescent="0.25">
      <c r="A1113" s="118"/>
      <c r="B1113" s="118"/>
    </row>
    <row r="1114" spans="1:2" x14ac:dyDescent="0.25">
      <c r="A1114" s="118"/>
      <c r="B1114" s="118"/>
    </row>
    <row r="1115" spans="1:2" x14ac:dyDescent="0.25">
      <c r="A1115" s="118"/>
      <c r="B1115" s="118"/>
    </row>
    <row r="1116" spans="1:2" x14ac:dyDescent="0.25">
      <c r="A1116" s="118"/>
      <c r="B1116" s="118"/>
    </row>
    <row r="1117" spans="1:2" x14ac:dyDescent="0.25">
      <c r="A1117" s="118"/>
      <c r="B1117" s="118"/>
    </row>
    <row r="1118" spans="1:2" x14ac:dyDescent="0.25">
      <c r="A1118" s="118"/>
      <c r="B1118" s="118"/>
    </row>
    <row r="1119" spans="1:2" x14ac:dyDescent="0.25">
      <c r="A1119" s="118"/>
      <c r="B1119" s="118"/>
    </row>
    <row r="1120" spans="1:2" x14ac:dyDescent="0.25">
      <c r="A1120" s="118"/>
      <c r="B1120" s="118"/>
    </row>
    <row r="1121" spans="1:2" x14ac:dyDescent="0.25">
      <c r="A1121" s="118"/>
      <c r="B1121" s="118"/>
    </row>
    <row r="1122" spans="1:2" x14ac:dyDescent="0.25">
      <c r="A1122" s="118"/>
      <c r="B1122" s="118"/>
    </row>
    <row r="1123" spans="1:2" x14ac:dyDescent="0.25">
      <c r="A1123" s="118"/>
      <c r="B1123" s="118"/>
    </row>
    <row r="1124" spans="1:2" x14ac:dyDescent="0.25">
      <c r="A1124" s="118"/>
      <c r="B1124" s="118"/>
    </row>
    <row r="1125" spans="1:2" x14ac:dyDescent="0.25">
      <c r="A1125" s="118"/>
      <c r="B1125" s="118"/>
    </row>
    <row r="1126" spans="1:2" x14ac:dyDescent="0.25">
      <c r="A1126" s="118"/>
      <c r="B1126" s="118"/>
    </row>
    <row r="1127" spans="1:2" x14ac:dyDescent="0.25">
      <c r="A1127" s="118"/>
      <c r="B1127" s="118"/>
    </row>
    <row r="1128" spans="1:2" x14ac:dyDescent="0.25">
      <c r="A1128" s="118"/>
      <c r="B1128" s="118"/>
    </row>
    <row r="1129" spans="1:2" x14ac:dyDescent="0.25">
      <c r="A1129" s="118"/>
      <c r="B1129" s="118"/>
    </row>
    <row r="1130" spans="1:2" x14ac:dyDescent="0.25">
      <c r="A1130" s="118"/>
      <c r="B1130" s="118"/>
    </row>
    <row r="1131" spans="1:2" x14ac:dyDescent="0.25">
      <c r="A1131" s="118"/>
      <c r="B1131" s="118"/>
    </row>
    <row r="1132" spans="1:2" x14ac:dyDescent="0.25">
      <c r="A1132" s="118"/>
      <c r="B1132" s="118"/>
    </row>
    <row r="1133" spans="1:2" x14ac:dyDescent="0.25">
      <c r="A1133" s="118"/>
      <c r="B1133" s="118"/>
    </row>
    <row r="1134" spans="1:2" x14ac:dyDescent="0.25">
      <c r="A1134" s="118"/>
      <c r="B1134" s="118"/>
    </row>
    <row r="1135" spans="1:2" x14ac:dyDescent="0.25">
      <c r="A1135" s="118"/>
      <c r="B1135" s="118"/>
    </row>
    <row r="1136" spans="1:2" x14ac:dyDescent="0.25">
      <c r="A1136" s="118"/>
      <c r="B1136" s="118"/>
    </row>
    <row r="1137" spans="1:2" x14ac:dyDescent="0.25">
      <c r="A1137" s="118"/>
      <c r="B1137" s="118"/>
    </row>
    <row r="1138" spans="1:2" x14ac:dyDescent="0.25">
      <c r="A1138" s="118"/>
      <c r="B1138" s="118"/>
    </row>
    <row r="1139" spans="1:2" x14ac:dyDescent="0.25">
      <c r="A1139" s="118"/>
      <c r="B1139" s="118"/>
    </row>
    <row r="1140" spans="1:2" x14ac:dyDescent="0.25">
      <c r="A1140" s="118"/>
      <c r="B1140" s="118"/>
    </row>
    <row r="1141" spans="1:2" x14ac:dyDescent="0.25">
      <c r="A1141" s="118"/>
      <c r="B1141" s="118"/>
    </row>
    <row r="1142" spans="1:2" x14ac:dyDescent="0.25">
      <c r="A1142" s="118"/>
      <c r="B1142" s="118"/>
    </row>
    <row r="1143" spans="1:2" x14ac:dyDescent="0.25">
      <c r="A1143" s="118"/>
      <c r="B1143" s="118"/>
    </row>
    <row r="1144" spans="1:2" x14ac:dyDescent="0.25">
      <c r="A1144" s="118"/>
      <c r="B1144" s="118"/>
    </row>
    <row r="1145" spans="1:2" x14ac:dyDescent="0.25">
      <c r="A1145" s="118"/>
      <c r="B1145" s="118"/>
    </row>
    <row r="1146" spans="1:2" x14ac:dyDescent="0.25">
      <c r="A1146" s="118"/>
      <c r="B1146" s="118"/>
    </row>
    <row r="1147" spans="1:2" x14ac:dyDescent="0.25">
      <c r="A1147" s="118"/>
      <c r="B1147" s="118"/>
    </row>
    <row r="1148" spans="1:2" x14ac:dyDescent="0.25">
      <c r="A1148" s="118"/>
      <c r="B1148" s="118"/>
    </row>
    <row r="1149" spans="1:2" x14ac:dyDescent="0.25">
      <c r="A1149" s="118"/>
      <c r="B1149" s="118"/>
    </row>
    <row r="1150" spans="1:2" x14ac:dyDescent="0.25">
      <c r="A1150" s="118"/>
      <c r="B1150" s="118"/>
    </row>
    <row r="1151" spans="1:2" x14ac:dyDescent="0.25">
      <c r="A1151" s="118"/>
      <c r="B1151" s="118"/>
    </row>
    <row r="1152" spans="1:2" x14ac:dyDescent="0.25">
      <c r="A1152" s="118"/>
      <c r="B1152" s="118"/>
    </row>
    <row r="1153" spans="1:2" x14ac:dyDescent="0.25">
      <c r="A1153" s="118"/>
      <c r="B1153" s="118"/>
    </row>
    <row r="1154" spans="1:2" x14ac:dyDescent="0.25">
      <c r="A1154" s="118"/>
      <c r="B1154" s="118"/>
    </row>
    <row r="1155" spans="1:2" x14ac:dyDescent="0.25">
      <c r="A1155" s="118"/>
      <c r="B1155" s="118"/>
    </row>
    <row r="1156" spans="1:2" x14ac:dyDescent="0.25">
      <c r="A1156" s="118"/>
      <c r="B1156" s="118"/>
    </row>
    <row r="1157" spans="1:2" x14ac:dyDescent="0.25">
      <c r="A1157" s="118"/>
      <c r="B1157" s="118"/>
    </row>
    <row r="1158" spans="1:2" x14ac:dyDescent="0.25">
      <c r="A1158" s="118"/>
      <c r="B1158" s="118"/>
    </row>
    <row r="1159" spans="1:2" x14ac:dyDescent="0.25">
      <c r="A1159" s="118"/>
      <c r="B1159" s="118"/>
    </row>
    <row r="1160" spans="1:2" x14ac:dyDescent="0.25">
      <c r="A1160" s="118"/>
      <c r="B1160" s="118"/>
    </row>
    <row r="1161" spans="1:2" x14ac:dyDescent="0.25">
      <c r="A1161" s="118"/>
      <c r="B1161" s="118"/>
    </row>
    <row r="1162" spans="1:2" x14ac:dyDescent="0.25">
      <c r="A1162" s="118"/>
      <c r="B1162" s="118"/>
    </row>
    <row r="1163" spans="1:2" x14ac:dyDescent="0.25">
      <c r="A1163" s="118"/>
      <c r="B1163" s="118"/>
    </row>
    <row r="1164" spans="1:2" x14ac:dyDescent="0.25">
      <c r="A1164" s="118"/>
      <c r="B1164" s="118"/>
    </row>
    <row r="1165" spans="1:2" x14ac:dyDescent="0.25">
      <c r="A1165" s="118"/>
      <c r="B1165" s="118"/>
    </row>
    <row r="1166" spans="1:2" x14ac:dyDescent="0.25">
      <c r="A1166" s="118"/>
      <c r="B1166" s="118"/>
    </row>
    <row r="1167" spans="1:2" x14ac:dyDescent="0.25">
      <c r="A1167" s="118"/>
      <c r="B1167" s="118"/>
    </row>
    <row r="1168" spans="1:2" x14ac:dyDescent="0.25">
      <c r="A1168" s="118"/>
      <c r="B1168" s="118"/>
    </row>
    <row r="1169" spans="1:2" x14ac:dyDescent="0.25">
      <c r="A1169" s="118"/>
      <c r="B1169" s="118"/>
    </row>
    <row r="1170" spans="1:2" x14ac:dyDescent="0.25">
      <c r="A1170" s="118"/>
      <c r="B1170" s="118"/>
    </row>
    <row r="1171" spans="1:2" x14ac:dyDescent="0.25">
      <c r="A1171" s="118"/>
      <c r="B1171" s="118"/>
    </row>
    <row r="1172" spans="1:2" x14ac:dyDescent="0.25">
      <c r="A1172" s="118"/>
      <c r="B1172" s="118"/>
    </row>
    <row r="1173" spans="1:2" x14ac:dyDescent="0.25">
      <c r="A1173" s="118"/>
      <c r="B1173" s="118"/>
    </row>
    <row r="1174" spans="1:2" x14ac:dyDescent="0.25">
      <c r="A1174" s="118"/>
      <c r="B1174" s="118"/>
    </row>
    <row r="1175" spans="1:2" x14ac:dyDescent="0.25">
      <c r="A1175" s="118"/>
      <c r="B1175" s="118"/>
    </row>
    <row r="1176" spans="1:2" x14ac:dyDescent="0.25">
      <c r="A1176" s="118"/>
      <c r="B1176" s="118"/>
    </row>
    <row r="1177" spans="1:2" x14ac:dyDescent="0.25">
      <c r="A1177" s="118"/>
      <c r="B1177" s="118"/>
    </row>
    <row r="1178" spans="1:2" x14ac:dyDescent="0.25">
      <c r="A1178" s="118"/>
      <c r="B1178" s="118"/>
    </row>
    <row r="1179" spans="1:2" x14ac:dyDescent="0.25">
      <c r="A1179" s="118"/>
      <c r="B1179" s="118"/>
    </row>
    <row r="1180" spans="1:2" x14ac:dyDescent="0.25">
      <c r="A1180" s="118"/>
      <c r="B1180" s="118"/>
    </row>
    <row r="1181" spans="1:2" x14ac:dyDescent="0.25">
      <c r="A1181" s="118"/>
      <c r="B1181" s="118"/>
    </row>
    <row r="1182" spans="1:2" x14ac:dyDescent="0.25">
      <c r="A1182" s="118"/>
      <c r="B1182" s="118"/>
    </row>
    <row r="1183" spans="1:2" x14ac:dyDescent="0.25">
      <c r="A1183" s="118"/>
      <c r="B1183" s="118"/>
    </row>
    <row r="1184" spans="1:2" x14ac:dyDescent="0.25">
      <c r="A1184" s="118"/>
      <c r="B1184" s="118"/>
    </row>
    <row r="1185" spans="1:2" x14ac:dyDescent="0.25">
      <c r="A1185" s="118"/>
      <c r="B1185" s="118"/>
    </row>
    <row r="1186" spans="1:2" x14ac:dyDescent="0.25">
      <c r="A1186" s="118"/>
      <c r="B1186" s="118"/>
    </row>
    <row r="1187" spans="1:2" x14ac:dyDescent="0.25">
      <c r="A1187" s="118"/>
      <c r="B1187" s="118"/>
    </row>
    <row r="1188" spans="1:2" x14ac:dyDescent="0.25">
      <c r="A1188" s="118"/>
      <c r="B1188" s="118"/>
    </row>
    <row r="1189" spans="1:2" x14ac:dyDescent="0.25">
      <c r="A1189" s="118"/>
      <c r="B1189" s="118"/>
    </row>
    <row r="1190" spans="1:2" x14ac:dyDescent="0.25">
      <c r="A1190" s="118"/>
      <c r="B1190" s="118"/>
    </row>
    <row r="1191" spans="1:2" x14ac:dyDescent="0.25">
      <c r="A1191" s="118"/>
      <c r="B1191" s="118"/>
    </row>
    <row r="1192" spans="1:2" x14ac:dyDescent="0.25">
      <c r="A1192" s="118"/>
      <c r="B1192" s="118"/>
    </row>
    <row r="1193" spans="1:2" x14ac:dyDescent="0.25">
      <c r="A1193" s="118"/>
      <c r="B1193" s="118"/>
    </row>
    <row r="1194" spans="1:2" x14ac:dyDescent="0.25">
      <c r="A1194" s="118"/>
      <c r="B1194" s="118"/>
    </row>
    <row r="1195" spans="1:2" x14ac:dyDescent="0.25">
      <c r="A1195" s="118"/>
      <c r="B1195" s="118"/>
    </row>
    <row r="1196" spans="1:2" x14ac:dyDescent="0.25">
      <c r="A1196" s="118"/>
      <c r="B1196" s="118"/>
    </row>
    <row r="1197" spans="1:2" x14ac:dyDescent="0.25">
      <c r="A1197" s="118"/>
      <c r="B1197" s="118"/>
    </row>
    <row r="1198" spans="1:2" x14ac:dyDescent="0.25">
      <c r="A1198" s="118"/>
      <c r="B1198" s="118"/>
    </row>
    <row r="1199" spans="1:2" x14ac:dyDescent="0.25">
      <c r="A1199" s="118"/>
      <c r="B1199" s="118"/>
    </row>
    <row r="1200" spans="1:2" x14ac:dyDescent="0.25">
      <c r="A1200" s="118"/>
      <c r="B1200" s="118"/>
    </row>
    <row r="1201" spans="1:2" x14ac:dyDescent="0.25">
      <c r="A1201" s="118"/>
      <c r="B1201" s="118"/>
    </row>
    <row r="1202" spans="1:2" x14ac:dyDescent="0.25">
      <c r="A1202" s="118"/>
      <c r="B1202" s="118"/>
    </row>
    <row r="1203" spans="1:2" x14ac:dyDescent="0.25">
      <c r="A1203" s="118"/>
      <c r="B1203" s="118"/>
    </row>
    <row r="1204" spans="1:2" x14ac:dyDescent="0.25">
      <c r="A1204" s="118"/>
      <c r="B1204" s="118"/>
    </row>
    <row r="1205" spans="1:2" x14ac:dyDescent="0.25">
      <c r="A1205" s="118"/>
      <c r="B1205" s="118"/>
    </row>
    <row r="1206" spans="1:2" x14ac:dyDescent="0.25">
      <c r="A1206" s="118"/>
      <c r="B1206" s="118"/>
    </row>
    <row r="1207" spans="1:2" x14ac:dyDescent="0.25">
      <c r="A1207" s="118"/>
      <c r="B1207" s="118"/>
    </row>
    <row r="1208" spans="1:2" x14ac:dyDescent="0.25">
      <c r="A1208" s="118"/>
      <c r="B1208" s="118"/>
    </row>
    <row r="1209" spans="1:2" x14ac:dyDescent="0.25">
      <c r="A1209" s="118"/>
      <c r="B1209" s="118"/>
    </row>
    <row r="1210" spans="1:2" x14ac:dyDescent="0.25">
      <c r="A1210" s="118"/>
      <c r="B1210" s="118"/>
    </row>
    <row r="1211" spans="1:2" x14ac:dyDescent="0.25">
      <c r="A1211" s="118"/>
      <c r="B1211" s="118"/>
    </row>
    <row r="1212" spans="1:2" x14ac:dyDescent="0.25">
      <c r="A1212" s="118"/>
      <c r="B1212" s="118"/>
    </row>
    <row r="1213" spans="1:2" x14ac:dyDescent="0.25">
      <c r="A1213" s="118"/>
      <c r="B1213" s="118"/>
    </row>
    <row r="1214" spans="1:2" x14ac:dyDescent="0.25">
      <c r="A1214" s="118"/>
      <c r="B1214" s="118"/>
    </row>
    <row r="1215" spans="1:2" x14ac:dyDescent="0.25">
      <c r="A1215" s="118"/>
      <c r="B1215" s="118"/>
    </row>
    <row r="1216" spans="1:2" x14ac:dyDescent="0.25">
      <c r="A1216" s="118"/>
      <c r="B1216" s="118"/>
    </row>
    <row r="1217" spans="1:2" x14ac:dyDescent="0.25">
      <c r="A1217" s="118"/>
      <c r="B1217" s="118"/>
    </row>
    <row r="1218" spans="1:2" x14ac:dyDescent="0.25">
      <c r="A1218" s="118"/>
      <c r="B1218" s="118"/>
    </row>
    <row r="1219" spans="1:2" x14ac:dyDescent="0.25">
      <c r="A1219" s="118"/>
      <c r="B1219" s="118"/>
    </row>
    <row r="1220" spans="1:2" x14ac:dyDescent="0.25">
      <c r="A1220" s="118"/>
      <c r="B1220" s="118"/>
    </row>
    <row r="1221" spans="1:2" x14ac:dyDescent="0.25">
      <c r="A1221" s="118"/>
      <c r="B1221" s="118"/>
    </row>
    <row r="1222" spans="1:2" x14ac:dyDescent="0.25">
      <c r="A1222" s="118"/>
      <c r="B1222" s="118"/>
    </row>
    <row r="1223" spans="1:2" x14ac:dyDescent="0.25">
      <c r="A1223" s="118"/>
      <c r="B1223" s="118"/>
    </row>
    <row r="1224" spans="1:2" x14ac:dyDescent="0.25">
      <c r="A1224" s="118"/>
      <c r="B1224" s="118"/>
    </row>
    <row r="1225" spans="1:2" x14ac:dyDescent="0.25">
      <c r="A1225" s="118"/>
      <c r="B1225" s="118"/>
    </row>
    <row r="1226" spans="1:2" x14ac:dyDescent="0.25">
      <c r="A1226" s="118"/>
      <c r="B1226" s="118"/>
    </row>
    <row r="1227" spans="1:2" x14ac:dyDescent="0.25">
      <c r="A1227" s="118"/>
      <c r="B1227" s="118"/>
    </row>
    <row r="1228" spans="1:2" x14ac:dyDescent="0.25">
      <c r="A1228" s="118"/>
      <c r="B1228" s="118"/>
    </row>
    <row r="1229" spans="1:2" x14ac:dyDescent="0.25">
      <c r="A1229" s="118"/>
      <c r="B1229" s="118"/>
    </row>
    <row r="1230" spans="1:2" x14ac:dyDescent="0.25">
      <c r="A1230" s="118"/>
      <c r="B1230" s="118"/>
    </row>
    <row r="1231" spans="1:2" x14ac:dyDescent="0.25">
      <c r="A1231" s="118"/>
      <c r="B1231" s="118"/>
    </row>
    <row r="1232" spans="1:2" x14ac:dyDescent="0.25">
      <c r="A1232" s="118"/>
      <c r="B1232" s="118"/>
    </row>
    <row r="1233" spans="1:2" x14ac:dyDescent="0.25">
      <c r="A1233" s="118"/>
      <c r="B1233" s="118"/>
    </row>
    <row r="1234" spans="1:2" x14ac:dyDescent="0.25">
      <c r="A1234" s="118"/>
      <c r="B1234" s="118"/>
    </row>
    <row r="1235" spans="1:2" x14ac:dyDescent="0.25">
      <c r="A1235" s="118"/>
      <c r="B1235" s="118"/>
    </row>
    <row r="1236" spans="1:2" x14ac:dyDescent="0.25">
      <c r="A1236" s="118"/>
      <c r="B1236" s="118"/>
    </row>
    <row r="1237" spans="1:2" x14ac:dyDescent="0.25">
      <c r="A1237" s="118"/>
      <c r="B1237" s="118"/>
    </row>
    <row r="1238" spans="1:2" x14ac:dyDescent="0.25">
      <c r="A1238" s="118"/>
      <c r="B1238" s="118"/>
    </row>
    <row r="1239" spans="1:2" x14ac:dyDescent="0.25">
      <c r="A1239" s="118"/>
      <c r="B1239" s="118"/>
    </row>
    <row r="1240" spans="1:2" x14ac:dyDescent="0.25">
      <c r="A1240" s="118"/>
      <c r="B1240" s="118"/>
    </row>
    <row r="1241" spans="1:2" x14ac:dyDescent="0.25">
      <c r="A1241" s="118"/>
      <c r="B1241" s="118"/>
    </row>
    <row r="1242" spans="1:2" x14ac:dyDescent="0.25">
      <c r="A1242" s="118"/>
      <c r="B1242" s="118"/>
    </row>
    <row r="1243" spans="1:2" x14ac:dyDescent="0.25">
      <c r="A1243" s="118"/>
      <c r="B1243" s="118"/>
    </row>
    <row r="1244" spans="1:2" x14ac:dyDescent="0.25">
      <c r="A1244" s="118"/>
      <c r="B1244" s="118"/>
    </row>
    <row r="1245" spans="1:2" x14ac:dyDescent="0.25">
      <c r="A1245" s="118"/>
      <c r="B1245" s="118"/>
    </row>
    <row r="1246" spans="1:2" x14ac:dyDescent="0.25">
      <c r="A1246" s="118"/>
      <c r="B1246" s="118"/>
    </row>
    <row r="1247" spans="1:2" x14ac:dyDescent="0.25">
      <c r="A1247" s="118"/>
      <c r="B1247" s="118"/>
    </row>
    <row r="1248" spans="1:2" x14ac:dyDescent="0.25">
      <c r="A1248" s="118"/>
      <c r="B1248" s="118"/>
    </row>
    <row r="1249" spans="1:2" x14ac:dyDescent="0.25">
      <c r="A1249" s="118"/>
      <c r="B1249" s="118"/>
    </row>
    <row r="1250" spans="1:2" x14ac:dyDescent="0.25">
      <c r="A1250" s="118"/>
      <c r="B1250" s="118"/>
    </row>
    <row r="1251" spans="1:2" x14ac:dyDescent="0.25">
      <c r="A1251" s="118"/>
      <c r="B1251" s="118"/>
    </row>
    <row r="1252" spans="1:2" x14ac:dyDescent="0.25">
      <c r="A1252" s="118"/>
      <c r="B1252" s="118"/>
    </row>
    <row r="1253" spans="1:2" x14ac:dyDescent="0.25">
      <c r="A1253" s="118"/>
      <c r="B1253" s="118"/>
    </row>
    <row r="1254" spans="1:2" x14ac:dyDescent="0.25">
      <c r="A1254" s="118"/>
      <c r="B1254" s="118"/>
    </row>
    <row r="1255" spans="1:2" x14ac:dyDescent="0.25">
      <c r="A1255" s="118"/>
      <c r="B1255" s="118"/>
    </row>
    <row r="1256" spans="1:2" x14ac:dyDescent="0.25">
      <c r="A1256" s="118"/>
      <c r="B1256" s="118"/>
    </row>
    <row r="1257" spans="1:2" x14ac:dyDescent="0.25">
      <c r="A1257" s="118"/>
      <c r="B1257" s="118"/>
    </row>
    <row r="1258" spans="1:2" x14ac:dyDescent="0.25">
      <c r="A1258" s="118"/>
      <c r="B1258" s="118"/>
    </row>
    <row r="1259" spans="1:2" x14ac:dyDescent="0.25">
      <c r="A1259" s="118"/>
      <c r="B1259" s="118"/>
    </row>
    <row r="1260" spans="1:2" x14ac:dyDescent="0.25">
      <c r="A1260" s="118"/>
      <c r="B1260" s="118"/>
    </row>
    <row r="1261" spans="1:2" x14ac:dyDescent="0.25">
      <c r="A1261" s="118"/>
      <c r="B1261" s="118"/>
    </row>
    <row r="1262" spans="1:2" x14ac:dyDescent="0.25">
      <c r="A1262" s="118"/>
      <c r="B1262" s="118"/>
    </row>
    <row r="1263" spans="1:2" x14ac:dyDescent="0.25">
      <c r="A1263" s="118"/>
      <c r="B1263" s="118"/>
    </row>
    <row r="1264" spans="1:2" x14ac:dyDescent="0.25">
      <c r="A1264" s="118"/>
      <c r="B1264" s="118"/>
    </row>
    <row r="1265" spans="1:2" x14ac:dyDescent="0.25">
      <c r="A1265" s="118"/>
      <c r="B1265" s="118"/>
    </row>
    <row r="1266" spans="1:2" x14ac:dyDescent="0.25">
      <c r="A1266" s="118"/>
      <c r="B1266" s="118"/>
    </row>
    <row r="1267" spans="1:2" x14ac:dyDescent="0.25">
      <c r="A1267" s="118"/>
      <c r="B1267" s="118"/>
    </row>
    <row r="1268" spans="1:2" x14ac:dyDescent="0.25">
      <c r="A1268" s="118"/>
      <c r="B1268" s="118"/>
    </row>
    <row r="1269" spans="1:2" x14ac:dyDescent="0.25">
      <c r="A1269" s="118"/>
      <c r="B1269" s="118"/>
    </row>
    <row r="1270" spans="1:2" x14ac:dyDescent="0.25">
      <c r="A1270" s="118"/>
      <c r="B1270" s="118"/>
    </row>
    <row r="1271" spans="1:2" x14ac:dyDescent="0.25">
      <c r="A1271" s="118"/>
      <c r="B1271" s="118"/>
    </row>
    <row r="1272" spans="1:2" x14ac:dyDescent="0.25">
      <c r="A1272" s="118"/>
      <c r="B1272" s="118"/>
    </row>
    <row r="1273" spans="1:2" x14ac:dyDescent="0.25">
      <c r="A1273" s="118"/>
      <c r="B1273" s="118"/>
    </row>
    <row r="1274" spans="1:2" x14ac:dyDescent="0.25">
      <c r="A1274" s="118"/>
      <c r="B1274" s="118"/>
    </row>
    <row r="1275" spans="1:2" x14ac:dyDescent="0.25">
      <c r="A1275" s="118"/>
      <c r="B1275" s="118"/>
    </row>
    <row r="1276" spans="1:2" x14ac:dyDescent="0.25">
      <c r="A1276" s="118"/>
      <c r="B1276" s="118"/>
    </row>
    <row r="1277" spans="1:2" x14ac:dyDescent="0.25">
      <c r="A1277" s="118"/>
      <c r="B1277" s="118"/>
    </row>
    <row r="1278" spans="1:2" x14ac:dyDescent="0.25">
      <c r="A1278" s="118"/>
      <c r="B1278" s="118"/>
    </row>
    <row r="1279" spans="1:2" x14ac:dyDescent="0.25">
      <c r="A1279" s="118"/>
      <c r="B1279" s="118"/>
    </row>
    <row r="1280" spans="1:2" x14ac:dyDescent="0.25">
      <c r="A1280" s="118"/>
      <c r="B1280" s="118"/>
    </row>
    <row r="1281" spans="1:2" x14ac:dyDescent="0.25">
      <c r="A1281" s="118"/>
      <c r="B1281" s="118"/>
    </row>
    <row r="1282" spans="1:2" x14ac:dyDescent="0.25">
      <c r="A1282" s="118"/>
      <c r="B1282" s="118"/>
    </row>
    <row r="1283" spans="1:2" x14ac:dyDescent="0.25">
      <c r="A1283" s="118"/>
      <c r="B1283" s="118"/>
    </row>
    <row r="1284" spans="1:2" x14ac:dyDescent="0.25">
      <c r="A1284" s="118"/>
      <c r="B1284" s="118"/>
    </row>
    <row r="1285" spans="1:2" x14ac:dyDescent="0.25">
      <c r="A1285" s="118"/>
      <c r="B1285" s="118"/>
    </row>
    <row r="1286" spans="1:2" x14ac:dyDescent="0.25">
      <c r="A1286" s="118"/>
      <c r="B1286" s="118"/>
    </row>
    <row r="1287" spans="1:2" x14ac:dyDescent="0.25">
      <c r="A1287" s="118"/>
      <c r="B1287" s="118"/>
    </row>
    <row r="1288" spans="1:2" x14ac:dyDescent="0.25">
      <c r="A1288" s="118"/>
      <c r="B1288" s="118"/>
    </row>
    <row r="1289" spans="1:2" x14ac:dyDescent="0.25">
      <c r="A1289" s="118"/>
      <c r="B1289" s="118"/>
    </row>
    <row r="1290" spans="1:2" x14ac:dyDescent="0.25">
      <c r="A1290" s="118"/>
      <c r="B1290" s="118"/>
    </row>
    <row r="1291" spans="1:2" x14ac:dyDescent="0.25">
      <c r="A1291" s="118"/>
      <c r="B1291" s="118"/>
    </row>
    <row r="1292" spans="1:2" x14ac:dyDescent="0.25">
      <c r="A1292" s="118"/>
      <c r="B1292" s="118"/>
    </row>
    <row r="1293" spans="1:2" x14ac:dyDescent="0.25">
      <c r="A1293" s="118"/>
      <c r="B1293" s="118"/>
    </row>
    <row r="1294" spans="1:2" x14ac:dyDescent="0.25">
      <c r="A1294" s="118"/>
      <c r="B1294" s="118"/>
    </row>
    <row r="1295" spans="1:2" x14ac:dyDescent="0.25">
      <c r="A1295" s="118"/>
      <c r="B1295" s="118"/>
    </row>
    <row r="1296" spans="1:2" x14ac:dyDescent="0.25">
      <c r="A1296" s="118"/>
      <c r="B1296" s="118"/>
    </row>
    <row r="1297" spans="1:2" x14ac:dyDescent="0.25">
      <c r="A1297" s="118"/>
      <c r="B1297" s="118"/>
    </row>
    <row r="1298" spans="1:2" x14ac:dyDescent="0.25">
      <c r="A1298" s="118"/>
      <c r="B1298" s="118"/>
    </row>
    <row r="1299" spans="1:2" x14ac:dyDescent="0.25">
      <c r="A1299" s="118"/>
      <c r="B1299" s="118"/>
    </row>
    <row r="1300" spans="1:2" x14ac:dyDescent="0.25">
      <c r="A1300" s="118"/>
      <c r="B1300" s="118"/>
    </row>
    <row r="1301" spans="1:2" x14ac:dyDescent="0.25">
      <c r="A1301" s="118"/>
      <c r="B1301" s="118"/>
    </row>
    <row r="1302" spans="1:2" x14ac:dyDescent="0.25">
      <c r="A1302" s="118"/>
      <c r="B1302" s="118"/>
    </row>
    <row r="1303" spans="1:2" x14ac:dyDescent="0.25">
      <c r="A1303" s="118"/>
      <c r="B1303" s="118"/>
    </row>
    <row r="1304" spans="1:2" x14ac:dyDescent="0.25">
      <c r="A1304" s="118"/>
      <c r="B1304" s="118"/>
    </row>
    <row r="1305" spans="1:2" x14ac:dyDescent="0.25">
      <c r="A1305" s="118"/>
      <c r="B1305" s="118"/>
    </row>
    <row r="1306" spans="1:2" x14ac:dyDescent="0.25">
      <c r="A1306" s="118"/>
      <c r="B1306" s="118"/>
    </row>
    <row r="1307" spans="1:2" x14ac:dyDescent="0.25">
      <c r="A1307" s="118"/>
      <c r="B1307" s="118"/>
    </row>
    <row r="1308" spans="1:2" x14ac:dyDescent="0.25">
      <c r="A1308" s="118"/>
      <c r="B1308" s="118"/>
    </row>
    <row r="1309" spans="1:2" x14ac:dyDescent="0.25">
      <c r="A1309" s="118"/>
      <c r="B1309" s="118"/>
    </row>
    <row r="1310" spans="1:2" x14ac:dyDescent="0.25">
      <c r="A1310" s="118"/>
      <c r="B1310" s="118"/>
    </row>
    <row r="1311" spans="1:2" x14ac:dyDescent="0.25">
      <c r="A1311" s="118"/>
      <c r="B1311" s="118"/>
    </row>
    <row r="1312" spans="1:2" x14ac:dyDescent="0.25">
      <c r="A1312" s="118"/>
      <c r="B1312" s="118"/>
    </row>
    <row r="1313" spans="1:2" x14ac:dyDescent="0.25">
      <c r="A1313" s="118"/>
      <c r="B1313" s="118"/>
    </row>
    <row r="1314" spans="1:2" x14ac:dyDescent="0.25">
      <c r="A1314" s="118"/>
      <c r="B1314" s="118"/>
    </row>
    <row r="1315" spans="1:2" x14ac:dyDescent="0.25">
      <c r="A1315" s="118"/>
      <c r="B1315" s="118"/>
    </row>
    <row r="1316" spans="1:2" x14ac:dyDescent="0.25">
      <c r="A1316" s="118"/>
      <c r="B1316" s="118"/>
    </row>
    <row r="1317" spans="1:2" x14ac:dyDescent="0.25">
      <c r="A1317" s="118"/>
      <c r="B1317" s="118"/>
    </row>
    <row r="1318" spans="1:2" x14ac:dyDescent="0.25">
      <c r="A1318" s="118"/>
      <c r="B1318" s="118"/>
    </row>
    <row r="1319" spans="1:2" x14ac:dyDescent="0.25">
      <c r="A1319" s="118"/>
      <c r="B1319" s="118"/>
    </row>
    <row r="1320" spans="1:2" x14ac:dyDescent="0.25">
      <c r="A1320" s="118"/>
      <c r="B1320" s="118"/>
    </row>
    <row r="1321" spans="1:2" x14ac:dyDescent="0.25">
      <c r="A1321" s="118"/>
      <c r="B1321" s="118"/>
    </row>
    <row r="1322" spans="1:2" x14ac:dyDescent="0.25">
      <c r="A1322" s="118"/>
      <c r="B1322" s="118"/>
    </row>
    <row r="1323" spans="1:2" x14ac:dyDescent="0.25">
      <c r="A1323" s="118"/>
      <c r="B1323" s="118"/>
    </row>
    <row r="1324" spans="1:2" x14ac:dyDescent="0.25">
      <c r="A1324" s="118"/>
      <c r="B1324" s="118"/>
    </row>
    <row r="1325" spans="1:2" x14ac:dyDescent="0.25">
      <c r="A1325" s="118"/>
      <c r="B1325" s="118"/>
    </row>
    <row r="1326" spans="1:2" x14ac:dyDescent="0.25">
      <c r="A1326" s="118"/>
      <c r="B1326" s="118"/>
    </row>
    <row r="1327" spans="1:2" x14ac:dyDescent="0.25">
      <c r="A1327" s="118"/>
      <c r="B1327" s="118"/>
    </row>
    <row r="1328" spans="1:2" x14ac:dyDescent="0.25">
      <c r="A1328" s="118"/>
      <c r="B1328" s="118"/>
    </row>
    <row r="1329" spans="1:2" x14ac:dyDescent="0.25">
      <c r="A1329" s="118"/>
      <c r="B1329" s="118"/>
    </row>
    <row r="1330" spans="1:2" x14ac:dyDescent="0.25">
      <c r="A1330" s="118"/>
      <c r="B1330" s="118"/>
    </row>
    <row r="1331" spans="1:2" x14ac:dyDescent="0.25">
      <c r="A1331" s="118"/>
      <c r="B1331" s="118"/>
    </row>
    <row r="1332" spans="1:2" x14ac:dyDescent="0.25">
      <c r="A1332" s="118"/>
      <c r="B1332" s="118"/>
    </row>
    <row r="1333" spans="1:2" x14ac:dyDescent="0.25">
      <c r="A1333" s="118"/>
      <c r="B1333" s="118"/>
    </row>
    <row r="1334" spans="1:2" x14ac:dyDescent="0.25">
      <c r="A1334" s="118"/>
      <c r="B1334" s="118"/>
    </row>
    <row r="1335" spans="1:2" x14ac:dyDescent="0.25">
      <c r="A1335" s="118"/>
      <c r="B1335" s="118"/>
    </row>
    <row r="1336" spans="1:2" x14ac:dyDescent="0.25">
      <c r="A1336" s="118"/>
      <c r="B1336" s="118"/>
    </row>
    <row r="1337" spans="1:2" x14ac:dyDescent="0.25">
      <c r="A1337" s="118"/>
      <c r="B1337" s="118"/>
    </row>
    <row r="1338" spans="1:2" x14ac:dyDescent="0.25">
      <c r="A1338" s="118"/>
      <c r="B1338" s="118"/>
    </row>
    <row r="1339" spans="1:2" x14ac:dyDescent="0.25">
      <c r="A1339" s="118"/>
      <c r="B1339" s="118"/>
    </row>
    <row r="1340" spans="1:2" x14ac:dyDescent="0.25">
      <c r="A1340" s="118"/>
      <c r="B1340" s="118"/>
    </row>
    <row r="1341" spans="1:2" x14ac:dyDescent="0.25">
      <c r="A1341" s="118"/>
      <c r="B1341" s="118"/>
    </row>
    <row r="1342" spans="1:2" x14ac:dyDescent="0.25">
      <c r="A1342" s="118"/>
      <c r="B1342" s="118"/>
    </row>
    <row r="1343" spans="1:2" x14ac:dyDescent="0.25">
      <c r="A1343" s="118"/>
      <c r="B1343" s="118"/>
    </row>
    <row r="1344" spans="1:2" x14ac:dyDescent="0.25">
      <c r="A1344" s="118"/>
      <c r="B1344" s="118"/>
    </row>
    <row r="1345" spans="1:2" x14ac:dyDescent="0.25">
      <c r="A1345" s="118"/>
      <c r="B1345" s="118"/>
    </row>
    <row r="1346" spans="1:2" x14ac:dyDescent="0.25">
      <c r="A1346" s="118"/>
      <c r="B1346" s="118"/>
    </row>
    <row r="1347" spans="1:2" x14ac:dyDescent="0.25">
      <c r="A1347" s="118"/>
      <c r="B1347" s="118"/>
    </row>
    <row r="1348" spans="1:2" x14ac:dyDescent="0.25">
      <c r="A1348" s="118"/>
      <c r="B1348" s="118"/>
    </row>
    <row r="1349" spans="1:2" x14ac:dyDescent="0.25">
      <c r="A1349" s="118"/>
      <c r="B1349" s="118"/>
    </row>
    <row r="1350" spans="1:2" x14ac:dyDescent="0.25">
      <c r="A1350" s="118"/>
      <c r="B1350" s="118"/>
    </row>
    <row r="1351" spans="1:2" x14ac:dyDescent="0.25">
      <c r="A1351" s="118"/>
      <c r="B1351" s="118"/>
    </row>
    <row r="1352" spans="1:2" x14ac:dyDescent="0.25">
      <c r="A1352" s="118"/>
      <c r="B1352" s="118"/>
    </row>
    <row r="1353" spans="1:2" x14ac:dyDescent="0.25">
      <c r="A1353" s="118"/>
      <c r="B1353" s="118"/>
    </row>
    <row r="1354" spans="1:2" x14ac:dyDescent="0.25">
      <c r="A1354" s="118"/>
      <c r="B1354" s="118"/>
    </row>
    <row r="1355" spans="1:2" x14ac:dyDescent="0.25">
      <c r="A1355" s="118"/>
      <c r="B1355" s="118"/>
    </row>
    <row r="1356" spans="1:2" x14ac:dyDescent="0.25">
      <c r="A1356" s="118"/>
      <c r="B1356" s="118"/>
    </row>
    <row r="1357" spans="1:2" x14ac:dyDescent="0.25">
      <c r="A1357" s="118"/>
      <c r="B1357" s="118"/>
    </row>
    <row r="1358" spans="1:2" x14ac:dyDescent="0.25">
      <c r="A1358" s="118"/>
      <c r="B1358" s="118"/>
    </row>
    <row r="1359" spans="1:2" x14ac:dyDescent="0.25">
      <c r="A1359" s="118"/>
      <c r="B1359" s="118"/>
    </row>
    <row r="1360" spans="1:2" x14ac:dyDescent="0.25">
      <c r="A1360" s="118"/>
      <c r="B1360" s="118"/>
    </row>
    <row r="1361" spans="1:2" x14ac:dyDescent="0.25">
      <c r="A1361" s="118"/>
      <c r="B1361" s="118"/>
    </row>
    <row r="1362" spans="1:2" x14ac:dyDescent="0.25">
      <c r="A1362" s="118"/>
      <c r="B1362" s="118"/>
    </row>
    <row r="1363" spans="1:2" x14ac:dyDescent="0.25">
      <c r="A1363" s="118"/>
      <c r="B1363" s="118"/>
    </row>
    <row r="1364" spans="1:2" x14ac:dyDescent="0.25">
      <c r="A1364" s="118"/>
      <c r="B1364" s="118"/>
    </row>
    <row r="1365" spans="1:2" x14ac:dyDescent="0.25">
      <c r="A1365" s="118"/>
      <c r="B1365" s="118"/>
    </row>
    <row r="1366" spans="1:2" x14ac:dyDescent="0.25">
      <c r="A1366" s="118"/>
      <c r="B1366" s="118"/>
    </row>
    <row r="1367" spans="1:2" x14ac:dyDescent="0.25">
      <c r="A1367" s="118"/>
      <c r="B1367" s="118"/>
    </row>
    <row r="1368" spans="1:2" x14ac:dyDescent="0.25">
      <c r="A1368" s="118"/>
      <c r="B1368" s="118"/>
    </row>
    <row r="1369" spans="1:2" x14ac:dyDescent="0.25">
      <c r="A1369" s="118"/>
      <c r="B1369" s="118"/>
    </row>
    <row r="1370" spans="1:2" x14ac:dyDescent="0.25">
      <c r="A1370" s="118"/>
      <c r="B1370" s="118"/>
    </row>
    <row r="1371" spans="1:2" x14ac:dyDescent="0.25">
      <c r="A1371" s="118"/>
      <c r="B1371" s="118"/>
    </row>
    <row r="1372" spans="1:2" x14ac:dyDescent="0.25">
      <c r="A1372" s="118"/>
      <c r="B1372" s="118"/>
    </row>
    <row r="1373" spans="1:2" x14ac:dyDescent="0.25">
      <c r="A1373" s="118"/>
      <c r="B1373" s="118"/>
    </row>
    <row r="1374" spans="1:2" x14ac:dyDescent="0.25">
      <c r="A1374" s="118"/>
      <c r="B1374" s="118"/>
    </row>
    <row r="1375" spans="1:2" x14ac:dyDescent="0.25">
      <c r="A1375" s="118"/>
      <c r="B1375" s="118"/>
    </row>
    <row r="1376" spans="1:2" x14ac:dyDescent="0.25">
      <c r="A1376" s="118"/>
      <c r="B1376" s="118"/>
    </row>
    <row r="1377" spans="1:2" x14ac:dyDescent="0.25">
      <c r="A1377" s="118"/>
      <c r="B1377" s="118"/>
    </row>
    <row r="1378" spans="1:2" x14ac:dyDescent="0.25">
      <c r="A1378" s="118"/>
      <c r="B1378" s="118"/>
    </row>
    <row r="1379" spans="1:2" x14ac:dyDescent="0.25">
      <c r="A1379" s="118"/>
      <c r="B1379" s="118"/>
    </row>
    <row r="1380" spans="1:2" x14ac:dyDescent="0.25">
      <c r="A1380" s="118"/>
      <c r="B1380" s="118"/>
    </row>
    <row r="1381" spans="1:2" x14ac:dyDescent="0.25">
      <c r="A1381" s="118"/>
      <c r="B1381" s="118"/>
    </row>
    <row r="1382" spans="1:2" x14ac:dyDescent="0.25">
      <c r="A1382" s="118"/>
      <c r="B1382" s="118"/>
    </row>
    <row r="1383" spans="1:2" x14ac:dyDescent="0.25">
      <c r="A1383" s="118"/>
      <c r="B1383" s="118"/>
    </row>
    <row r="1384" spans="1:2" x14ac:dyDescent="0.25">
      <c r="A1384" s="118"/>
      <c r="B1384" s="118"/>
    </row>
    <row r="1385" spans="1:2" x14ac:dyDescent="0.25">
      <c r="A1385" s="118"/>
      <c r="B1385" s="118"/>
    </row>
    <row r="1386" spans="1:2" x14ac:dyDescent="0.25">
      <c r="A1386" s="118"/>
      <c r="B1386" s="118"/>
    </row>
    <row r="1387" spans="1:2" x14ac:dyDescent="0.25">
      <c r="A1387" s="118"/>
      <c r="B1387" s="118"/>
    </row>
    <row r="1388" spans="1:2" x14ac:dyDescent="0.25">
      <c r="A1388" s="118"/>
      <c r="B1388" s="118"/>
    </row>
    <row r="1389" spans="1:2" x14ac:dyDescent="0.25">
      <c r="A1389" s="118"/>
      <c r="B1389" s="118"/>
    </row>
    <row r="1390" spans="1:2" x14ac:dyDescent="0.25">
      <c r="A1390" s="118"/>
      <c r="B1390" s="118"/>
    </row>
    <row r="1391" spans="1:2" x14ac:dyDescent="0.25">
      <c r="A1391" s="118"/>
      <c r="B1391" s="118"/>
    </row>
    <row r="1392" spans="1:2" x14ac:dyDescent="0.25">
      <c r="A1392" s="118"/>
      <c r="B1392" s="118"/>
    </row>
    <row r="1393" spans="1:2" x14ac:dyDescent="0.25">
      <c r="A1393" s="118"/>
      <c r="B1393" s="118"/>
    </row>
    <row r="1394" spans="1:2" x14ac:dyDescent="0.25">
      <c r="A1394" s="118"/>
      <c r="B1394" s="118"/>
    </row>
    <row r="1395" spans="1:2" x14ac:dyDescent="0.25">
      <c r="A1395" s="118"/>
      <c r="B1395" s="118"/>
    </row>
    <row r="1396" spans="1:2" x14ac:dyDescent="0.25">
      <c r="A1396" s="118"/>
      <c r="B1396" s="118"/>
    </row>
    <row r="1397" spans="1:2" x14ac:dyDescent="0.25">
      <c r="A1397" s="118"/>
      <c r="B1397" s="118"/>
    </row>
    <row r="1398" spans="1:2" x14ac:dyDescent="0.25">
      <c r="A1398" s="118"/>
      <c r="B1398" s="118"/>
    </row>
    <row r="1399" spans="1:2" x14ac:dyDescent="0.25">
      <c r="A1399" s="118"/>
      <c r="B1399" s="118"/>
    </row>
    <row r="1400" spans="1:2" x14ac:dyDescent="0.25">
      <c r="A1400" s="118"/>
      <c r="B1400" s="118"/>
    </row>
    <row r="1401" spans="1:2" x14ac:dyDescent="0.25">
      <c r="A1401" s="118"/>
      <c r="B1401" s="118"/>
    </row>
    <row r="1402" spans="1:2" x14ac:dyDescent="0.25">
      <c r="A1402" s="118"/>
      <c r="B1402" s="118"/>
    </row>
    <row r="1403" spans="1:2" x14ac:dyDescent="0.25">
      <c r="A1403" s="118"/>
      <c r="B1403" s="118"/>
    </row>
    <row r="1404" spans="1:2" x14ac:dyDescent="0.25">
      <c r="A1404" s="118"/>
      <c r="B1404" s="118"/>
    </row>
    <row r="1405" spans="1:2" x14ac:dyDescent="0.25">
      <c r="A1405" s="118"/>
      <c r="B1405" s="118"/>
    </row>
    <row r="1406" spans="1:2" x14ac:dyDescent="0.25">
      <c r="A1406" s="118"/>
      <c r="B1406" s="118"/>
    </row>
    <row r="1407" spans="1:2" x14ac:dyDescent="0.25">
      <c r="A1407" s="118"/>
      <c r="B1407" s="118"/>
    </row>
    <row r="1408" spans="1:2" x14ac:dyDescent="0.25">
      <c r="A1408" s="118"/>
      <c r="B1408" s="118"/>
    </row>
    <row r="1409" spans="1:2" x14ac:dyDescent="0.25">
      <c r="A1409" s="118"/>
      <c r="B1409" s="118"/>
    </row>
    <row r="1410" spans="1:2" x14ac:dyDescent="0.25">
      <c r="A1410" s="118"/>
      <c r="B1410" s="118"/>
    </row>
    <row r="1411" spans="1:2" x14ac:dyDescent="0.25">
      <c r="A1411" s="118"/>
      <c r="B1411" s="118"/>
    </row>
    <row r="1412" spans="1:2" x14ac:dyDescent="0.25">
      <c r="A1412" s="118"/>
      <c r="B1412" s="118"/>
    </row>
    <row r="1413" spans="1:2" x14ac:dyDescent="0.25">
      <c r="A1413" s="118"/>
      <c r="B1413" s="118"/>
    </row>
    <row r="1414" spans="1:2" x14ac:dyDescent="0.25">
      <c r="A1414" s="118"/>
      <c r="B1414" s="118"/>
    </row>
    <row r="1415" spans="1:2" x14ac:dyDescent="0.25">
      <c r="A1415" s="118"/>
      <c r="B1415" s="118"/>
    </row>
    <row r="1416" spans="1:2" x14ac:dyDescent="0.25">
      <c r="A1416" s="118"/>
      <c r="B1416" s="118"/>
    </row>
    <row r="1417" spans="1:2" x14ac:dyDescent="0.25">
      <c r="A1417" s="118"/>
      <c r="B1417" s="118"/>
    </row>
    <row r="1418" spans="1:2" x14ac:dyDescent="0.25">
      <c r="A1418" s="118"/>
      <c r="B1418" s="118"/>
    </row>
    <row r="1419" spans="1:2" x14ac:dyDescent="0.25">
      <c r="A1419" s="118"/>
      <c r="B1419" s="118"/>
    </row>
    <row r="1420" spans="1:2" x14ac:dyDescent="0.25">
      <c r="A1420" s="118"/>
      <c r="B1420" s="118"/>
    </row>
    <row r="1421" spans="1:2" x14ac:dyDescent="0.25">
      <c r="A1421" s="118"/>
      <c r="B1421" s="118"/>
    </row>
    <row r="1422" spans="1:2" x14ac:dyDescent="0.25">
      <c r="A1422" s="118"/>
      <c r="B1422" s="118"/>
    </row>
    <row r="1423" spans="1:2" x14ac:dyDescent="0.25">
      <c r="A1423" s="118"/>
      <c r="B1423" s="118"/>
    </row>
    <row r="1424" spans="1:2" x14ac:dyDescent="0.25">
      <c r="A1424" s="118"/>
      <c r="B1424" s="118"/>
    </row>
    <row r="1425" spans="1:2" x14ac:dyDescent="0.25">
      <c r="A1425" s="118"/>
      <c r="B1425" s="118"/>
    </row>
    <row r="1426" spans="1:2" x14ac:dyDescent="0.25">
      <c r="A1426" s="118"/>
      <c r="B1426" s="118"/>
    </row>
    <row r="1427" spans="1:2" x14ac:dyDescent="0.25">
      <c r="A1427" s="118"/>
      <c r="B1427" s="118"/>
    </row>
    <row r="1428" spans="1:2" x14ac:dyDescent="0.25">
      <c r="A1428" s="118"/>
      <c r="B1428" s="118"/>
    </row>
    <row r="1429" spans="1:2" x14ac:dyDescent="0.25">
      <c r="A1429" s="118"/>
      <c r="B1429" s="118"/>
    </row>
    <row r="1430" spans="1:2" x14ac:dyDescent="0.25">
      <c r="A1430" s="118"/>
      <c r="B1430" s="118"/>
    </row>
    <row r="1431" spans="1:2" x14ac:dyDescent="0.25">
      <c r="A1431" s="118"/>
      <c r="B1431" s="118"/>
    </row>
    <row r="1432" spans="1:2" x14ac:dyDescent="0.25">
      <c r="A1432" s="118"/>
      <c r="B1432" s="118"/>
    </row>
    <row r="1433" spans="1:2" x14ac:dyDescent="0.25">
      <c r="A1433" s="118"/>
      <c r="B1433" s="118"/>
    </row>
    <row r="1434" spans="1:2" x14ac:dyDescent="0.25">
      <c r="A1434" s="118"/>
      <c r="B1434" s="118"/>
    </row>
    <row r="1435" spans="1:2" x14ac:dyDescent="0.25">
      <c r="A1435" s="118"/>
      <c r="B1435" s="118"/>
    </row>
    <row r="1436" spans="1:2" x14ac:dyDescent="0.25">
      <c r="A1436" s="118"/>
      <c r="B1436" s="118"/>
    </row>
    <row r="1437" spans="1:2" x14ac:dyDescent="0.25">
      <c r="A1437" s="118"/>
      <c r="B1437" s="118"/>
    </row>
    <row r="1438" spans="1:2" x14ac:dyDescent="0.25">
      <c r="A1438" s="118"/>
      <c r="B1438" s="118"/>
    </row>
    <row r="1439" spans="1:2" x14ac:dyDescent="0.25">
      <c r="A1439" s="118"/>
      <c r="B1439" s="118"/>
    </row>
    <row r="1440" spans="1:2" x14ac:dyDescent="0.25">
      <c r="A1440" s="118"/>
      <c r="B1440" s="118"/>
    </row>
    <row r="1441" spans="1:2" x14ac:dyDescent="0.25">
      <c r="A1441" s="118"/>
      <c r="B1441" s="118"/>
    </row>
    <row r="1442" spans="1:2" x14ac:dyDescent="0.25">
      <c r="A1442" s="118"/>
      <c r="B1442" s="118"/>
    </row>
    <row r="1443" spans="1:2" x14ac:dyDescent="0.25">
      <c r="A1443" s="118"/>
      <c r="B1443" s="118"/>
    </row>
    <row r="1444" spans="1:2" x14ac:dyDescent="0.25">
      <c r="A1444" s="118"/>
      <c r="B1444" s="118"/>
    </row>
    <row r="1445" spans="1:2" x14ac:dyDescent="0.25">
      <c r="A1445" s="118"/>
      <c r="B1445" s="118"/>
    </row>
    <row r="1446" spans="1:2" x14ac:dyDescent="0.25">
      <c r="A1446" s="118"/>
      <c r="B1446" s="118"/>
    </row>
    <row r="1447" spans="1:2" x14ac:dyDescent="0.25">
      <c r="A1447" s="118"/>
      <c r="B1447" s="118"/>
    </row>
    <row r="1448" spans="1:2" x14ac:dyDescent="0.25">
      <c r="A1448" s="118"/>
      <c r="B1448" s="118"/>
    </row>
    <row r="1449" spans="1:2" x14ac:dyDescent="0.25">
      <c r="A1449" s="118"/>
      <c r="B1449" s="118"/>
    </row>
    <row r="1450" spans="1:2" x14ac:dyDescent="0.25">
      <c r="A1450" s="118"/>
      <c r="B1450" s="118"/>
    </row>
    <row r="1451" spans="1:2" x14ac:dyDescent="0.25">
      <c r="A1451" s="118"/>
      <c r="B1451" s="118"/>
    </row>
    <row r="1452" spans="1:2" x14ac:dyDescent="0.25">
      <c r="A1452" s="118"/>
      <c r="B1452" s="118"/>
    </row>
    <row r="1453" spans="1:2" x14ac:dyDescent="0.25">
      <c r="A1453" s="118"/>
      <c r="B1453" s="118"/>
    </row>
    <row r="1454" spans="1:2" x14ac:dyDescent="0.25">
      <c r="A1454" s="118"/>
      <c r="B1454" s="118"/>
    </row>
    <row r="1455" spans="1:2" x14ac:dyDescent="0.25">
      <c r="A1455" s="118"/>
      <c r="B1455" s="118"/>
    </row>
    <row r="1456" spans="1:2" x14ac:dyDescent="0.25">
      <c r="A1456" s="118"/>
      <c r="B1456" s="118"/>
    </row>
    <row r="1457" spans="1:2" x14ac:dyDescent="0.25">
      <c r="A1457" s="118"/>
      <c r="B1457" s="118"/>
    </row>
    <row r="1458" spans="1:2" x14ac:dyDescent="0.25">
      <c r="A1458" s="118"/>
      <c r="B1458" s="118"/>
    </row>
    <row r="1459" spans="1:2" x14ac:dyDescent="0.25">
      <c r="A1459" s="118"/>
      <c r="B1459" s="118"/>
    </row>
    <row r="1460" spans="1:2" x14ac:dyDescent="0.25">
      <c r="A1460" s="118"/>
      <c r="B1460" s="118"/>
    </row>
    <row r="1461" spans="1:2" x14ac:dyDescent="0.25">
      <c r="A1461" s="118"/>
      <c r="B1461" s="118"/>
    </row>
    <row r="1462" spans="1:2" x14ac:dyDescent="0.25">
      <c r="A1462" s="118"/>
      <c r="B1462" s="118"/>
    </row>
    <row r="1463" spans="1:2" x14ac:dyDescent="0.25">
      <c r="A1463" s="118"/>
      <c r="B1463" s="118"/>
    </row>
    <row r="1464" spans="1:2" x14ac:dyDescent="0.25">
      <c r="A1464" s="118"/>
      <c r="B1464" s="118"/>
    </row>
    <row r="1465" spans="1:2" x14ac:dyDescent="0.25">
      <c r="A1465" s="118"/>
      <c r="B1465" s="118"/>
    </row>
    <row r="1466" spans="1:2" x14ac:dyDescent="0.25">
      <c r="A1466" s="118"/>
      <c r="B1466" s="118"/>
    </row>
    <row r="1467" spans="1:2" x14ac:dyDescent="0.25">
      <c r="A1467" s="118"/>
      <c r="B1467" s="118"/>
    </row>
    <row r="1468" spans="1:2" x14ac:dyDescent="0.25">
      <c r="A1468" s="118"/>
      <c r="B1468" s="118"/>
    </row>
    <row r="1469" spans="1:2" x14ac:dyDescent="0.25">
      <c r="A1469" s="118"/>
      <c r="B1469" s="118"/>
    </row>
    <row r="1470" spans="1:2" x14ac:dyDescent="0.25">
      <c r="A1470" s="118"/>
      <c r="B1470" s="118"/>
    </row>
    <row r="1471" spans="1:2" x14ac:dyDescent="0.25">
      <c r="A1471" s="118"/>
      <c r="B1471" s="118"/>
    </row>
    <row r="1472" spans="1:2" x14ac:dyDescent="0.25">
      <c r="A1472" s="118"/>
      <c r="B1472" s="118"/>
    </row>
    <row r="1473" spans="1:2" x14ac:dyDescent="0.25">
      <c r="A1473" s="118"/>
      <c r="B1473" s="118"/>
    </row>
    <row r="1474" spans="1:2" x14ac:dyDescent="0.25">
      <c r="A1474" s="118"/>
      <c r="B1474" s="118"/>
    </row>
    <row r="1475" spans="1:2" x14ac:dyDescent="0.25">
      <c r="A1475" s="118"/>
      <c r="B1475" s="118"/>
    </row>
    <row r="1476" spans="1:2" x14ac:dyDescent="0.25">
      <c r="A1476" s="118"/>
      <c r="B1476" s="118"/>
    </row>
    <row r="1477" spans="1:2" x14ac:dyDescent="0.25">
      <c r="A1477" s="118"/>
      <c r="B1477" s="118"/>
    </row>
    <row r="1478" spans="1:2" x14ac:dyDescent="0.25">
      <c r="A1478" s="118"/>
      <c r="B1478" s="118"/>
    </row>
    <row r="1479" spans="1:2" x14ac:dyDescent="0.25">
      <c r="A1479" s="118"/>
      <c r="B1479" s="118"/>
    </row>
    <row r="1480" spans="1:2" x14ac:dyDescent="0.25">
      <c r="A1480" s="118"/>
      <c r="B1480" s="118"/>
    </row>
    <row r="1481" spans="1:2" x14ac:dyDescent="0.25">
      <c r="A1481" s="118"/>
      <c r="B1481" s="118"/>
    </row>
    <row r="1482" spans="1:2" x14ac:dyDescent="0.25">
      <c r="A1482" s="118"/>
      <c r="B1482" s="118"/>
    </row>
    <row r="1483" spans="1:2" x14ac:dyDescent="0.25">
      <c r="A1483" s="118"/>
      <c r="B1483" s="118"/>
    </row>
    <row r="1484" spans="1:2" x14ac:dyDescent="0.25">
      <c r="A1484" s="118"/>
      <c r="B1484" s="118"/>
    </row>
    <row r="1485" spans="1:2" x14ac:dyDescent="0.25">
      <c r="A1485" s="118"/>
      <c r="B1485" s="118"/>
    </row>
    <row r="1486" spans="1:2" x14ac:dyDescent="0.25">
      <c r="A1486" s="118"/>
      <c r="B1486" s="118"/>
    </row>
    <row r="1487" spans="1:2" x14ac:dyDescent="0.25">
      <c r="A1487" s="118"/>
      <c r="B1487" s="118"/>
    </row>
    <row r="1488" spans="1:2" x14ac:dyDescent="0.25">
      <c r="A1488" s="118"/>
      <c r="B1488" s="118"/>
    </row>
    <row r="1489" spans="1:2" x14ac:dyDescent="0.25">
      <c r="A1489" s="118"/>
      <c r="B1489" s="118"/>
    </row>
    <row r="1490" spans="1:2" x14ac:dyDescent="0.25">
      <c r="A1490" s="118"/>
      <c r="B1490" s="118"/>
    </row>
    <row r="1491" spans="1:2" x14ac:dyDescent="0.25">
      <c r="A1491" s="118"/>
      <c r="B1491" s="118"/>
    </row>
    <row r="1492" spans="1:2" x14ac:dyDescent="0.25">
      <c r="A1492" s="118"/>
      <c r="B1492" s="118"/>
    </row>
    <row r="1493" spans="1:2" x14ac:dyDescent="0.25">
      <c r="A1493" s="118"/>
      <c r="B1493" s="118"/>
    </row>
    <row r="1494" spans="1:2" x14ac:dyDescent="0.25">
      <c r="A1494" s="118"/>
      <c r="B1494" s="118"/>
    </row>
    <row r="1495" spans="1:2" x14ac:dyDescent="0.25">
      <c r="A1495" s="118"/>
      <c r="B1495" s="118"/>
    </row>
    <row r="1496" spans="1:2" x14ac:dyDescent="0.25">
      <c r="A1496" s="118"/>
      <c r="B1496" s="118"/>
    </row>
    <row r="1497" spans="1:2" x14ac:dyDescent="0.25">
      <c r="A1497" s="118"/>
      <c r="B1497" s="118"/>
    </row>
    <row r="1498" spans="1:2" x14ac:dyDescent="0.25">
      <c r="A1498" s="118"/>
      <c r="B1498" s="118"/>
    </row>
    <row r="1499" spans="1:2" x14ac:dyDescent="0.25">
      <c r="A1499" s="118"/>
      <c r="B1499" s="118"/>
    </row>
    <row r="1500" spans="1:2" x14ac:dyDescent="0.25">
      <c r="A1500" s="118"/>
      <c r="B1500" s="118"/>
    </row>
    <row r="1501" spans="1:2" x14ac:dyDescent="0.25">
      <c r="A1501" s="118"/>
      <c r="B1501" s="118"/>
    </row>
    <row r="1502" spans="1:2" x14ac:dyDescent="0.25">
      <c r="A1502" s="118"/>
      <c r="B1502" s="118"/>
    </row>
    <row r="1503" spans="1:2" x14ac:dyDescent="0.25">
      <c r="A1503" s="118"/>
      <c r="B1503" s="118"/>
    </row>
    <row r="1504" spans="1:2" x14ac:dyDescent="0.25">
      <c r="A1504" s="118"/>
      <c r="B1504" s="118"/>
    </row>
    <row r="1505" spans="1:2" x14ac:dyDescent="0.25">
      <c r="A1505" s="118"/>
      <c r="B1505" s="118"/>
    </row>
    <row r="1506" spans="1:2" x14ac:dyDescent="0.25">
      <c r="A1506" s="118"/>
      <c r="B1506" s="118"/>
    </row>
    <row r="1507" spans="1:2" x14ac:dyDescent="0.25">
      <c r="A1507" s="118"/>
      <c r="B1507" s="118"/>
    </row>
    <row r="1508" spans="1:2" x14ac:dyDescent="0.25">
      <c r="A1508" s="118"/>
      <c r="B1508" s="118"/>
    </row>
    <row r="1509" spans="1:2" x14ac:dyDescent="0.25">
      <c r="A1509" s="118"/>
      <c r="B1509" s="118"/>
    </row>
    <row r="1510" spans="1:2" x14ac:dyDescent="0.25">
      <c r="A1510" s="118"/>
      <c r="B1510" s="118"/>
    </row>
    <row r="1511" spans="1:2" x14ac:dyDescent="0.25">
      <c r="A1511" s="118"/>
      <c r="B1511" s="118"/>
    </row>
    <row r="1512" spans="1:2" x14ac:dyDescent="0.25">
      <c r="A1512" s="118"/>
      <c r="B1512" s="118"/>
    </row>
    <row r="1513" spans="1:2" x14ac:dyDescent="0.25">
      <c r="A1513" s="118"/>
      <c r="B1513" s="118"/>
    </row>
    <row r="1514" spans="1:2" x14ac:dyDescent="0.25">
      <c r="A1514" s="118"/>
      <c r="B1514" s="118"/>
    </row>
    <row r="1515" spans="1:2" x14ac:dyDescent="0.25">
      <c r="A1515" s="118"/>
      <c r="B1515" s="118"/>
    </row>
    <row r="1516" spans="1:2" x14ac:dyDescent="0.25">
      <c r="A1516" s="118"/>
      <c r="B1516" s="118"/>
    </row>
    <row r="1517" spans="1:2" x14ac:dyDescent="0.25">
      <c r="A1517" s="118"/>
      <c r="B1517" s="118"/>
    </row>
    <row r="1518" spans="1:2" x14ac:dyDescent="0.25">
      <c r="A1518" s="118"/>
      <c r="B1518" s="118"/>
    </row>
    <row r="1519" spans="1:2" x14ac:dyDescent="0.25">
      <c r="A1519" s="118"/>
      <c r="B1519" s="118"/>
    </row>
    <row r="1520" spans="1:2" x14ac:dyDescent="0.25">
      <c r="A1520" s="118"/>
      <c r="B1520" s="118"/>
    </row>
    <row r="1521" spans="1:2" x14ac:dyDescent="0.25">
      <c r="A1521" s="118"/>
      <c r="B1521" s="118"/>
    </row>
    <row r="1522" spans="1:2" x14ac:dyDescent="0.25">
      <c r="A1522" s="118"/>
      <c r="B1522" s="118"/>
    </row>
    <row r="1523" spans="1:2" x14ac:dyDescent="0.25">
      <c r="A1523" s="118"/>
      <c r="B1523" s="118"/>
    </row>
    <row r="1524" spans="1:2" x14ac:dyDescent="0.25">
      <c r="A1524" s="118"/>
      <c r="B1524" s="118"/>
    </row>
    <row r="1525" spans="1:2" x14ac:dyDescent="0.25">
      <c r="A1525" s="118"/>
      <c r="B1525" s="118"/>
    </row>
    <row r="1526" spans="1:2" x14ac:dyDescent="0.25">
      <c r="A1526" s="118"/>
      <c r="B1526" s="118"/>
    </row>
    <row r="1527" spans="1:2" x14ac:dyDescent="0.25">
      <c r="A1527" s="118"/>
      <c r="B1527" s="118"/>
    </row>
    <row r="1528" spans="1:2" x14ac:dyDescent="0.25">
      <c r="A1528" s="118"/>
      <c r="B1528" s="118"/>
    </row>
    <row r="1529" spans="1:2" x14ac:dyDescent="0.25">
      <c r="A1529" s="118"/>
      <c r="B1529" s="118"/>
    </row>
    <row r="1530" spans="1:2" x14ac:dyDescent="0.25">
      <c r="A1530" s="118"/>
      <c r="B1530" s="118"/>
    </row>
    <row r="1531" spans="1:2" x14ac:dyDescent="0.25">
      <c r="A1531" s="118"/>
      <c r="B1531" s="118"/>
    </row>
    <row r="1532" spans="1:2" x14ac:dyDescent="0.25">
      <c r="A1532" s="118"/>
      <c r="B1532" s="118"/>
    </row>
    <row r="1533" spans="1:2" x14ac:dyDescent="0.25">
      <c r="A1533" s="118"/>
      <c r="B1533" s="118"/>
    </row>
    <row r="1534" spans="1:2" x14ac:dyDescent="0.25">
      <c r="A1534" s="118"/>
      <c r="B1534" s="118"/>
    </row>
    <row r="1535" spans="1:2" x14ac:dyDescent="0.25">
      <c r="A1535" s="118"/>
      <c r="B1535" s="118"/>
    </row>
    <row r="1536" spans="1:2" x14ac:dyDescent="0.25">
      <c r="A1536" s="118"/>
      <c r="B1536" s="118"/>
    </row>
    <row r="1537" spans="1:2" x14ac:dyDescent="0.25">
      <c r="A1537" s="118"/>
      <c r="B1537" s="118"/>
    </row>
    <row r="1538" spans="1:2" x14ac:dyDescent="0.25">
      <c r="A1538" s="118"/>
      <c r="B1538" s="118"/>
    </row>
    <row r="1539" spans="1:2" x14ac:dyDescent="0.25">
      <c r="A1539" s="118"/>
      <c r="B1539" s="118"/>
    </row>
    <row r="1540" spans="1:2" x14ac:dyDescent="0.25">
      <c r="A1540" s="118"/>
      <c r="B1540" s="118"/>
    </row>
    <row r="1541" spans="1:2" x14ac:dyDescent="0.25">
      <c r="A1541" s="118"/>
      <c r="B1541" s="118"/>
    </row>
    <row r="1542" spans="1:2" x14ac:dyDescent="0.25">
      <c r="A1542" s="118"/>
      <c r="B1542" s="118"/>
    </row>
    <row r="1543" spans="1:2" x14ac:dyDescent="0.25">
      <c r="A1543" s="118"/>
      <c r="B1543" s="118"/>
    </row>
    <row r="1544" spans="1:2" x14ac:dyDescent="0.25">
      <c r="A1544" s="118"/>
      <c r="B1544" s="118"/>
    </row>
    <row r="1545" spans="1:2" x14ac:dyDescent="0.25">
      <c r="A1545" s="118"/>
      <c r="B1545" s="118"/>
    </row>
    <row r="1546" spans="1:2" x14ac:dyDescent="0.25">
      <c r="A1546" s="118"/>
      <c r="B1546" s="118"/>
    </row>
    <row r="1547" spans="1:2" x14ac:dyDescent="0.25">
      <c r="A1547" s="118"/>
      <c r="B1547" s="118"/>
    </row>
    <row r="1548" spans="1:2" x14ac:dyDescent="0.25">
      <c r="A1548" s="118"/>
      <c r="B1548" s="118"/>
    </row>
    <row r="1549" spans="1:2" x14ac:dyDescent="0.25">
      <c r="A1549" s="118"/>
      <c r="B1549" s="118"/>
    </row>
    <row r="1550" spans="1:2" x14ac:dyDescent="0.25">
      <c r="A1550" s="118"/>
      <c r="B1550" s="118"/>
    </row>
    <row r="1551" spans="1:2" x14ac:dyDescent="0.25">
      <c r="A1551" s="118"/>
      <c r="B1551" s="118"/>
    </row>
    <row r="1552" spans="1:2" x14ac:dyDescent="0.25">
      <c r="A1552" s="118"/>
      <c r="B1552" s="118"/>
    </row>
    <row r="1553" spans="1:2" x14ac:dyDescent="0.25">
      <c r="A1553" s="118"/>
      <c r="B1553" s="118"/>
    </row>
    <row r="1554" spans="1:2" x14ac:dyDescent="0.25">
      <c r="A1554" s="118"/>
      <c r="B1554" s="118"/>
    </row>
    <row r="1555" spans="1:2" x14ac:dyDescent="0.25">
      <c r="A1555" s="118"/>
      <c r="B1555" s="118"/>
    </row>
    <row r="1556" spans="1:2" x14ac:dyDescent="0.25">
      <c r="A1556" s="118"/>
      <c r="B1556" s="118"/>
    </row>
    <row r="1557" spans="1:2" x14ac:dyDescent="0.25">
      <c r="A1557" s="118"/>
      <c r="B1557" s="118"/>
    </row>
    <row r="1558" spans="1:2" x14ac:dyDescent="0.25">
      <c r="A1558" s="118"/>
      <c r="B1558" s="118"/>
    </row>
    <row r="1559" spans="1:2" x14ac:dyDescent="0.25">
      <c r="A1559" s="118"/>
      <c r="B1559" s="118"/>
    </row>
    <row r="1560" spans="1:2" x14ac:dyDescent="0.25">
      <c r="A1560" s="118"/>
      <c r="B1560" s="118"/>
    </row>
    <row r="1561" spans="1:2" x14ac:dyDescent="0.25">
      <c r="A1561" s="118"/>
      <c r="B1561" s="118"/>
    </row>
    <row r="1562" spans="1:2" x14ac:dyDescent="0.25">
      <c r="A1562" s="118"/>
      <c r="B1562" s="118"/>
    </row>
    <row r="1563" spans="1:2" x14ac:dyDescent="0.25">
      <c r="A1563" s="118"/>
      <c r="B1563" s="118"/>
    </row>
    <row r="1564" spans="1:2" x14ac:dyDescent="0.25">
      <c r="A1564" s="118"/>
      <c r="B1564" s="118"/>
    </row>
    <row r="1565" spans="1:2" x14ac:dyDescent="0.25">
      <c r="A1565" s="118"/>
      <c r="B1565" s="118"/>
    </row>
    <row r="1566" spans="1:2" x14ac:dyDescent="0.25">
      <c r="A1566" s="118"/>
      <c r="B1566" s="118"/>
    </row>
    <row r="1567" spans="1:2" x14ac:dyDescent="0.25">
      <c r="A1567" s="118"/>
      <c r="B1567" s="118"/>
    </row>
    <row r="1568" spans="1:2" x14ac:dyDescent="0.25">
      <c r="A1568" s="118"/>
      <c r="B1568" s="118"/>
    </row>
    <row r="1569" spans="1:2" x14ac:dyDescent="0.25">
      <c r="A1569" s="118"/>
      <c r="B1569" s="118"/>
    </row>
    <row r="1570" spans="1:2" x14ac:dyDescent="0.25">
      <c r="A1570" s="118"/>
      <c r="B1570" s="118"/>
    </row>
    <row r="1571" spans="1:2" x14ac:dyDescent="0.25">
      <c r="A1571" s="118"/>
      <c r="B1571" s="118"/>
    </row>
    <row r="1572" spans="1:2" x14ac:dyDescent="0.25">
      <c r="A1572" s="118"/>
      <c r="B1572" s="118"/>
    </row>
    <row r="1573" spans="1:2" x14ac:dyDescent="0.25">
      <c r="A1573" s="118"/>
      <c r="B1573" s="118"/>
    </row>
    <row r="1574" spans="1:2" x14ac:dyDescent="0.25">
      <c r="A1574" s="118"/>
      <c r="B1574" s="118"/>
    </row>
    <row r="1575" spans="1:2" x14ac:dyDescent="0.25">
      <c r="A1575" s="118"/>
      <c r="B1575" s="118"/>
    </row>
    <row r="1576" spans="1:2" x14ac:dyDescent="0.25">
      <c r="A1576" s="118"/>
      <c r="B1576" s="118"/>
    </row>
    <row r="1577" spans="1:2" x14ac:dyDescent="0.25">
      <c r="A1577" s="118"/>
      <c r="B1577" s="118"/>
    </row>
    <row r="1578" spans="1:2" x14ac:dyDescent="0.25">
      <c r="A1578" s="118"/>
      <c r="B1578" s="118"/>
    </row>
    <row r="1579" spans="1:2" x14ac:dyDescent="0.25">
      <c r="A1579" s="118"/>
      <c r="B1579" s="118"/>
    </row>
    <row r="1580" spans="1:2" x14ac:dyDescent="0.25">
      <c r="A1580" s="118"/>
      <c r="B1580" s="118"/>
    </row>
    <row r="1581" spans="1:2" x14ac:dyDescent="0.25">
      <c r="A1581" s="118"/>
      <c r="B1581" s="118"/>
    </row>
    <row r="1582" spans="1:2" x14ac:dyDescent="0.25">
      <c r="A1582" s="118"/>
      <c r="B1582" s="118"/>
    </row>
    <row r="1583" spans="1:2" x14ac:dyDescent="0.25">
      <c r="A1583" s="118"/>
      <c r="B1583" s="118"/>
    </row>
    <row r="1584" spans="1:2" x14ac:dyDescent="0.25">
      <c r="A1584" s="118"/>
      <c r="B1584" s="118"/>
    </row>
    <row r="1585" spans="1:2" x14ac:dyDescent="0.25">
      <c r="A1585" s="118"/>
      <c r="B1585" s="118"/>
    </row>
    <row r="1586" spans="1:2" x14ac:dyDescent="0.25">
      <c r="A1586" s="118"/>
      <c r="B1586" s="118"/>
    </row>
    <row r="1587" spans="1:2" x14ac:dyDescent="0.25">
      <c r="A1587" s="118"/>
      <c r="B1587" s="118"/>
    </row>
    <row r="1588" spans="1:2" x14ac:dyDescent="0.25">
      <c r="A1588" s="118"/>
      <c r="B1588" s="118"/>
    </row>
    <row r="1589" spans="1:2" x14ac:dyDescent="0.25">
      <c r="A1589" s="118"/>
      <c r="B1589" s="118"/>
    </row>
    <row r="1590" spans="1:2" x14ac:dyDescent="0.25">
      <c r="A1590" s="118"/>
      <c r="B1590" s="118"/>
    </row>
    <row r="1591" spans="1:2" x14ac:dyDescent="0.25">
      <c r="A1591" s="118"/>
      <c r="B1591" s="118"/>
    </row>
    <row r="1592" spans="1:2" x14ac:dyDescent="0.25">
      <c r="A1592" s="118"/>
      <c r="B1592" s="118"/>
    </row>
    <row r="1593" spans="1:2" x14ac:dyDescent="0.25">
      <c r="A1593" s="118"/>
      <c r="B1593" s="118"/>
    </row>
    <row r="1594" spans="1:2" x14ac:dyDescent="0.25">
      <c r="A1594" s="118"/>
      <c r="B1594" s="118"/>
    </row>
    <row r="1595" spans="1:2" x14ac:dyDescent="0.25">
      <c r="A1595" s="118"/>
      <c r="B1595" s="118"/>
    </row>
    <row r="1596" spans="1:2" x14ac:dyDescent="0.25">
      <c r="A1596" s="118"/>
      <c r="B1596" s="118"/>
    </row>
    <row r="1597" spans="1:2" x14ac:dyDescent="0.25">
      <c r="A1597" s="118"/>
      <c r="B1597" s="118"/>
    </row>
    <row r="1598" spans="1:2" x14ac:dyDescent="0.25">
      <c r="A1598" s="118"/>
      <c r="B1598" s="118"/>
    </row>
    <row r="1599" spans="1:2" x14ac:dyDescent="0.25">
      <c r="A1599" s="118"/>
      <c r="B1599" s="118"/>
    </row>
    <row r="1600" spans="1:2" x14ac:dyDescent="0.25">
      <c r="A1600" s="118"/>
      <c r="B1600" s="118"/>
    </row>
    <row r="1601" spans="1:2" x14ac:dyDescent="0.25">
      <c r="A1601" s="118"/>
      <c r="B1601" s="118"/>
    </row>
    <row r="1602" spans="1:2" x14ac:dyDescent="0.25">
      <c r="A1602" s="118"/>
      <c r="B1602" s="118"/>
    </row>
    <row r="1603" spans="1:2" x14ac:dyDescent="0.25">
      <c r="A1603" s="118"/>
      <c r="B1603" s="118"/>
    </row>
    <row r="1604" spans="1:2" x14ac:dyDescent="0.25">
      <c r="A1604" s="118"/>
      <c r="B1604" s="118"/>
    </row>
    <row r="1605" spans="1:2" x14ac:dyDescent="0.25">
      <c r="A1605" s="118"/>
      <c r="B1605" s="118"/>
    </row>
    <row r="1606" spans="1:2" x14ac:dyDescent="0.25">
      <c r="A1606" s="118"/>
      <c r="B1606" s="118"/>
    </row>
    <row r="1607" spans="1:2" x14ac:dyDescent="0.25">
      <c r="A1607" s="118"/>
      <c r="B1607" s="118"/>
    </row>
    <row r="1608" spans="1:2" x14ac:dyDescent="0.25">
      <c r="A1608" s="118"/>
      <c r="B1608" s="118"/>
    </row>
    <row r="1609" spans="1:2" x14ac:dyDescent="0.25">
      <c r="A1609" s="118"/>
      <c r="B1609" s="118"/>
    </row>
    <row r="1610" spans="1:2" x14ac:dyDescent="0.25">
      <c r="A1610" s="118"/>
      <c r="B1610" s="118"/>
    </row>
    <row r="1611" spans="1:2" x14ac:dyDescent="0.25">
      <c r="A1611" s="118"/>
      <c r="B1611" s="118"/>
    </row>
    <row r="1612" spans="1:2" x14ac:dyDescent="0.25">
      <c r="A1612" s="118"/>
      <c r="B1612" s="118"/>
    </row>
    <row r="1613" spans="1:2" x14ac:dyDescent="0.25">
      <c r="A1613" s="118"/>
      <c r="B1613" s="118"/>
    </row>
    <row r="1614" spans="1:2" x14ac:dyDescent="0.25">
      <c r="A1614" s="118"/>
      <c r="B1614" s="118"/>
    </row>
    <row r="1615" spans="1:2" x14ac:dyDescent="0.25">
      <c r="A1615" s="118"/>
      <c r="B1615" s="118"/>
    </row>
    <row r="1616" spans="1:2" x14ac:dyDescent="0.25">
      <c r="A1616" s="118"/>
      <c r="B1616" s="118"/>
    </row>
    <row r="1617" spans="1:2" x14ac:dyDescent="0.25">
      <c r="A1617" s="118"/>
      <c r="B1617" s="118"/>
    </row>
    <row r="1618" spans="1:2" x14ac:dyDescent="0.25">
      <c r="A1618" s="118"/>
      <c r="B1618" s="118"/>
    </row>
    <row r="1619" spans="1:2" x14ac:dyDescent="0.25">
      <c r="A1619" s="118"/>
      <c r="B1619" s="118"/>
    </row>
    <row r="1620" spans="1:2" x14ac:dyDescent="0.25">
      <c r="A1620" s="118"/>
      <c r="B1620" s="118"/>
    </row>
    <row r="1621" spans="1:2" x14ac:dyDescent="0.25">
      <c r="A1621" s="118"/>
      <c r="B1621" s="118"/>
    </row>
    <row r="1622" spans="1:2" x14ac:dyDescent="0.25">
      <c r="A1622" s="118"/>
      <c r="B1622" s="118"/>
    </row>
    <row r="1623" spans="1:2" x14ac:dyDescent="0.25">
      <c r="A1623" s="118"/>
      <c r="B1623" s="118"/>
    </row>
    <row r="1624" spans="1:2" x14ac:dyDescent="0.25">
      <c r="A1624" s="118"/>
      <c r="B1624" s="118"/>
    </row>
    <row r="1625" spans="1:2" x14ac:dyDescent="0.25">
      <c r="A1625" s="118"/>
      <c r="B1625" s="118"/>
    </row>
    <row r="1626" spans="1:2" x14ac:dyDescent="0.25">
      <c r="A1626" s="118"/>
      <c r="B1626" s="118"/>
    </row>
    <row r="1627" spans="1:2" x14ac:dyDescent="0.25">
      <c r="A1627" s="118"/>
      <c r="B1627" s="118"/>
    </row>
    <row r="1628" spans="1:2" x14ac:dyDescent="0.25">
      <c r="A1628" s="118"/>
      <c r="B1628" s="118"/>
    </row>
    <row r="1629" spans="1:2" x14ac:dyDescent="0.25">
      <c r="A1629" s="118"/>
      <c r="B1629" s="118"/>
    </row>
    <row r="1630" spans="1:2" x14ac:dyDescent="0.25">
      <c r="A1630" s="118"/>
      <c r="B1630" s="118"/>
    </row>
    <row r="1631" spans="1:2" x14ac:dyDescent="0.25">
      <c r="A1631" s="118"/>
      <c r="B1631" s="118"/>
    </row>
    <row r="1632" spans="1:2" x14ac:dyDescent="0.25">
      <c r="A1632" s="118"/>
      <c r="B1632" s="118"/>
    </row>
    <row r="1633" spans="1:2" x14ac:dyDescent="0.25">
      <c r="A1633" s="118"/>
      <c r="B1633" s="118"/>
    </row>
    <row r="1634" spans="1:2" x14ac:dyDescent="0.25">
      <c r="A1634" s="118"/>
      <c r="B1634" s="118"/>
    </row>
    <row r="1635" spans="1:2" x14ac:dyDescent="0.25">
      <c r="A1635" s="118"/>
      <c r="B1635" s="118"/>
    </row>
    <row r="1636" spans="1:2" x14ac:dyDescent="0.25">
      <c r="A1636" s="118"/>
      <c r="B1636" s="118"/>
    </row>
    <row r="1637" spans="1:2" x14ac:dyDescent="0.25">
      <c r="A1637" s="118"/>
      <c r="B1637" s="118"/>
    </row>
    <row r="1638" spans="1:2" x14ac:dyDescent="0.25">
      <c r="A1638" s="118"/>
      <c r="B1638" s="118"/>
    </row>
    <row r="1639" spans="1:2" x14ac:dyDescent="0.25">
      <c r="A1639" s="118"/>
      <c r="B1639" s="118"/>
    </row>
    <row r="1640" spans="1:2" x14ac:dyDescent="0.25">
      <c r="A1640" s="118"/>
      <c r="B1640" s="118"/>
    </row>
    <row r="1641" spans="1:2" x14ac:dyDescent="0.25">
      <c r="A1641" s="118"/>
      <c r="B1641" s="118"/>
    </row>
    <row r="1642" spans="1:2" x14ac:dyDescent="0.25">
      <c r="A1642" s="118"/>
      <c r="B1642" s="118"/>
    </row>
    <row r="1643" spans="1:2" x14ac:dyDescent="0.25">
      <c r="A1643" s="118"/>
      <c r="B1643" s="118"/>
    </row>
    <row r="1644" spans="1:2" x14ac:dyDescent="0.25">
      <c r="A1644" s="118"/>
      <c r="B1644" s="118"/>
    </row>
    <row r="1645" spans="1:2" x14ac:dyDescent="0.25">
      <c r="A1645" s="118"/>
      <c r="B1645" s="118"/>
    </row>
    <row r="1646" spans="1:2" x14ac:dyDescent="0.25">
      <c r="A1646" s="118"/>
      <c r="B1646" s="118"/>
    </row>
    <row r="1647" spans="1:2" x14ac:dyDescent="0.25">
      <c r="A1647" s="118"/>
      <c r="B1647" s="118"/>
    </row>
    <row r="1648" spans="1:2" x14ac:dyDescent="0.25">
      <c r="A1648" s="118"/>
      <c r="B1648" s="118"/>
    </row>
    <row r="1649" spans="1:2" x14ac:dyDescent="0.25">
      <c r="A1649" s="118"/>
      <c r="B1649" s="118"/>
    </row>
    <row r="1650" spans="1:2" x14ac:dyDescent="0.25">
      <c r="A1650" s="118"/>
      <c r="B1650" s="118"/>
    </row>
    <row r="1651" spans="1:2" x14ac:dyDescent="0.25">
      <c r="A1651" s="118"/>
      <c r="B1651" s="118"/>
    </row>
    <row r="1652" spans="1:2" x14ac:dyDescent="0.25">
      <c r="A1652" s="118"/>
      <c r="B1652" s="118"/>
    </row>
    <row r="1653" spans="1:2" x14ac:dyDescent="0.25">
      <c r="A1653" s="118"/>
      <c r="B1653" s="118"/>
    </row>
    <row r="1654" spans="1:2" x14ac:dyDescent="0.25">
      <c r="A1654" s="118"/>
      <c r="B1654" s="118"/>
    </row>
    <row r="1655" spans="1:2" x14ac:dyDescent="0.25">
      <c r="A1655" s="118"/>
      <c r="B1655" s="118"/>
    </row>
    <row r="1656" spans="1:2" x14ac:dyDescent="0.25">
      <c r="A1656" s="118"/>
      <c r="B1656" s="118"/>
    </row>
    <row r="1657" spans="1:2" x14ac:dyDescent="0.25">
      <c r="A1657" s="118"/>
      <c r="B1657" s="118"/>
    </row>
    <row r="1658" spans="1:2" x14ac:dyDescent="0.25">
      <c r="A1658" s="118"/>
      <c r="B1658" s="118"/>
    </row>
    <row r="1659" spans="1:2" x14ac:dyDescent="0.25">
      <c r="A1659" s="118"/>
      <c r="B1659" s="118"/>
    </row>
    <row r="1660" spans="1:2" x14ac:dyDescent="0.25">
      <c r="A1660" s="118"/>
      <c r="B1660" s="118"/>
    </row>
    <row r="1661" spans="1:2" x14ac:dyDescent="0.25">
      <c r="A1661" s="118"/>
      <c r="B1661" s="118"/>
    </row>
    <row r="1662" spans="1:2" x14ac:dyDescent="0.25">
      <c r="A1662" s="118"/>
      <c r="B1662" s="118"/>
    </row>
    <row r="1663" spans="1:2" x14ac:dyDescent="0.25">
      <c r="A1663" s="118"/>
      <c r="B1663" s="118"/>
    </row>
    <row r="1664" spans="1:2" x14ac:dyDescent="0.25">
      <c r="A1664" s="118"/>
      <c r="B1664" s="118"/>
    </row>
    <row r="1665" spans="1:2" x14ac:dyDescent="0.25">
      <c r="A1665" s="118"/>
      <c r="B1665" s="118"/>
    </row>
    <row r="1666" spans="1:2" x14ac:dyDescent="0.25">
      <c r="A1666" s="118"/>
      <c r="B1666" s="118"/>
    </row>
    <row r="1667" spans="1:2" x14ac:dyDescent="0.25">
      <c r="A1667" s="118"/>
      <c r="B1667" s="118"/>
    </row>
    <row r="1668" spans="1:2" x14ac:dyDescent="0.25">
      <c r="A1668" s="118"/>
      <c r="B1668" s="118"/>
    </row>
    <row r="1669" spans="1:2" x14ac:dyDescent="0.25">
      <c r="A1669" s="118"/>
      <c r="B1669" s="118"/>
    </row>
    <row r="1670" spans="1:2" x14ac:dyDescent="0.25">
      <c r="A1670" s="118"/>
      <c r="B1670" s="118"/>
    </row>
    <row r="1671" spans="1:2" x14ac:dyDescent="0.25">
      <c r="A1671" s="118"/>
      <c r="B1671" s="118"/>
    </row>
    <row r="1672" spans="1:2" x14ac:dyDescent="0.25">
      <c r="A1672" s="118"/>
      <c r="B1672" s="118"/>
    </row>
    <row r="1673" spans="1:2" x14ac:dyDescent="0.25">
      <c r="A1673" s="118"/>
      <c r="B1673" s="118"/>
    </row>
    <row r="1674" spans="1:2" x14ac:dyDescent="0.25">
      <c r="A1674" s="118"/>
      <c r="B1674" s="118"/>
    </row>
    <row r="1675" spans="1:2" x14ac:dyDescent="0.25">
      <c r="A1675" s="118"/>
      <c r="B1675" s="118"/>
    </row>
    <row r="1676" spans="1:2" x14ac:dyDescent="0.25">
      <c r="A1676" s="118"/>
      <c r="B1676" s="118"/>
    </row>
    <row r="1677" spans="1:2" x14ac:dyDescent="0.25">
      <c r="A1677" s="118"/>
      <c r="B1677" s="118"/>
    </row>
    <row r="1678" spans="1:2" x14ac:dyDescent="0.25">
      <c r="A1678" s="118"/>
      <c r="B1678" s="118"/>
    </row>
    <row r="1679" spans="1:2" x14ac:dyDescent="0.25">
      <c r="A1679" s="118"/>
      <c r="B1679" s="118"/>
    </row>
    <row r="1680" spans="1:2" x14ac:dyDescent="0.25">
      <c r="A1680" s="118"/>
      <c r="B1680" s="118"/>
    </row>
    <row r="1681" spans="1:2" x14ac:dyDescent="0.25">
      <c r="A1681" s="118"/>
      <c r="B1681" s="118"/>
    </row>
    <row r="1682" spans="1:2" x14ac:dyDescent="0.25">
      <c r="A1682" s="118"/>
      <c r="B1682" s="118"/>
    </row>
    <row r="1683" spans="1:2" x14ac:dyDescent="0.25">
      <c r="A1683" s="118"/>
      <c r="B1683" s="118"/>
    </row>
    <row r="1684" spans="1:2" x14ac:dyDescent="0.25">
      <c r="A1684" s="118"/>
      <c r="B1684" s="118"/>
    </row>
    <row r="1685" spans="1:2" x14ac:dyDescent="0.25">
      <c r="A1685" s="118"/>
      <c r="B1685" s="118"/>
    </row>
    <row r="1686" spans="1:2" x14ac:dyDescent="0.25">
      <c r="A1686" s="118"/>
      <c r="B1686" s="118"/>
    </row>
    <row r="1687" spans="1:2" x14ac:dyDescent="0.25">
      <c r="A1687" s="118"/>
      <c r="B1687" s="118"/>
    </row>
    <row r="1688" spans="1:2" x14ac:dyDescent="0.25">
      <c r="A1688" s="118"/>
      <c r="B1688" s="118"/>
    </row>
    <row r="1689" spans="1:2" x14ac:dyDescent="0.25">
      <c r="A1689" s="118"/>
      <c r="B1689" s="118"/>
    </row>
    <row r="1690" spans="1:2" x14ac:dyDescent="0.25">
      <c r="A1690" s="118"/>
      <c r="B1690" s="118"/>
    </row>
    <row r="1691" spans="1:2" x14ac:dyDescent="0.25">
      <c r="A1691" s="118"/>
      <c r="B1691" s="118"/>
    </row>
    <row r="1692" spans="1:2" x14ac:dyDescent="0.25">
      <c r="A1692" s="118"/>
      <c r="B1692" s="118"/>
    </row>
    <row r="1693" spans="1:2" x14ac:dyDescent="0.25">
      <c r="A1693" s="118"/>
      <c r="B1693" s="118"/>
    </row>
    <row r="1694" spans="1:2" x14ac:dyDescent="0.25">
      <c r="A1694" s="118"/>
      <c r="B1694" s="118"/>
    </row>
    <row r="1695" spans="1:2" x14ac:dyDescent="0.25">
      <c r="A1695" s="118"/>
      <c r="B1695" s="118"/>
    </row>
    <row r="1696" spans="1:2" x14ac:dyDescent="0.25">
      <c r="A1696" s="118"/>
      <c r="B1696" s="118"/>
    </row>
    <row r="1697" spans="1:2" x14ac:dyDescent="0.25">
      <c r="A1697" s="118"/>
      <c r="B1697" s="118"/>
    </row>
    <row r="1698" spans="1:2" x14ac:dyDescent="0.25">
      <c r="A1698" s="118"/>
      <c r="B1698" s="118"/>
    </row>
    <row r="1699" spans="1:2" x14ac:dyDescent="0.25">
      <c r="A1699" s="118"/>
      <c r="B1699" s="118"/>
    </row>
    <row r="1700" spans="1:2" x14ac:dyDescent="0.25">
      <c r="A1700" s="118"/>
      <c r="B1700" s="118"/>
    </row>
    <row r="1701" spans="1:2" x14ac:dyDescent="0.25">
      <c r="A1701" s="118"/>
      <c r="B1701" s="118"/>
    </row>
    <row r="1702" spans="1:2" x14ac:dyDescent="0.25">
      <c r="A1702" s="118"/>
      <c r="B1702" s="118"/>
    </row>
    <row r="1703" spans="1:2" x14ac:dyDescent="0.25">
      <c r="A1703" s="118"/>
      <c r="B1703" s="118"/>
    </row>
    <row r="1704" spans="1:2" x14ac:dyDescent="0.25">
      <c r="A1704" s="118"/>
      <c r="B1704" s="118"/>
    </row>
    <row r="1705" spans="1:2" x14ac:dyDescent="0.25">
      <c r="A1705" s="118"/>
      <c r="B1705" s="118"/>
    </row>
    <row r="1706" spans="1:2" x14ac:dyDescent="0.25">
      <c r="A1706" s="118"/>
      <c r="B1706" s="118"/>
    </row>
    <row r="1707" spans="1:2" x14ac:dyDescent="0.25">
      <c r="A1707" s="118"/>
      <c r="B1707" s="118"/>
    </row>
    <row r="1708" spans="1:2" x14ac:dyDescent="0.25">
      <c r="A1708" s="118"/>
      <c r="B1708" s="118"/>
    </row>
    <row r="1709" spans="1:2" x14ac:dyDescent="0.25">
      <c r="A1709" s="118"/>
      <c r="B1709" s="118"/>
    </row>
    <row r="1710" spans="1:2" x14ac:dyDescent="0.25">
      <c r="A1710" s="118"/>
      <c r="B1710" s="118"/>
    </row>
    <row r="1711" spans="1:2" x14ac:dyDescent="0.25">
      <c r="A1711" s="118"/>
      <c r="B1711" s="118"/>
    </row>
    <row r="1712" spans="1:2" x14ac:dyDescent="0.25">
      <c r="A1712" s="118"/>
      <c r="B1712" s="118"/>
    </row>
    <row r="1713" spans="1:2" x14ac:dyDescent="0.25">
      <c r="A1713" s="118"/>
      <c r="B1713" s="118"/>
    </row>
    <row r="1714" spans="1:2" x14ac:dyDescent="0.25">
      <c r="A1714" s="118"/>
      <c r="B1714" s="118"/>
    </row>
    <row r="1715" spans="1:2" x14ac:dyDescent="0.25">
      <c r="A1715" s="118"/>
      <c r="B1715" s="118"/>
    </row>
    <row r="1716" spans="1:2" x14ac:dyDescent="0.25">
      <c r="A1716" s="118"/>
      <c r="B1716" s="118"/>
    </row>
    <row r="1717" spans="1:2" x14ac:dyDescent="0.25">
      <c r="A1717" s="118"/>
      <c r="B1717" s="118"/>
    </row>
    <row r="1718" spans="1:2" x14ac:dyDescent="0.25">
      <c r="A1718" s="118"/>
      <c r="B1718" s="118"/>
    </row>
    <row r="1719" spans="1:2" x14ac:dyDescent="0.25">
      <c r="A1719" s="118"/>
      <c r="B1719" s="118"/>
    </row>
    <row r="1720" spans="1:2" x14ac:dyDescent="0.25">
      <c r="A1720" s="118"/>
      <c r="B1720" s="118"/>
    </row>
    <row r="1721" spans="1:2" x14ac:dyDescent="0.25">
      <c r="A1721" s="118"/>
      <c r="B1721" s="118"/>
    </row>
    <row r="1722" spans="1:2" x14ac:dyDescent="0.25">
      <c r="A1722" s="118"/>
      <c r="B1722" s="118"/>
    </row>
    <row r="1723" spans="1:2" x14ac:dyDescent="0.25">
      <c r="A1723" s="118"/>
      <c r="B1723" s="118"/>
    </row>
    <row r="1724" spans="1:2" x14ac:dyDescent="0.25">
      <c r="A1724" s="118"/>
      <c r="B1724" s="118"/>
    </row>
    <row r="1725" spans="1:2" x14ac:dyDescent="0.25">
      <c r="A1725" s="118"/>
      <c r="B1725" s="118"/>
    </row>
    <row r="1726" spans="1:2" x14ac:dyDescent="0.25">
      <c r="A1726" s="118"/>
      <c r="B1726" s="118"/>
    </row>
    <row r="1727" spans="1:2" x14ac:dyDescent="0.25">
      <c r="A1727" s="118"/>
      <c r="B1727" s="118"/>
    </row>
    <row r="1728" spans="1:2" x14ac:dyDescent="0.25">
      <c r="A1728" s="118"/>
      <c r="B1728" s="118"/>
    </row>
    <row r="1729" spans="1:2" x14ac:dyDescent="0.25">
      <c r="A1729" s="118"/>
      <c r="B1729" s="118"/>
    </row>
    <row r="1730" spans="1:2" x14ac:dyDescent="0.25">
      <c r="A1730" s="118"/>
      <c r="B1730" s="118"/>
    </row>
    <row r="1731" spans="1:2" x14ac:dyDescent="0.25">
      <c r="A1731" s="118"/>
      <c r="B1731" s="118"/>
    </row>
    <row r="1732" spans="1:2" x14ac:dyDescent="0.25">
      <c r="A1732" s="118"/>
      <c r="B1732" s="118"/>
    </row>
    <row r="1733" spans="1:2" x14ac:dyDescent="0.25">
      <c r="A1733" s="118"/>
      <c r="B1733" s="118"/>
    </row>
    <row r="1734" spans="1:2" x14ac:dyDescent="0.25">
      <c r="A1734" s="118"/>
      <c r="B1734" s="118"/>
    </row>
    <row r="1735" spans="1:2" x14ac:dyDescent="0.25">
      <c r="A1735" s="118"/>
      <c r="B1735" s="118"/>
    </row>
    <row r="1736" spans="1:2" x14ac:dyDescent="0.25">
      <c r="A1736" s="118"/>
      <c r="B1736" s="118"/>
    </row>
    <row r="1737" spans="1:2" x14ac:dyDescent="0.25">
      <c r="A1737" s="118"/>
      <c r="B1737" s="118"/>
    </row>
    <row r="1738" spans="1:2" x14ac:dyDescent="0.25">
      <c r="A1738" s="118"/>
      <c r="B1738" s="118"/>
    </row>
    <row r="1739" spans="1:2" x14ac:dyDescent="0.25">
      <c r="A1739" s="118"/>
      <c r="B1739" s="118"/>
    </row>
    <row r="1740" spans="1:2" x14ac:dyDescent="0.25">
      <c r="A1740" s="118"/>
      <c r="B1740" s="118"/>
    </row>
    <row r="1741" spans="1:2" x14ac:dyDescent="0.25">
      <c r="A1741" s="118"/>
      <c r="B1741" s="118"/>
    </row>
    <row r="1742" spans="1:2" x14ac:dyDescent="0.25">
      <c r="A1742" s="118"/>
      <c r="B1742" s="118"/>
    </row>
    <row r="1743" spans="1:2" x14ac:dyDescent="0.25">
      <c r="A1743" s="118"/>
      <c r="B1743" s="118"/>
    </row>
    <row r="1744" spans="1:2" x14ac:dyDescent="0.25">
      <c r="A1744" s="118"/>
      <c r="B1744" s="118"/>
    </row>
    <row r="1745" spans="1:2" x14ac:dyDescent="0.25">
      <c r="A1745" s="118"/>
      <c r="B1745" s="118"/>
    </row>
    <row r="1746" spans="1:2" x14ac:dyDescent="0.25">
      <c r="A1746" s="118"/>
      <c r="B1746" s="118"/>
    </row>
    <row r="1747" spans="1:2" x14ac:dyDescent="0.25">
      <c r="A1747" s="118"/>
      <c r="B1747" s="118"/>
    </row>
    <row r="1748" spans="1:2" x14ac:dyDescent="0.25">
      <c r="A1748" s="118"/>
      <c r="B1748" s="118"/>
    </row>
    <row r="1749" spans="1:2" x14ac:dyDescent="0.25">
      <c r="A1749" s="118"/>
      <c r="B1749" s="118"/>
    </row>
    <row r="1750" spans="1:2" x14ac:dyDescent="0.25">
      <c r="A1750" s="118"/>
      <c r="B1750" s="118"/>
    </row>
    <row r="1751" spans="1:2" x14ac:dyDescent="0.25">
      <c r="A1751" s="118"/>
      <c r="B1751" s="118"/>
    </row>
    <row r="1752" spans="1:2" x14ac:dyDescent="0.25">
      <c r="A1752" s="118"/>
      <c r="B1752" s="118"/>
    </row>
    <row r="1753" spans="1:2" x14ac:dyDescent="0.25">
      <c r="A1753" s="118"/>
      <c r="B1753" s="118"/>
    </row>
    <row r="1754" spans="1:2" x14ac:dyDescent="0.25">
      <c r="A1754" s="118"/>
      <c r="B1754" s="118"/>
    </row>
    <row r="1755" spans="1:2" x14ac:dyDescent="0.25">
      <c r="A1755" s="118"/>
      <c r="B1755" s="118"/>
    </row>
    <row r="1756" spans="1:2" x14ac:dyDescent="0.25">
      <c r="A1756" s="118"/>
      <c r="B1756" s="118"/>
    </row>
    <row r="1757" spans="1:2" x14ac:dyDescent="0.25">
      <c r="A1757" s="118"/>
      <c r="B1757" s="118"/>
    </row>
    <row r="1758" spans="1:2" x14ac:dyDescent="0.25">
      <c r="A1758" s="118"/>
      <c r="B1758" s="118"/>
    </row>
    <row r="1759" spans="1:2" x14ac:dyDescent="0.25">
      <c r="A1759" s="118"/>
      <c r="B1759" s="118"/>
    </row>
    <row r="1760" spans="1:2" x14ac:dyDescent="0.25">
      <c r="A1760" s="118"/>
      <c r="B1760" s="118"/>
    </row>
    <row r="1761" spans="1:2" x14ac:dyDescent="0.25">
      <c r="A1761" s="118"/>
      <c r="B1761" s="118"/>
    </row>
    <row r="1762" spans="1:2" x14ac:dyDescent="0.25">
      <c r="A1762" s="118"/>
      <c r="B1762" s="118"/>
    </row>
    <row r="1763" spans="1:2" x14ac:dyDescent="0.25">
      <c r="A1763" s="118"/>
      <c r="B1763" s="118"/>
    </row>
    <row r="1764" spans="1:2" x14ac:dyDescent="0.25">
      <c r="A1764" s="118"/>
      <c r="B1764" s="118"/>
    </row>
    <row r="1765" spans="1:2" x14ac:dyDescent="0.25">
      <c r="A1765" s="118"/>
      <c r="B1765" s="118"/>
    </row>
    <row r="1766" spans="1:2" x14ac:dyDescent="0.25">
      <c r="A1766" s="118"/>
      <c r="B1766" s="118"/>
    </row>
    <row r="1767" spans="1:2" x14ac:dyDescent="0.25">
      <c r="A1767" s="118"/>
      <c r="B1767" s="118"/>
    </row>
    <row r="1768" spans="1:2" x14ac:dyDescent="0.25">
      <c r="A1768" s="118"/>
      <c r="B1768" s="118"/>
    </row>
    <row r="1769" spans="1:2" x14ac:dyDescent="0.25">
      <c r="A1769" s="118"/>
      <c r="B1769" s="118"/>
    </row>
    <row r="1770" spans="1:2" x14ac:dyDescent="0.25">
      <c r="A1770" s="118"/>
      <c r="B1770" s="118"/>
    </row>
    <row r="1771" spans="1:2" x14ac:dyDescent="0.25">
      <c r="A1771" s="118"/>
      <c r="B1771" s="118"/>
    </row>
    <row r="1772" spans="1:2" x14ac:dyDescent="0.25">
      <c r="A1772" s="118"/>
      <c r="B1772" s="118"/>
    </row>
    <row r="1773" spans="1:2" x14ac:dyDescent="0.25">
      <c r="A1773" s="118"/>
      <c r="B1773" s="118"/>
    </row>
    <row r="1774" spans="1:2" x14ac:dyDescent="0.25">
      <c r="A1774" s="118"/>
      <c r="B1774" s="118"/>
    </row>
    <row r="1775" spans="1:2" x14ac:dyDescent="0.25">
      <c r="A1775" s="118"/>
      <c r="B1775" s="118"/>
    </row>
    <row r="1776" spans="1:2" x14ac:dyDescent="0.25">
      <c r="A1776" s="118"/>
      <c r="B1776" s="118"/>
    </row>
    <row r="1777" spans="1:2" x14ac:dyDescent="0.25">
      <c r="A1777" s="118"/>
      <c r="B1777" s="118"/>
    </row>
    <row r="1778" spans="1:2" x14ac:dyDescent="0.25">
      <c r="A1778" s="118"/>
      <c r="B1778" s="118"/>
    </row>
    <row r="1779" spans="1:2" x14ac:dyDescent="0.25">
      <c r="A1779" s="118"/>
      <c r="B1779" s="118"/>
    </row>
    <row r="1780" spans="1:2" x14ac:dyDescent="0.25">
      <c r="A1780" s="118"/>
      <c r="B1780" s="118"/>
    </row>
    <row r="1781" spans="1:2" x14ac:dyDescent="0.25">
      <c r="A1781" s="118"/>
      <c r="B1781" s="118"/>
    </row>
    <row r="1782" spans="1:2" x14ac:dyDescent="0.25">
      <c r="A1782" s="118"/>
      <c r="B1782" s="118"/>
    </row>
    <row r="1783" spans="1:2" x14ac:dyDescent="0.25">
      <c r="A1783" s="118"/>
      <c r="B1783" s="118"/>
    </row>
    <row r="1784" spans="1:2" x14ac:dyDescent="0.25">
      <c r="A1784" s="118"/>
      <c r="B1784" s="118"/>
    </row>
    <row r="1785" spans="1:2" x14ac:dyDescent="0.25">
      <c r="A1785" s="118"/>
      <c r="B1785" s="118"/>
    </row>
    <row r="1786" spans="1:2" x14ac:dyDescent="0.25">
      <c r="A1786" s="118"/>
      <c r="B1786" s="118"/>
    </row>
    <row r="1787" spans="1:2" x14ac:dyDescent="0.25">
      <c r="A1787" s="118"/>
      <c r="B1787" s="118"/>
    </row>
    <row r="1788" spans="1:2" x14ac:dyDescent="0.25">
      <c r="A1788" s="118"/>
      <c r="B1788" s="118"/>
    </row>
    <row r="1789" spans="1:2" x14ac:dyDescent="0.25">
      <c r="A1789" s="118"/>
      <c r="B1789" s="118"/>
    </row>
    <row r="1790" spans="1:2" x14ac:dyDescent="0.25">
      <c r="A1790" s="118"/>
      <c r="B1790" s="118"/>
    </row>
    <row r="1791" spans="1:2" x14ac:dyDescent="0.25">
      <c r="A1791" s="118"/>
      <c r="B1791" s="118"/>
    </row>
    <row r="1792" spans="1:2" x14ac:dyDescent="0.25">
      <c r="A1792" s="118"/>
      <c r="B1792" s="118"/>
    </row>
    <row r="1793" spans="1:2" x14ac:dyDescent="0.25">
      <c r="A1793" s="118"/>
      <c r="B1793" s="118"/>
    </row>
    <row r="1794" spans="1:2" x14ac:dyDescent="0.25">
      <c r="A1794" s="118"/>
      <c r="B1794" s="118"/>
    </row>
    <row r="1795" spans="1:2" x14ac:dyDescent="0.25">
      <c r="A1795" s="118"/>
      <c r="B1795" s="118"/>
    </row>
    <row r="1796" spans="1:2" x14ac:dyDescent="0.25">
      <c r="A1796" s="118"/>
      <c r="B1796" s="118"/>
    </row>
    <row r="1797" spans="1:2" x14ac:dyDescent="0.25">
      <c r="A1797" s="118"/>
      <c r="B1797" s="118"/>
    </row>
    <row r="1798" spans="1:2" x14ac:dyDescent="0.25">
      <c r="A1798" s="118"/>
      <c r="B1798" s="118"/>
    </row>
    <row r="1799" spans="1:2" x14ac:dyDescent="0.25">
      <c r="A1799" s="118"/>
      <c r="B1799" s="118"/>
    </row>
    <row r="1800" spans="1:2" x14ac:dyDescent="0.25">
      <c r="A1800" s="118"/>
      <c r="B1800" s="118"/>
    </row>
    <row r="1801" spans="1:2" x14ac:dyDescent="0.25">
      <c r="A1801" s="118"/>
      <c r="B1801" s="118"/>
    </row>
    <row r="1802" spans="1:2" x14ac:dyDescent="0.25">
      <c r="A1802" s="118"/>
      <c r="B1802" s="118"/>
    </row>
    <row r="1803" spans="1:2" x14ac:dyDescent="0.25">
      <c r="A1803" s="118"/>
      <c r="B1803" s="118"/>
    </row>
    <row r="1804" spans="1:2" x14ac:dyDescent="0.25">
      <c r="A1804" s="118"/>
      <c r="B1804" s="118"/>
    </row>
    <row r="1805" spans="1:2" x14ac:dyDescent="0.25">
      <c r="A1805" s="118"/>
      <c r="B1805" s="118"/>
    </row>
    <row r="1806" spans="1:2" x14ac:dyDescent="0.25">
      <c r="A1806" s="118"/>
      <c r="B1806" s="118"/>
    </row>
    <row r="1807" spans="1:2" x14ac:dyDescent="0.25">
      <c r="A1807" s="118"/>
      <c r="B1807" s="118"/>
    </row>
    <row r="1808" spans="1:2" x14ac:dyDescent="0.25">
      <c r="A1808" s="118"/>
      <c r="B1808" s="118"/>
    </row>
    <row r="1809" spans="1:2" x14ac:dyDescent="0.25">
      <c r="A1809" s="118"/>
      <c r="B1809" s="118"/>
    </row>
    <row r="1810" spans="1:2" x14ac:dyDescent="0.25">
      <c r="A1810" s="118"/>
      <c r="B1810" s="118"/>
    </row>
    <row r="1811" spans="1:2" x14ac:dyDescent="0.25">
      <c r="A1811" s="118"/>
      <c r="B1811" s="118"/>
    </row>
    <row r="1812" spans="1:2" x14ac:dyDescent="0.25">
      <c r="A1812" s="118"/>
      <c r="B1812" s="118"/>
    </row>
    <row r="1813" spans="1:2" x14ac:dyDescent="0.25">
      <c r="A1813" s="118"/>
      <c r="B1813" s="118"/>
    </row>
    <row r="1814" spans="1:2" x14ac:dyDescent="0.25">
      <c r="A1814" s="118"/>
      <c r="B1814" s="118"/>
    </row>
    <row r="1815" spans="1:2" x14ac:dyDescent="0.25">
      <c r="A1815" s="118"/>
      <c r="B1815" s="118"/>
    </row>
    <row r="1816" spans="1:2" x14ac:dyDescent="0.25">
      <c r="A1816" s="118"/>
      <c r="B1816" s="118"/>
    </row>
    <row r="1817" spans="1:2" x14ac:dyDescent="0.25">
      <c r="A1817" s="118"/>
      <c r="B1817" s="118"/>
    </row>
    <row r="1818" spans="1:2" x14ac:dyDescent="0.25">
      <c r="A1818" s="118"/>
      <c r="B1818" s="118"/>
    </row>
    <row r="1819" spans="1:2" x14ac:dyDescent="0.25">
      <c r="A1819" s="118"/>
      <c r="B1819" s="118"/>
    </row>
    <row r="1820" spans="1:2" x14ac:dyDescent="0.25">
      <c r="A1820" s="118"/>
      <c r="B1820" s="118"/>
    </row>
    <row r="1821" spans="1:2" x14ac:dyDescent="0.25">
      <c r="A1821" s="118"/>
      <c r="B1821" s="118"/>
    </row>
    <row r="1822" spans="1:2" x14ac:dyDescent="0.25">
      <c r="A1822" s="118"/>
      <c r="B1822" s="118"/>
    </row>
    <row r="1823" spans="1:2" x14ac:dyDescent="0.25">
      <c r="A1823" s="118"/>
      <c r="B1823" s="118"/>
    </row>
    <row r="1824" spans="1:2" x14ac:dyDescent="0.25">
      <c r="A1824" s="118"/>
      <c r="B1824" s="118"/>
    </row>
    <row r="1825" spans="1:2" x14ac:dyDescent="0.25">
      <c r="A1825" s="118"/>
      <c r="B1825" s="118"/>
    </row>
    <row r="1826" spans="1:2" x14ac:dyDescent="0.25">
      <c r="A1826" s="118"/>
      <c r="B1826" s="118"/>
    </row>
    <row r="1827" spans="1:2" x14ac:dyDescent="0.25">
      <c r="A1827" s="118"/>
      <c r="B1827" s="118"/>
    </row>
    <row r="1828" spans="1:2" x14ac:dyDescent="0.25">
      <c r="A1828" s="118"/>
      <c r="B1828" s="118"/>
    </row>
    <row r="1829" spans="1:2" x14ac:dyDescent="0.25">
      <c r="A1829" s="118"/>
      <c r="B1829" s="118"/>
    </row>
    <row r="1830" spans="1:2" x14ac:dyDescent="0.25">
      <c r="A1830" s="118"/>
      <c r="B1830" s="118"/>
    </row>
    <row r="1831" spans="1:2" x14ac:dyDescent="0.25">
      <c r="A1831" s="118"/>
      <c r="B1831" s="118"/>
    </row>
    <row r="1832" spans="1:2" x14ac:dyDescent="0.25">
      <c r="A1832" s="118"/>
      <c r="B1832" s="118"/>
    </row>
    <row r="1833" spans="1:2" x14ac:dyDescent="0.25">
      <c r="A1833" s="118"/>
      <c r="B1833" s="118"/>
    </row>
    <row r="1834" spans="1:2" x14ac:dyDescent="0.25">
      <c r="A1834" s="118"/>
      <c r="B1834" s="118"/>
    </row>
    <row r="1835" spans="1:2" x14ac:dyDescent="0.25">
      <c r="A1835" s="118"/>
      <c r="B1835" s="118"/>
    </row>
    <row r="1836" spans="1:2" x14ac:dyDescent="0.25">
      <c r="A1836" s="118"/>
      <c r="B1836" s="118"/>
    </row>
    <row r="1837" spans="1:2" x14ac:dyDescent="0.25">
      <c r="A1837" s="118"/>
      <c r="B1837" s="118"/>
    </row>
    <row r="1838" spans="1:2" x14ac:dyDescent="0.25">
      <c r="A1838" s="118"/>
      <c r="B1838" s="118"/>
    </row>
    <row r="1839" spans="1:2" x14ac:dyDescent="0.25">
      <c r="A1839" s="118"/>
      <c r="B1839" s="118"/>
    </row>
    <row r="1840" spans="1:2" x14ac:dyDescent="0.25">
      <c r="A1840" s="118"/>
      <c r="B1840" s="118"/>
    </row>
    <row r="1841" spans="1:2" x14ac:dyDescent="0.25">
      <c r="A1841" s="118"/>
      <c r="B1841" s="118"/>
    </row>
    <row r="1842" spans="1:2" x14ac:dyDescent="0.25">
      <c r="A1842" s="118"/>
      <c r="B1842" s="118"/>
    </row>
    <row r="1843" spans="1:2" x14ac:dyDescent="0.25">
      <c r="A1843" s="118"/>
      <c r="B1843" s="118"/>
    </row>
    <row r="1844" spans="1:2" x14ac:dyDescent="0.25">
      <c r="A1844" s="118"/>
      <c r="B1844" s="118"/>
    </row>
    <row r="1845" spans="1:2" x14ac:dyDescent="0.25">
      <c r="A1845" s="118"/>
      <c r="B1845" s="118"/>
    </row>
    <row r="1846" spans="1:2" x14ac:dyDescent="0.25">
      <c r="A1846" s="118"/>
      <c r="B1846" s="118"/>
    </row>
    <row r="1847" spans="1:2" x14ac:dyDescent="0.25">
      <c r="A1847" s="118"/>
      <c r="B1847" s="118"/>
    </row>
    <row r="1848" spans="1:2" x14ac:dyDescent="0.25">
      <c r="A1848" s="118"/>
      <c r="B1848" s="118"/>
    </row>
    <row r="1849" spans="1:2" x14ac:dyDescent="0.25">
      <c r="A1849" s="118"/>
      <c r="B1849" s="118"/>
    </row>
    <row r="1850" spans="1:2" x14ac:dyDescent="0.25">
      <c r="A1850" s="118"/>
      <c r="B1850" s="118"/>
    </row>
    <row r="1851" spans="1:2" x14ac:dyDescent="0.25">
      <c r="A1851" s="118"/>
      <c r="B1851" s="118"/>
    </row>
    <row r="1852" spans="1:2" x14ac:dyDescent="0.25">
      <c r="A1852" s="118"/>
      <c r="B1852" s="118"/>
    </row>
    <row r="1853" spans="1:2" x14ac:dyDescent="0.25">
      <c r="A1853" s="118"/>
      <c r="B1853" s="118"/>
    </row>
    <row r="1854" spans="1:2" x14ac:dyDescent="0.25">
      <c r="A1854" s="118"/>
      <c r="B1854" s="118"/>
    </row>
    <row r="1855" spans="1:2" x14ac:dyDescent="0.25">
      <c r="A1855" s="118"/>
      <c r="B1855" s="118"/>
    </row>
    <row r="1856" spans="1:2" x14ac:dyDescent="0.25">
      <c r="A1856" s="118"/>
      <c r="B1856" s="118"/>
    </row>
    <row r="1857" spans="1:2" x14ac:dyDescent="0.25">
      <c r="A1857" s="118"/>
      <c r="B1857" s="118"/>
    </row>
    <row r="1858" spans="1:2" x14ac:dyDescent="0.25">
      <c r="A1858" s="118"/>
      <c r="B1858" s="118"/>
    </row>
    <row r="1859" spans="1:2" x14ac:dyDescent="0.25">
      <c r="A1859" s="118"/>
      <c r="B1859" s="118"/>
    </row>
    <row r="1860" spans="1:2" x14ac:dyDescent="0.25">
      <c r="A1860" s="118"/>
      <c r="B1860" s="118"/>
    </row>
    <row r="1861" spans="1:2" x14ac:dyDescent="0.25">
      <c r="A1861" s="118"/>
      <c r="B1861" s="118"/>
    </row>
    <row r="1862" spans="1:2" x14ac:dyDescent="0.25">
      <c r="A1862" s="118"/>
      <c r="B1862" s="118"/>
    </row>
    <row r="1863" spans="1:2" x14ac:dyDescent="0.25">
      <c r="A1863" s="118"/>
      <c r="B1863" s="118"/>
    </row>
    <row r="1864" spans="1:2" x14ac:dyDescent="0.25">
      <c r="A1864" s="118"/>
      <c r="B1864" s="118"/>
    </row>
    <row r="1865" spans="1:2" x14ac:dyDescent="0.25">
      <c r="A1865" s="118"/>
      <c r="B1865" s="118"/>
    </row>
    <row r="1866" spans="1:2" x14ac:dyDescent="0.25">
      <c r="A1866" s="118"/>
      <c r="B1866" s="118"/>
    </row>
    <row r="1867" spans="1:2" x14ac:dyDescent="0.25">
      <c r="A1867" s="118"/>
      <c r="B1867" s="118"/>
    </row>
    <row r="1868" spans="1:2" x14ac:dyDescent="0.25">
      <c r="A1868" s="118"/>
      <c r="B1868" s="118"/>
    </row>
    <row r="1869" spans="1:2" x14ac:dyDescent="0.25">
      <c r="A1869" s="118"/>
      <c r="B1869" s="118"/>
    </row>
    <row r="1870" spans="1:2" x14ac:dyDescent="0.25">
      <c r="A1870" s="118"/>
      <c r="B1870" s="118"/>
    </row>
    <row r="1871" spans="1:2" x14ac:dyDescent="0.25">
      <c r="A1871" s="118"/>
      <c r="B1871" s="118"/>
    </row>
    <row r="1872" spans="1:2" x14ac:dyDescent="0.25">
      <c r="A1872" s="118"/>
      <c r="B1872" s="118"/>
    </row>
    <row r="1873" spans="1:2" x14ac:dyDescent="0.25">
      <c r="A1873" s="118"/>
      <c r="B1873" s="118"/>
    </row>
    <row r="1874" spans="1:2" x14ac:dyDescent="0.25">
      <c r="A1874" s="118"/>
      <c r="B1874" s="118"/>
    </row>
    <row r="1875" spans="1:2" x14ac:dyDescent="0.25">
      <c r="A1875" s="118"/>
      <c r="B1875" s="118"/>
    </row>
    <row r="1876" spans="1:2" x14ac:dyDescent="0.25">
      <c r="A1876" s="118"/>
      <c r="B1876" s="118"/>
    </row>
    <row r="1877" spans="1:2" x14ac:dyDescent="0.25">
      <c r="A1877" s="118"/>
      <c r="B1877" s="118"/>
    </row>
    <row r="1878" spans="1:2" x14ac:dyDescent="0.25">
      <c r="A1878" s="118"/>
      <c r="B1878" s="118"/>
    </row>
    <row r="1879" spans="1:2" x14ac:dyDescent="0.25">
      <c r="A1879" s="118"/>
      <c r="B1879" s="118"/>
    </row>
    <row r="1880" spans="1:2" x14ac:dyDescent="0.25">
      <c r="A1880" s="118"/>
      <c r="B1880" s="118"/>
    </row>
    <row r="1881" spans="1:2" x14ac:dyDescent="0.25">
      <c r="A1881" s="118"/>
      <c r="B1881" s="118"/>
    </row>
    <row r="1882" spans="1:2" x14ac:dyDescent="0.25">
      <c r="A1882" s="118"/>
      <c r="B1882" s="118"/>
    </row>
    <row r="1883" spans="1:2" x14ac:dyDescent="0.25">
      <c r="A1883" s="118"/>
      <c r="B1883" s="118"/>
    </row>
    <row r="1884" spans="1:2" x14ac:dyDescent="0.25">
      <c r="A1884" s="118"/>
      <c r="B1884" s="118"/>
    </row>
    <row r="1885" spans="1:2" x14ac:dyDescent="0.25">
      <c r="A1885" s="118"/>
      <c r="B1885" s="118"/>
    </row>
    <row r="1886" spans="1:2" x14ac:dyDescent="0.25">
      <c r="A1886" s="118"/>
      <c r="B1886" s="118"/>
    </row>
    <row r="1887" spans="1:2" x14ac:dyDescent="0.25">
      <c r="A1887" s="118"/>
      <c r="B1887" s="118"/>
    </row>
    <row r="1888" spans="1:2" x14ac:dyDescent="0.25">
      <c r="A1888" s="118"/>
      <c r="B1888" s="118"/>
    </row>
    <row r="1889" spans="1:2" x14ac:dyDescent="0.25">
      <c r="A1889" s="118"/>
      <c r="B1889" s="118"/>
    </row>
    <row r="1890" spans="1:2" x14ac:dyDescent="0.25">
      <c r="A1890" s="118"/>
      <c r="B1890" s="118"/>
    </row>
    <row r="1891" spans="1:2" x14ac:dyDescent="0.25">
      <c r="A1891" s="118"/>
      <c r="B1891" s="118"/>
    </row>
    <row r="1892" spans="1:2" x14ac:dyDescent="0.25">
      <c r="A1892" s="118"/>
      <c r="B1892" s="118"/>
    </row>
    <row r="1893" spans="1:2" x14ac:dyDescent="0.25">
      <c r="A1893" s="118"/>
      <c r="B1893" s="118"/>
    </row>
    <row r="1894" spans="1:2" x14ac:dyDescent="0.25">
      <c r="A1894" s="118"/>
      <c r="B1894" s="118"/>
    </row>
    <row r="1895" spans="1:2" x14ac:dyDescent="0.25">
      <c r="A1895" s="118"/>
      <c r="B1895" s="118"/>
    </row>
    <row r="1896" spans="1:2" x14ac:dyDescent="0.25">
      <c r="A1896" s="118"/>
      <c r="B1896" s="118"/>
    </row>
    <row r="1897" spans="1:2" x14ac:dyDescent="0.25">
      <c r="A1897" s="118"/>
      <c r="B1897" s="118"/>
    </row>
    <row r="1898" spans="1:2" x14ac:dyDescent="0.25">
      <c r="A1898" s="118"/>
      <c r="B1898" s="118"/>
    </row>
    <row r="1899" spans="1:2" x14ac:dyDescent="0.25">
      <c r="A1899" s="118"/>
      <c r="B1899" s="118"/>
    </row>
    <row r="1900" spans="1:2" x14ac:dyDescent="0.25">
      <c r="A1900" s="118"/>
      <c r="B1900" s="118"/>
    </row>
    <row r="1901" spans="1:2" x14ac:dyDescent="0.25">
      <c r="A1901" s="118"/>
      <c r="B1901" s="118"/>
    </row>
    <row r="1902" spans="1:2" x14ac:dyDescent="0.25">
      <c r="A1902" s="118"/>
      <c r="B1902" s="118"/>
    </row>
    <row r="1903" spans="1:2" x14ac:dyDescent="0.25">
      <c r="A1903" s="118"/>
      <c r="B1903" s="118"/>
    </row>
    <row r="1904" spans="1:2" x14ac:dyDescent="0.25">
      <c r="A1904" s="118"/>
      <c r="B1904" s="118"/>
    </row>
    <row r="1905" spans="1:2" x14ac:dyDescent="0.25">
      <c r="A1905" s="118"/>
      <c r="B1905" s="118"/>
    </row>
    <row r="1906" spans="1:2" x14ac:dyDescent="0.25">
      <c r="A1906" s="118"/>
      <c r="B1906" s="118"/>
    </row>
    <row r="1907" spans="1:2" x14ac:dyDescent="0.25">
      <c r="A1907" s="118"/>
      <c r="B1907" s="118"/>
    </row>
    <row r="1908" spans="1:2" x14ac:dyDescent="0.25">
      <c r="A1908" s="118"/>
      <c r="B1908" s="118"/>
    </row>
    <row r="1909" spans="1:2" x14ac:dyDescent="0.25">
      <c r="A1909" s="118"/>
      <c r="B1909" s="118"/>
    </row>
    <row r="1910" spans="1:2" x14ac:dyDescent="0.25">
      <c r="A1910" s="118"/>
      <c r="B1910" s="118"/>
    </row>
    <row r="1911" spans="1:2" x14ac:dyDescent="0.25">
      <c r="A1911" s="118"/>
      <c r="B1911" s="118"/>
    </row>
    <row r="1912" spans="1:2" x14ac:dyDescent="0.25">
      <c r="A1912" s="118"/>
      <c r="B1912" s="118"/>
    </row>
    <row r="1913" spans="1:2" x14ac:dyDescent="0.25">
      <c r="A1913" s="118"/>
      <c r="B1913" s="118"/>
    </row>
    <row r="1914" spans="1:2" x14ac:dyDescent="0.25">
      <c r="A1914" s="118"/>
      <c r="B1914" s="118"/>
    </row>
    <row r="1915" spans="1:2" x14ac:dyDescent="0.25">
      <c r="A1915" s="118"/>
      <c r="B1915" s="118"/>
    </row>
    <row r="1916" spans="1:2" x14ac:dyDescent="0.25">
      <c r="A1916" s="118"/>
      <c r="B1916" s="118"/>
    </row>
    <row r="1917" spans="1:2" x14ac:dyDescent="0.25">
      <c r="A1917" s="118"/>
      <c r="B1917" s="118"/>
    </row>
    <row r="1918" spans="1:2" x14ac:dyDescent="0.25">
      <c r="A1918" s="118"/>
      <c r="B1918" s="118"/>
    </row>
    <row r="1919" spans="1:2" x14ac:dyDescent="0.25">
      <c r="A1919" s="118"/>
      <c r="B1919" s="118"/>
    </row>
    <row r="1920" spans="1:2" x14ac:dyDescent="0.25">
      <c r="A1920" s="118"/>
      <c r="B1920" s="118"/>
    </row>
    <row r="1921" spans="1:2" x14ac:dyDescent="0.25">
      <c r="A1921" s="118"/>
      <c r="B1921" s="118"/>
    </row>
    <row r="1922" spans="1:2" x14ac:dyDescent="0.25">
      <c r="A1922" s="118"/>
      <c r="B1922" s="118"/>
    </row>
    <row r="1923" spans="1:2" x14ac:dyDescent="0.25">
      <c r="A1923" s="118"/>
      <c r="B1923" s="118"/>
    </row>
    <row r="1924" spans="1:2" x14ac:dyDescent="0.25">
      <c r="A1924" s="118"/>
      <c r="B1924" s="118"/>
    </row>
    <row r="1925" spans="1:2" x14ac:dyDescent="0.25">
      <c r="A1925" s="118"/>
      <c r="B1925" s="118"/>
    </row>
    <row r="1926" spans="1:2" x14ac:dyDescent="0.25">
      <c r="A1926" s="118"/>
      <c r="B1926" s="118"/>
    </row>
    <row r="1927" spans="1:2" x14ac:dyDescent="0.25">
      <c r="A1927" s="118"/>
      <c r="B1927" s="118"/>
    </row>
    <row r="1928" spans="1:2" x14ac:dyDescent="0.25">
      <c r="A1928" s="118"/>
      <c r="B1928" s="118"/>
    </row>
    <row r="1929" spans="1:2" x14ac:dyDescent="0.25">
      <c r="A1929" s="118"/>
      <c r="B1929" s="118"/>
    </row>
    <row r="1930" spans="1:2" x14ac:dyDescent="0.25">
      <c r="A1930" s="118"/>
      <c r="B1930" s="118"/>
    </row>
    <row r="1931" spans="1:2" x14ac:dyDescent="0.25">
      <c r="A1931" s="118"/>
      <c r="B1931" s="118"/>
    </row>
    <row r="1932" spans="1:2" x14ac:dyDescent="0.25">
      <c r="A1932" s="118"/>
      <c r="B1932" s="118"/>
    </row>
    <row r="1933" spans="1:2" x14ac:dyDescent="0.25">
      <c r="A1933" s="118"/>
      <c r="B1933" s="118"/>
    </row>
    <row r="1934" spans="1:2" x14ac:dyDescent="0.25">
      <c r="A1934" s="118"/>
      <c r="B1934" s="118"/>
    </row>
    <row r="1935" spans="1:2" x14ac:dyDescent="0.25">
      <c r="A1935" s="118"/>
      <c r="B1935" s="118"/>
    </row>
    <row r="1936" spans="1:2" x14ac:dyDescent="0.25">
      <c r="A1936" s="118"/>
      <c r="B1936" s="118"/>
    </row>
    <row r="1937" spans="1:2" x14ac:dyDescent="0.25">
      <c r="A1937" s="118"/>
      <c r="B1937" s="118"/>
    </row>
    <row r="1938" spans="1:2" x14ac:dyDescent="0.25">
      <c r="A1938" s="118"/>
      <c r="B1938" s="118"/>
    </row>
    <row r="1939" spans="1:2" x14ac:dyDescent="0.25">
      <c r="A1939" s="118"/>
      <c r="B1939" s="118"/>
    </row>
    <row r="1940" spans="1:2" x14ac:dyDescent="0.25">
      <c r="A1940" s="118"/>
      <c r="B1940" s="118"/>
    </row>
    <row r="1941" spans="1:2" x14ac:dyDescent="0.25">
      <c r="A1941" s="118"/>
      <c r="B1941" s="118"/>
    </row>
    <row r="1942" spans="1:2" x14ac:dyDescent="0.25">
      <c r="A1942" s="118"/>
      <c r="B1942" s="118"/>
    </row>
    <row r="1943" spans="1:2" x14ac:dyDescent="0.25">
      <c r="A1943" s="118"/>
      <c r="B1943" s="118"/>
    </row>
    <row r="1944" spans="1:2" x14ac:dyDescent="0.25">
      <c r="A1944" s="118"/>
      <c r="B1944" s="118"/>
    </row>
    <row r="1945" spans="1:2" x14ac:dyDescent="0.25">
      <c r="A1945" s="118"/>
      <c r="B1945" s="118"/>
    </row>
    <row r="1946" spans="1:2" x14ac:dyDescent="0.25">
      <c r="A1946" s="118"/>
      <c r="B1946" s="118"/>
    </row>
    <row r="1947" spans="1:2" x14ac:dyDescent="0.25">
      <c r="A1947" s="118"/>
      <c r="B1947" s="118"/>
    </row>
    <row r="1948" spans="1:2" x14ac:dyDescent="0.25">
      <c r="A1948" s="118"/>
      <c r="B1948" s="118"/>
    </row>
    <row r="1949" spans="1:2" x14ac:dyDescent="0.25">
      <c r="A1949" s="118"/>
      <c r="B1949" s="118"/>
    </row>
    <row r="1950" spans="1:2" x14ac:dyDescent="0.25">
      <c r="A1950" s="118"/>
      <c r="B1950" s="118"/>
    </row>
    <row r="1951" spans="1:2" x14ac:dyDescent="0.25">
      <c r="A1951" s="118"/>
      <c r="B1951" s="118"/>
    </row>
    <row r="1952" spans="1:2" x14ac:dyDescent="0.25">
      <c r="A1952" s="118"/>
      <c r="B1952" s="118"/>
    </row>
    <row r="1953" spans="1:2" x14ac:dyDescent="0.25">
      <c r="A1953" s="118"/>
      <c r="B1953" s="118"/>
    </row>
    <row r="1954" spans="1:2" x14ac:dyDescent="0.25">
      <c r="A1954" s="118"/>
      <c r="B1954" s="118"/>
    </row>
    <row r="1955" spans="1:2" x14ac:dyDescent="0.25">
      <c r="A1955" s="118"/>
      <c r="B1955" s="118"/>
    </row>
    <row r="1956" spans="1:2" x14ac:dyDescent="0.25">
      <c r="A1956" s="118"/>
      <c r="B1956" s="118"/>
    </row>
    <row r="1957" spans="1:2" x14ac:dyDescent="0.25">
      <c r="A1957" s="118"/>
      <c r="B1957" s="118"/>
    </row>
    <row r="1958" spans="1:2" x14ac:dyDescent="0.25">
      <c r="A1958" s="118"/>
      <c r="B1958" s="118"/>
    </row>
    <row r="1959" spans="1:2" x14ac:dyDescent="0.25">
      <c r="A1959" s="118"/>
      <c r="B1959" s="118"/>
    </row>
    <row r="1960" spans="1:2" x14ac:dyDescent="0.25">
      <c r="A1960" s="118"/>
      <c r="B1960" s="118"/>
    </row>
    <row r="1961" spans="1:2" x14ac:dyDescent="0.25">
      <c r="A1961" s="118"/>
      <c r="B1961" s="118"/>
    </row>
    <row r="1962" spans="1:2" x14ac:dyDescent="0.25">
      <c r="A1962" s="118"/>
      <c r="B1962" s="118"/>
    </row>
    <row r="1963" spans="1:2" x14ac:dyDescent="0.25">
      <c r="A1963" s="118"/>
      <c r="B1963" s="118"/>
    </row>
    <row r="1964" spans="1:2" x14ac:dyDescent="0.25">
      <c r="A1964" s="118"/>
      <c r="B1964" s="118"/>
    </row>
    <row r="1965" spans="1:2" x14ac:dyDescent="0.25">
      <c r="A1965" s="118"/>
      <c r="B1965" s="118"/>
    </row>
    <row r="1966" spans="1:2" x14ac:dyDescent="0.25">
      <c r="A1966" s="118"/>
      <c r="B1966" s="118"/>
    </row>
    <row r="1967" spans="1:2" x14ac:dyDescent="0.25">
      <c r="A1967" s="118"/>
      <c r="B1967" s="118"/>
    </row>
    <row r="1968" spans="1:2" x14ac:dyDescent="0.25">
      <c r="A1968" s="118"/>
      <c r="B1968" s="118"/>
    </row>
    <row r="1969" spans="1:2" x14ac:dyDescent="0.25">
      <c r="A1969" s="118"/>
      <c r="B1969" s="118"/>
    </row>
    <row r="1970" spans="1:2" x14ac:dyDescent="0.25">
      <c r="A1970" s="118"/>
      <c r="B1970" s="118"/>
    </row>
    <row r="1971" spans="1:2" x14ac:dyDescent="0.25">
      <c r="A1971" s="118"/>
      <c r="B1971" s="118"/>
    </row>
    <row r="1972" spans="1:2" x14ac:dyDescent="0.25">
      <c r="A1972" s="118"/>
      <c r="B1972" s="118"/>
    </row>
    <row r="1973" spans="1:2" x14ac:dyDescent="0.25">
      <c r="A1973" s="118"/>
      <c r="B1973" s="118"/>
    </row>
    <row r="1974" spans="1:2" x14ac:dyDescent="0.25">
      <c r="A1974" s="118"/>
      <c r="B1974" s="118"/>
    </row>
    <row r="1975" spans="1:2" x14ac:dyDescent="0.25">
      <c r="A1975" s="118"/>
      <c r="B1975" s="118"/>
    </row>
    <row r="1976" spans="1:2" x14ac:dyDescent="0.25">
      <c r="A1976" s="118"/>
      <c r="B1976" s="118"/>
    </row>
    <row r="1977" spans="1:2" x14ac:dyDescent="0.25">
      <c r="A1977" s="118"/>
      <c r="B1977" s="118"/>
    </row>
    <row r="1978" spans="1:2" x14ac:dyDescent="0.25">
      <c r="A1978" s="118"/>
      <c r="B1978" s="118"/>
    </row>
    <row r="1979" spans="1:2" x14ac:dyDescent="0.25">
      <c r="A1979" s="118"/>
      <c r="B1979" s="118"/>
    </row>
    <row r="1980" spans="1:2" x14ac:dyDescent="0.25">
      <c r="A1980" s="118"/>
      <c r="B1980" s="118"/>
    </row>
    <row r="1981" spans="1:2" x14ac:dyDescent="0.25">
      <c r="A1981" s="118"/>
      <c r="B1981" s="118"/>
    </row>
    <row r="1982" spans="1:2" x14ac:dyDescent="0.25">
      <c r="A1982" s="118"/>
      <c r="B1982" s="118"/>
    </row>
    <row r="1983" spans="1:2" x14ac:dyDescent="0.25">
      <c r="A1983" s="118"/>
      <c r="B1983" s="118"/>
    </row>
    <row r="1984" spans="1:2" x14ac:dyDescent="0.25">
      <c r="A1984" s="118"/>
      <c r="B1984" s="118"/>
    </row>
    <row r="1985" spans="1:2" x14ac:dyDescent="0.25">
      <c r="A1985" s="118"/>
      <c r="B1985" s="118"/>
    </row>
    <row r="1986" spans="1:2" x14ac:dyDescent="0.25">
      <c r="A1986" s="118"/>
      <c r="B1986" s="118"/>
    </row>
    <row r="1987" spans="1:2" x14ac:dyDescent="0.25">
      <c r="A1987" s="118"/>
      <c r="B1987" s="118"/>
    </row>
    <row r="1988" spans="1:2" x14ac:dyDescent="0.25">
      <c r="A1988" s="118"/>
      <c r="B1988" s="118"/>
    </row>
    <row r="1989" spans="1:2" x14ac:dyDescent="0.25">
      <c r="A1989" s="118"/>
      <c r="B1989" s="118"/>
    </row>
    <row r="1990" spans="1:2" x14ac:dyDescent="0.25">
      <c r="A1990" s="118"/>
      <c r="B1990" s="118"/>
    </row>
    <row r="1991" spans="1:2" x14ac:dyDescent="0.25">
      <c r="A1991" s="118"/>
      <c r="B1991" s="118"/>
    </row>
    <row r="1992" spans="1:2" x14ac:dyDescent="0.25">
      <c r="A1992" s="118"/>
      <c r="B1992" s="118"/>
    </row>
    <row r="1993" spans="1:2" x14ac:dyDescent="0.25">
      <c r="A1993" s="118"/>
      <c r="B1993" s="118"/>
    </row>
    <row r="1994" spans="1:2" x14ac:dyDescent="0.25">
      <c r="A1994" s="118"/>
      <c r="B1994" s="118"/>
    </row>
    <row r="1995" spans="1:2" x14ac:dyDescent="0.25">
      <c r="A1995" s="118"/>
      <c r="B1995" s="118"/>
    </row>
    <row r="1996" spans="1:2" x14ac:dyDescent="0.25">
      <c r="A1996" s="118"/>
      <c r="B1996" s="118"/>
    </row>
    <row r="1997" spans="1:2" x14ac:dyDescent="0.25">
      <c r="A1997" s="118"/>
      <c r="B1997" s="118"/>
    </row>
    <row r="1998" spans="1:2" x14ac:dyDescent="0.25">
      <c r="A1998" s="118"/>
      <c r="B1998" s="118"/>
    </row>
    <row r="1999" spans="1:2" x14ac:dyDescent="0.25">
      <c r="A1999" s="118"/>
      <c r="B1999" s="118"/>
    </row>
    <row r="2000" spans="1:2" x14ac:dyDescent="0.25">
      <c r="A2000" s="118"/>
      <c r="B2000" s="118"/>
    </row>
    <row r="2001" spans="1:2" x14ac:dyDescent="0.25">
      <c r="A2001" s="118"/>
      <c r="B2001" s="118"/>
    </row>
    <row r="2002" spans="1:2" x14ac:dyDescent="0.25">
      <c r="A2002" s="118"/>
      <c r="B2002" s="118"/>
    </row>
    <row r="2003" spans="1:2" x14ac:dyDescent="0.25">
      <c r="A2003" s="118"/>
      <c r="B2003" s="118"/>
    </row>
    <row r="2004" spans="1:2" x14ac:dyDescent="0.25">
      <c r="A2004" s="118"/>
      <c r="B2004" s="118"/>
    </row>
    <row r="2005" spans="1:2" x14ac:dyDescent="0.25">
      <c r="A2005" s="118"/>
      <c r="B2005" s="118"/>
    </row>
    <row r="2006" spans="1:2" x14ac:dyDescent="0.25">
      <c r="A2006" s="118"/>
      <c r="B2006" s="118"/>
    </row>
    <row r="2007" spans="1:2" x14ac:dyDescent="0.25">
      <c r="A2007" s="118"/>
      <c r="B2007" s="118"/>
    </row>
    <row r="2008" spans="1:2" x14ac:dyDescent="0.25">
      <c r="A2008" s="118"/>
      <c r="B2008" s="118"/>
    </row>
    <row r="2009" spans="1:2" x14ac:dyDescent="0.25">
      <c r="A2009" s="118"/>
      <c r="B2009" s="118"/>
    </row>
    <row r="2010" spans="1:2" x14ac:dyDescent="0.25">
      <c r="A2010" s="118"/>
      <c r="B2010" s="118"/>
    </row>
    <row r="2011" spans="1:2" x14ac:dyDescent="0.25">
      <c r="A2011" s="118"/>
      <c r="B2011" s="118"/>
    </row>
    <row r="2012" spans="1:2" x14ac:dyDescent="0.25">
      <c r="A2012" s="118"/>
      <c r="B2012" s="118"/>
    </row>
    <row r="2013" spans="1:2" x14ac:dyDescent="0.25">
      <c r="A2013" s="118"/>
      <c r="B2013" s="118"/>
    </row>
    <row r="2014" spans="1:2" x14ac:dyDescent="0.25">
      <c r="A2014" s="118"/>
      <c r="B2014" s="118"/>
    </row>
    <row r="2015" spans="1:2" x14ac:dyDescent="0.25">
      <c r="A2015" s="118"/>
      <c r="B2015" s="118"/>
    </row>
    <row r="2016" spans="1:2" x14ac:dyDescent="0.25">
      <c r="A2016" s="118"/>
      <c r="B2016" s="118"/>
    </row>
    <row r="2017" spans="1:2" x14ac:dyDescent="0.25">
      <c r="A2017" s="118"/>
      <c r="B2017" s="118"/>
    </row>
    <row r="2018" spans="1:2" x14ac:dyDescent="0.25">
      <c r="A2018" s="118"/>
      <c r="B2018" s="118"/>
    </row>
    <row r="2019" spans="1:2" x14ac:dyDescent="0.25">
      <c r="A2019" s="118"/>
      <c r="B2019" s="118"/>
    </row>
    <row r="2020" spans="1:2" x14ac:dyDescent="0.25">
      <c r="A2020" s="118"/>
      <c r="B2020" s="118"/>
    </row>
    <row r="2021" spans="1:2" x14ac:dyDescent="0.25">
      <c r="A2021" s="118"/>
      <c r="B2021" s="118"/>
    </row>
    <row r="2022" spans="1:2" x14ac:dyDescent="0.25">
      <c r="A2022" s="118"/>
      <c r="B2022" s="118"/>
    </row>
    <row r="2023" spans="1:2" x14ac:dyDescent="0.25">
      <c r="A2023" s="118"/>
      <c r="B2023" s="118"/>
    </row>
    <row r="2024" spans="1:2" x14ac:dyDescent="0.25">
      <c r="A2024" s="118"/>
      <c r="B2024" s="118"/>
    </row>
    <row r="2025" spans="1:2" x14ac:dyDescent="0.25">
      <c r="A2025" s="118"/>
      <c r="B2025" s="118"/>
    </row>
    <row r="2026" spans="1:2" x14ac:dyDescent="0.25">
      <c r="A2026" s="118"/>
      <c r="B2026" s="118"/>
    </row>
    <row r="2027" spans="1:2" x14ac:dyDescent="0.25">
      <c r="A2027" s="118"/>
      <c r="B2027" s="118"/>
    </row>
    <row r="2028" spans="1:2" x14ac:dyDescent="0.25">
      <c r="A2028" s="118"/>
      <c r="B2028" s="118"/>
    </row>
    <row r="2029" spans="1:2" x14ac:dyDescent="0.25">
      <c r="A2029" s="118"/>
      <c r="B2029" s="118"/>
    </row>
    <row r="2030" spans="1:2" x14ac:dyDescent="0.25">
      <c r="A2030" s="118"/>
      <c r="B2030" s="118"/>
    </row>
    <row r="2031" spans="1:2" x14ac:dyDescent="0.25">
      <c r="A2031" s="118"/>
      <c r="B2031" s="118"/>
    </row>
    <row r="2032" spans="1:2" x14ac:dyDescent="0.25">
      <c r="A2032" s="118"/>
      <c r="B2032" s="118"/>
    </row>
    <row r="2033" spans="1:2" x14ac:dyDescent="0.25">
      <c r="A2033" s="118"/>
      <c r="B2033" s="118"/>
    </row>
    <row r="2034" spans="1:2" x14ac:dyDescent="0.25">
      <c r="A2034" s="118"/>
      <c r="B2034" s="118"/>
    </row>
    <row r="2035" spans="1:2" x14ac:dyDescent="0.25">
      <c r="A2035" s="118"/>
      <c r="B2035" s="118"/>
    </row>
    <row r="2036" spans="1:2" x14ac:dyDescent="0.25">
      <c r="A2036" s="118"/>
      <c r="B2036" s="118"/>
    </row>
    <row r="2037" spans="1:2" x14ac:dyDescent="0.25">
      <c r="A2037" s="118"/>
      <c r="B2037" s="118"/>
    </row>
    <row r="2038" spans="1:2" x14ac:dyDescent="0.25">
      <c r="A2038" s="118"/>
      <c r="B2038" s="118"/>
    </row>
    <row r="2039" spans="1:2" x14ac:dyDescent="0.25">
      <c r="A2039" s="118"/>
      <c r="B2039" s="118"/>
    </row>
    <row r="2040" spans="1:2" x14ac:dyDescent="0.25">
      <c r="A2040" s="118"/>
      <c r="B2040" s="118"/>
    </row>
    <row r="2041" spans="1:2" x14ac:dyDescent="0.25">
      <c r="A2041" s="118"/>
      <c r="B2041" s="118"/>
    </row>
    <row r="2042" spans="1:2" x14ac:dyDescent="0.25">
      <c r="A2042" s="118"/>
      <c r="B2042" s="118"/>
    </row>
    <row r="2043" spans="1:2" x14ac:dyDescent="0.25">
      <c r="A2043" s="118"/>
      <c r="B2043" s="118"/>
    </row>
    <row r="2044" spans="1:2" x14ac:dyDescent="0.25">
      <c r="A2044" s="118"/>
      <c r="B2044" s="118"/>
    </row>
    <row r="2045" spans="1:2" x14ac:dyDescent="0.25">
      <c r="A2045" s="118"/>
      <c r="B2045" s="118"/>
    </row>
    <row r="2046" spans="1:2" x14ac:dyDescent="0.25">
      <c r="A2046" s="118"/>
      <c r="B2046" s="118"/>
    </row>
    <row r="2047" spans="1:2" x14ac:dyDescent="0.25">
      <c r="A2047" s="118"/>
      <c r="B2047" s="118"/>
    </row>
    <row r="2048" spans="1:2" x14ac:dyDescent="0.25">
      <c r="A2048" s="118"/>
      <c r="B2048" s="118"/>
    </row>
    <row r="2049" spans="1:2" x14ac:dyDescent="0.25">
      <c r="A2049" s="118"/>
      <c r="B2049" s="118"/>
    </row>
    <row r="2050" spans="1:2" x14ac:dyDescent="0.25">
      <c r="A2050" s="118"/>
      <c r="B2050" s="118"/>
    </row>
    <row r="2051" spans="1:2" x14ac:dyDescent="0.25">
      <c r="A2051" s="118"/>
      <c r="B2051" s="118"/>
    </row>
    <row r="2052" spans="1:2" x14ac:dyDescent="0.25">
      <c r="A2052" s="118"/>
      <c r="B2052" s="118"/>
    </row>
    <row r="2053" spans="1:2" x14ac:dyDescent="0.25">
      <c r="A2053" s="118"/>
      <c r="B2053" s="118"/>
    </row>
    <row r="2054" spans="1:2" x14ac:dyDescent="0.25">
      <c r="A2054" s="118"/>
      <c r="B2054" s="118"/>
    </row>
    <row r="2055" spans="1:2" x14ac:dyDescent="0.25">
      <c r="A2055" s="118"/>
      <c r="B2055" s="118"/>
    </row>
    <row r="2056" spans="1:2" x14ac:dyDescent="0.25">
      <c r="A2056" s="118"/>
      <c r="B2056" s="118"/>
    </row>
    <row r="2057" spans="1:2" x14ac:dyDescent="0.25">
      <c r="A2057" s="118"/>
      <c r="B2057" s="118"/>
    </row>
    <row r="2058" spans="1:2" x14ac:dyDescent="0.25">
      <c r="A2058" s="118"/>
      <c r="B2058" s="118"/>
    </row>
    <row r="2059" spans="1:2" x14ac:dyDescent="0.25">
      <c r="A2059" s="118"/>
      <c r="B2059" s="118"/>
    </row>
    <row r="2060" spans="1:2" x14ac:dyDescent="0.25">
      <c r="A2060" s="118"/>
      <c r="B2060" s="118"/>
    </row>
    <row r="2061" spans="1:2" x14ac:dyDescent="0.25">
      <c r="A2061" s="118"/>
      <c r="B2061" s="118"/>
    </row>
    <row r="2062" spans="1:2" x14ac:dyDescent="0.25">
      <c r="A2062" s="118"/>
      <c r="B2062" s="118"/>
    </row>
    <row r="2063" spans="1:2" x14ac:dyDescent="0.25">
      <c r="A2063" s="118"/>
      <c r="B2063" s="118"/>
    </row>
    <row r="2064" spans="1:2" x14ac:dyDescent="0.25">
      <c r="A2064" s="118"/>
      <c r="B2064" s="118"/>
    </row>
    <row r="2065" spans="1:2" x14ac:dyDescent="0.25">
      <c r="A2065" s="118"/>
      <c r="B2065" s="118"/>
    </row>
    <row r="2066" spans="1:2" x14ac:dyDescent="0.25">
      <c r="A2066" s="118"/>
      <c r="B2066" s="118"/>
    </row>
    <row r="2067" spans="1:2" x14ac:dyDescent="0.25">
      <c r="A2067" s="118"/>
      <c r="B2067" s="118"/>
    </row>
    <row r="2068" spans="1:2" x14ac:dyDescent="0.25">
      <c r="A2068" s="118"/>
      <c r="B2068" s="118"/>
    </row>
    <row r="2069" spans="1:2" x14ac:dyDescent="0.25">
      <c r="A2069" s="118"/>
      <c r="B2069" s="118"/>
    </row>
    <row r="2070" spans="1:2" x14ac:dyDescent="0.25">
      <c r="A2070" s="118"/>
      <c r="B2070" s="118"/>
    </row>
    <row r="2071" spans="1:2" x14ac:dyDescent="0.25">
      <c r="A2071" s="118"/>
      <c r="B2071" s="118"/>
    </row>
    <row r="2072" spans="1:2" x14ac:dyDescent="0.25">
      <c r="A2072" s="118"/>
      <c r="B2072" s="118"/>
    </row>
    <row r="2073" spans="1:2" x14ac:dyDescent="0.25">
      <c r="A2073" s="118"/>
      <c r="B2073" s="118"/>
    </row>
    <row r="2074" spans="1:2" x14ac:dyDescent="0.25">
      <c r="A2074" s="118"/>
      <c r="B2074" s="118"/>
    </row>
    <row r="2075" spans="1:2" x14ac:dyDescent="0.25">
      <c r="A2075" s="118"/>
      <c r="B2075" s="118"/>
    </row>
    <row r="2076" spans="1:2" x14ac:dyDescent="0.25">
      <c r="A2076" s="118"/>
      <c r="B2076" s="118"/>
    </row>
    <row r="2077" spans="1:2" x14ac:dyDescent="0.25">
      <c r="A2077" s="118"/>
      <c r="B2077" s="118"/>
    </row>
    <row r="2078" spans="1:2" x14ac:dyDescent="0.25">
      <c r="A2078" s="118"/>
      <c r="B2078" s="118"/>
    </row>
    <row r="2079" spans="1:2" x14ac:dyDescent="0.25">
      <c r="A2079" s="118"/>
      <c r="B2079" s="118"/>
    </row>
    <row r="2080" spans="1:2" x14ac:dyDescent="0.25">
      <c r="A2080" s="118"/>
      <c r="B2080" s="118"/>
    </row>
    <row r="2081" spans="1:2" x14ac:dyDescent="0.25">
      <c r="A2081" s="118"/>
      <c r="B2081" s="118"/>
    </row>
    <row r="2082" spans="1:2" x14ac:dyDescent="0.25">
      <c r="A2082" s="118"/>
      <c r="B2082" s="118"/>
    </row>
    <row r="2083" spans="1:2" x14ac:dyDescent="0.25">
      <c r="A2083" s="118"/>
      <c r="B2083" s="118"/>
    </row>
    <row r="2084" spans="1:2" x14ac:dyDescent="0.25">
      <c r="A2084" s="118"/>
      <c r="B2084" s="118"/>
    </row>
    <row r="2085" spans="1:2" x14ac:dyDescent="0.25">
      <c r="A2085" s="118"/>
      <c r="B2085" s="118"/>
    </row>
    <row r="2086" spans="1:2" x14ac:dyDescent="0.25">
      <c r="A2086" s="118"/>
      <c r="B2086" s="118"/>
    </row>
    <row r="2087" spans="1:2" x14ac:dyDescent="0.25">
      <c r="A2087" s="118"/>
      <c r="B2087" s="118"/>
    </row>
    <row r="2088" spans="1:2" x14ac:dyDescent="0.25">
      <c r="A2088" s="118"/>
      <c r="B2088" s="118"/>
    </row>
    <row r="2089" spans="1:2" x14ac:dyDescent="0.25">
      <c r="A2089" s="118"/>
      <c r="B2089" s="118"/>
    </row>
    <row r="2090" spans="1:2" x14ac:dyDescent="0.25">
      <c r="A2090" s="118"/>
      <c r="B2090" s="118"/>
    </row>
    <row r="2091" spans="1:2" x14ac:dyDescent="0.25">
      <c r="A2091" s="118"/>
      <c r="B2091" s="118"/>
    </row>
    <row r="2092" spans="1:2" x14ac:dyDescent="0.25">
      <c r="A2092" s="118"/>
      <c r="B2092" s="118"/>
    </row>
    <row r="2093" spans="1:2" x14ac:dyDescent="0.25">
      <c r="A2093" s="118"/>
      <c r="B2093" s="118"/>
    </row>
    <row r="2094" spans="1:2" x14ac:dyDescent="0.25">
      <c r="A2094" s="118"/>
      <c r="B2094" s="118"/>
    </row>
    <row r="2095" spans="1:2" x14ac:dyDescent="0.25">
      <c r="A2095" s="118"/>
      <c r="B2095" s="118"/>
    </row>
    <row r="2096" spans="1:2" x14ac:dyDescent="0.25">
      <c r="A2096" s="118"/>
      <c r="B2096" s="118"/>
    </row>
    <row r="2097" spans="1:2" x14ac:dyDescent="0.25">
      <c r="A2097" s="118"/>
      <c r="B2097" s="118"/>
    </row>
    <row r="2098" spans="1:2" x14ac:dyDescent="0.25">
      <c r="A2098" s="118"/>
      <c r="B2098" s="118"/>
    </row>
    <row r="2099" spans="1:2" x14ac:dyDescent="0.25">
      <c r="A2099" s="118"/>
      <c r="B2099" s="118"/>
    </row>
    <row r="2100" spans="1:2" x14ac:dyDescent="0.25">
      <c r="A2100" s="118"/>
      <c r="B2100" s="118"/>
    </row>
    <row r="2101" spans="1:2" x14ac:dyDescent="0.25">
      <c r="A2101" s="118"/>
      <c r="B2101" s="118"/>
    </row>
    <row r="2102" spans="1:2" x14ac:dyDescent="0.25">
      <c r="A2102" s="118"/>
      <c r="B2102" s="118"/>
    </row>
    <row r="2103" spans="1:2" x14ac:dyDescent="0.25">
      <c r="A2103" s="118"/>
      <c r="B2103" s="118"/>
    </row>
    <row r="2104" spans="1:2" x14ac:dyDescent="0.25">
      <c r="A2104" s="118"/>
      <c r="B2104" s="118"/>
    </row>
    <row r="2105" spans="1:2" x14ac:dyDescent="0.25">
      <c r="A2105" s="118"/>
      <c r="B2105" s="118"/>
    </row>
    <row r="2106" spans="1:2" x14ac:dyDescent="0.25">
      <c r="A2106" s="118"/>
      <c r="B2106" s="118"/>
    </row>
    <row r="2107" spans="1:2" x14ac:dyDescent="0.25">
      <c r="A2107" s="118"/>
      <c r="B2107" s="118"/>
    </row>
    <row r="2108" spans="1:2" x14ac:dyDescent="0.25">
      <c r="A2108" s="118"/>
      <c r="B2108" s="118"/>
    </row>
    <row r="2109" spans="1:2" x14ac:dyDescent="0.25">
      <c r="A2109" s="118"/>
      <c r="B2109" s="118"/>
    </row>
    <row r="2110" spans="1:2" x14ac:dyDescent="0.25">
      <c r="A2110" s="118"/>
      <c r="B2110" s="118"/>
    </row>
    <row r="2111" spans="1:2" x14ac:dyDescent="0.25">
      <c r="A2111" s="118"/>
      <c r="B2111" s="118"/>
    </row>
    <row r="2112" spans="1:2" x14ac:dyDescent="0.25">
      <c r="A2112" s="118"/>
      <c r="B2112" s="118"/>
    </row>
    <row r="2113" spans="1:2" x14ac:dyDescent="0.25">
      <c r="A2113" s="118"/>
      <c r="B2113" s="118"/>
    </row>
    <row r="2114" spans="1:2" x14ac:dyDescent="0.25">
      <c r="A2114" s="118"/>
      <c r="B2114" s="118"/>
    </row>
    <row r="2115" spans="1:2" x14ac:dyDescent="0.25">
      <c r="A2115" s="118"/>
      <c r="B2115" s="118"/>
    </row>
    <row r="2116" spans="1:2" x14ac:dyDescent="0.25">
      <c r="A2116" s="118"/>
      <c r="B2116" s="118"/>
    </row>
    <row r="2117" spans="1:2" x14ac:dyDescent="0.25">
      <c r="A2117" s="118"/>
      <c r="B2117" s="118"/>
    </row>
    <row r="2118" spans="1:2" x14ac:dyDescent="0.25">
      <c r="A2118" s="118"/>
      <c r="B2118" s="118"/>
    </row>
    <row r="2119" spans="1:2" x14ac:dyDescent="0.25">
      <c r="A2119" s="118"/>
      <c r="B2119" s="118"/>
    </row>
    <row r="2120" spans="1:2" x14ac:dyDescent="0.25">
      <c r="A2120" s="118"/>
      <c r="B2120" s="118"/>
    </row>
    <row r="2121" spans="1:2" x14ac:dyDescent="0.25">
      <c r="A2121" s="118"/>
      <c r="B2121" s="118"/>
    </row>
    <row r="2122" spans="1:2" x14ac:dyDescent="0.25">
      <c r="A2122" s="118"/>
      <c r="B2122" s="118"/>
    </row>
    <row r="2123" spans="1:2" x14ac:dyDescent="0.25">
      <c r="A2123" s="118"/>
      <c r="B2123" s="118"/>
    </row>
    <row r="2124" spans="1:2" x14ac:dyDescent="0.25">
      <c r="A2124" s="118"/>
      <c r="B2124" s="118"/>
    </row>
    <row r="2125" spans="1:2" x14ac:dyDescent="0.25">
      <c r="A2125" s="118"/>
      <c r="B2125" s="118"/>
    </row>
    <row r="2126" spans="1:2" x14ac:dyDescent="0.25">
      <c r="A2126" s="118"/>
      <c r="B2126" s="118"/>
    </row>
    <row r="2127" spans="1:2" x14ac:dyDescent="0.25">
      <c r="A2127" s="118"/>
      <c r="B2127" s="118"/>
    </row>
    <row r="2128" spans="1:2" x14ac:dyDescent="0.25">
      <c r="A2128" s="118"/>
      <c r="B2128" s="118"/>
    </row>
    <row r="2129" spans="1:2" x14ac:dyDescent="0.25">
      <c r="A2129" s="118"/>
      <c r="B2129" s="118"/>
    </row>
    <row r="2130" spans="1:2" x14ac:dyDescent="0.25">
      <c r="A2130" s="118"/>
      <c r="B2130" s="118"/>
    </row>
    <row r="2131" spans="1:2" x14ac:dyDescent="0.25">
      <c r="A2131" s="118"/>
      <c r="B2131" s="118"/>
    </row>
    <row r="2132" spans="1:2" x14ac:dyDescent="0.25">
      <c r="A2132" s="118"/>
      <c r="B2132" s="118"/>
    </row>
    <row r="2133" spans="1:2" x14ac:dyDescent="0.25">
      <c r="A2133" s="118"/>
      <c r="B2133" s="118"/>
    </row>
    <row r="2134" spans="1:2" x14ac:dyDescent="0.25">
      <c r="A2134" s="118"/>
      <c r="B2134" s="118"/>
    </row>
    <row r="2135" spans="1:2" x14ac:dyDescent="0.25">
      <c r="A2135" s="118"/>
      <c r="B2135" s="118"/>
    </row>
    <row r="2136" spans="1:2" x14ac:dyDescent="0.25">
      <c r="A2136" s="118"/>
      <c r="B2136" s="118"/>
    </row>
    <row r="2137" spans="1:2" x14ac:dyDescent="0.25">
      <c r="A2137" s="118"/>
      <c r="B2137" s="118"/>
    </row>
    <row r="2138" spans="1:2" x14ac:dyDescent="0.25">
      <c r="A2138" s="118"/>
      <c r="B2138" s="118"/>
    </row>
    <row r="2139" spans="1:2" x14ac:dyDescent="0.25">
      <c r="A2139" s="118"/>
      <c r="B2139" s="118"/>
    </row>
    <row r="2140" spans="1:2" x14ac:dyDescent="0.25">
      <c r="A2140" s="118"/>
      <c r="B2140" s="118"/>
    </row>
    <row r="2141" spans="1:2" x14ac:dyDescent="0.25">
      <c r="A2141" s="118"/>
      <c r="B2141" s="118"/>
    </row>
    <row r="2142" spans="1:2" x14ac:dyDescent="0.25">
      <c r="A2142" s="118"/>
      <c r="B2142" s="118"/>
    </row>
    <row r="2143" spans="1:2" x14ac:dyDescent="0.25">
      <c r="A2143" s="118"/>
      <c r="B2143" s="118"/>
    </row>
    <row r="2144" spans="1:2" x14ac:dyDescent="0.25">
      <c r="A2144" s="118"/>
      <c r="B2144" s="118"/>
    </row>
    <row r="2145" spans="1:2" x14ac:dyDescent="0.25">
      <c r="A2145" s="118"/>
      <c r="B2145" s="118"/>
    </row>
    <row r="2146" spans="1:2" x14ac:dyDescent="0.25">
      <c r="A2146" s="118"/>
      <c r="B2146" s="118"/>
    </row>
    <row r="2147" spans="1:2" x14ac:dyDescent="0.25">
      <c r="A2147" s="118"/>
      <c r="B2147" s="118"/>
    </row>
    <row r="2148" spans="1:2" x14ac:dyDescent="0.25">
      <c r="A2148" s="118"/>
      <c r="B2148" s="118"/>
    </row>
    <row r="2149" spans="1:2" x14ac:dyDescent="0.25">
      <c r="A2149" s="118"/>
      <c r="B2149" s="118"/>
    </row>
    <row r="2150" spans="1:2" x14ac:dyDescent="0.25">
      <c r="A2150" s="118"/>
      <c r="B2150" s="118"/>
    </row>
    <row r="2151" spans="1:2" x14ac:dyDescent="0.25">
      <c r="A2151" s="118"/>
      <c r="B2151" s="118"/>
    </row>
    <row r="2152" spans="1:2" x14ac:dyDescent="0.25">
      <c r="A2152" s="118"/>
      <c r="B2152" s="118"/>
    </row>
    <row r="2153" spans="1:2" x14ac:dyDescent="0.25">
      <c r="A2153" s="118"/>
      <c r="B2153" s="118"/>
    </row>
    <row r="2154" spans="1:2" x14ac:dyDescent="0.25">
      <c r="A2154" s="118"/>
      <c r="B2154" s="118"/>
    </row>
    <row r="2155" spans="1:2" x14ac:dyDescent="0.25">
      <c r="A2155" s="118"/>
      <c r="B2155" s="118"/>
    </row>
    <row r="2156" spans="1:2" x14ac:dyDescent="0.25">
      <c r="A2156" s="118"/>
      <c r="B2156" s="118"/>
    </row>
    <row r="2157" spans="1:2" x14ac:dyDescent="0.25">
      <c r="A2157" s="118"/>
      <c r="B2157" s="118"/>
    </row>
    <row r="2158" spans="1:2" x14ac:dyDescent="0.25">
      <c r="A2158" s="118"/>
      <c r="B2158" s="118"/>
    </row>
    <row r="2159" spans="1:2" x14ac:dyDescent="0.25">
      <c r="A2159" s="118"/>
      <c r="B2159" s="118"/>
    </row>
    <row r="2160" spans="1:2" x14ac:dyDescent="0.25">
      <c r="A2160" s="118"/>
      <c r="B2160" s="118"/>
    </row>
    <row r="2161" spans="1:2" x14ac:dyDescent="0.25">
      <c r="A2161" s="118"/>
      <c r="B2161" s="118"/>
    </row>
    <row r="2162" spans="1:2" x14ac:dyDescent="0.25">
      <c r="A2162" s="118"/>
      <c r="B2162" s="118"/>
    </row>
    <row r="2163" spans="1:2" x14ac:dyDescent="0.25">
      <c r="A2163" s="118"/>
      <c r="B2163" s="118"/>
    </row>
    <row r="2164" spans="1:2" x14ac:dyDescent="0.25">
      <c r="A2164" s="118"/>
      <c r="B2164" s="118"/>
    </row>
    <row r="2165" spans="1:2" x14ac:dyDescent="0.25">
      <c r="A2165" s="118"/>
      <c r="B2165" s="118"/>
    </row>
    <row r="2166" spans="1:2" x14ac:dyDescent="0.25">
      <c r="A2166" s="118"/>
      <c r="B2166" s="118"/>
    </row>
    <row r="2167" spans="1:2" x14ac:dyDescent="0.25">
      <c r="A2167" s="118"/>
      <c r="B2167" s="118"/>
    </row>
    <row r="2168" spans="1:2" x14ac:dyDescent="0.25">
      <c r="A2168" s="118"/>
      <c r="B2168" s="118"/>
    </row>
    <row r="2169" spans="1:2" x14ac:dyDescent="0.25">
      <c r="A2169" s="118"/>
      <c r="B2169" s="118"/>
    </row>
    <row r="2170" spans="1:2" x14ac:dyDescent="0.25">
      <c r="A2170" s="118"/>
      <c r="B2170" s="118"/>
    </row>
    <row r="2171" spans="1:2" x14ac:dyDescent="0.25">
      <c r="A2171" s="118"/>
      <c r="B2171" s="118"/>
    </row>
    <row r="2172" spans="1:2" x14ac:dyDescent="0.25">
      <c r="A2172" s="118"/>
      <c r="B2172" s="118"/>
    </row>
    <row r="2173" spans="1:2" x14ac:dyDescent="0.25">
      <c r="A2173" s="118"/>
      <c r="B2173" s="118"/>
    </row>
    <row r="2174" spans="1:2" x14ac:dyDescent="0.25">
      <c r="A2174" s="118"/>
      <c r="B2174" s="118"/>
    </row>
    <row r="2175" spans="1:2" x14ac:dyDescent="0.25">
      <c r="A2175" s="118"/>
      <c r="B2175" s="118"/>
    </row>
    <row r="2176" spans="1:2" x14ac:dyDescent="0.25">
      <c r="A2176" s="118"/>
      <c r="B2176" s="118"/>
    </row>
    <row r="2177" spans="1:2" x14ac:dyDescent="0.25">
      <c r="A2177" s="118"/>
      <c r="B2177" s="118"/>
    </row>
    <row r="2178" spans="1:2" x14ac:dyDescent="0.25">
      <c r="A2178" s="118"/>
      <c r="B2178" s="118"/>
    </row>
    <row r="2179" spans="1:2" x14ac:dyDescent="0.25">
      <c r="A2179" s="118"/>
      <c r="B2179" s="118"/>
    </row>
    <row r="2180" spans="1:2" x14ac:dyDescent="0.25">
      <c r="A2180" s="118"/>
      <c r="B2180" s="118"/>
    </row>
    <row r="2181" spans="1:2" x14ac:dyDescent="0.25">
      <c r="A2181" s="118"/>
      <c r="B2181" s="118"/>
    </row>
    <row r="2182" spans="1:2" x14ac:dyDescent="0.25">
      <c r="A2182" s="118"/>
      <c r="B2182" s="118"/>
    </row>
    <row r="2183" spans="1:2" x14ac:dyDescent="0.25">
      <c r="A2183" s="118"/>
      <c r="B2183" s="118"/>
    </row>
    <row r="2184" spans="1:2" x14ac:dyDescent="0.25">
      <c r="A2184" s="118"/>
      <c r="B2184" s="118"/>
    </row>
    <row r="2185" spans="1:2" x14ac:dyDescent="0.25">
      <c r="A2185" s="118"/>
      <c r="B2185" s="118"/>
    </row>
    <row r="2186" spans="1:2" x14ac:dyDescent="0.25">
      <c r="A2186" s="118"/>
      <c r="B2186" s="118"/>
    </row>
    <row r="2187" spans="1:2" x14ac:dyDescent="0.25">
      <c r="A2187" s="118"/>
      <c r="B2187" s="118"/>
    </row>
    <row r="2188" spans="1:2" x14ac:dyDescent="0.25">
      <c r="A2188" s="118"/>
      <c r="B2188" s="118"/>
    </row>
    <row r="2189" spans="1:2" x14ac:dyDescent="0.25">
      <c r="A2189" s="118"/>
      <c r="B2189" s="118"/>
    </row>
    <row r="2190" spans="1:2" x14ac:dyDescent="0.25">
      <c r="A2190" s="118"/>
      <c r="B2190" s="118"/>
    </row>
    <row r="2191" spans="1:2" x14ac:dyDescent="0.25">
      <c r="A2191" s="118"/>
      <c r="B2191" s="118"/>
    </row>
    <row r="2192" spans="1:2" x14ac:dyDescent="0.25">
      <c r="A2192" s="118"/>
      <c r="B2192" s="118"/>
    </row>
    <row r="2193" spans="1:2" x14ac:dyDescent="0.25">
      <c r="A2193" s="118"/>
      <c r="B2193" s="118"/>
    </row>
    <row r="2194" spans="1:2" x14ac:dyDescent="0.25">
      <c r="A2194" s="118"/>
      <c r="B2194" s="118"/>
    </row>
    <row r="2195" spans="1:2" x14ac:dyDescent="0.25">
      <c r="A2195" s="118"/>
      <c r="B2195" s="118"/>
    </row>
    <row r="2196" spans="1:2" x14ac:dyDescent="0.25">
      <c r="A2196" s="118"/>
      <c r="B2196" s="118"/>
    </row>
    <row r="2197" spans="1:2" x14ac:dyDescent="0.25">
      <c r="A2197" s="118"/>
      <c r="B2197" s="118"/>
    </row>
    <row r="2198" spans="1:2" x14ac:dyDescent="0.25">
      <c r="A2198" s="118"/>
      <c r="B2198" s="118"/>
    </row>
    <row r="2199" spans="1:2" x14ac:dyDescent="0.25">
      <c r="A2199" s="118"/>
      <c r="B2199" s="118"/>
    </row>
    <row r="2200" spans="1:2" x14ac:dyDescent="0.25">
      <c r="A2200" s="118"/>
      <c r="B2200" s="118"/>
    </row>
    <row r="2201" spans="1:2" x14ac:dyDescent="0.25">
      <c r="A2201" s="118"/>
      <c r="B2201" s="118"/>
    </row>
    <row r="2202" spans="1:2" x14ac:dyDescent="0.25">
      <c r="A2202" s="118"/>
      <c r="B2202" s="118"/>
    </row>
    <row r="2203" spans="1:2" x14ac:dyDescent="0.25">
      <c r="A2203" s="118"/>
      <c r="B2203" s="118"/>
    </row>
    <row r="2204" spans="1:2" x14ac:dyDescent="0.25">
      <c r="A2204" s="118"/>
      <c r="B2204" s="118"/>
    </row>
    <row r="2205" spans="1:2" x14ac:dyDescent="0.25">
      <c r="A2205" s="118"/>
      <c r="B2205" s="118"/>
    </row>
    <row r="2206" spans="1:2" x14ac:dyDescent="0.25">
      <c r="A2206" s="118"/>
      <c r="B2206" s="118"/>
    </row>
    <row r="2207" spans="1:2" x14ac:dyDescent="0.25">
      <c r="A2207" s="118"/>
      <c r="B2207" s="118"/>
    </row>
    <row r="2208" spans="1:2" x14ac:dyDescent="0.25">
      <c r="A2208" s="118"/>
      <c r="B2208" s="118"/>
    </row>
    <row r="2209" spans="1:2" x14ac:dyDescent="0.25">
      <c r="A2209" s="118"/>
      <c r="B2209" s="118"/>
    </row>
    <row r="2210" spans="1:2" x14ac:dyDescent="0.25">
      <c r="A2210" s="118"/>
      <c r="B2210" s="118"/>
    </row>
    <row r="2211" spans="1:2" x14ac:dyDescent="0.25">
      <c r="A2211" s="118"/>
      <c r="B2211" s="118"/>
    </row>
    <row r="2212" spans="1:2" x14ac:dyDescent="0.25">
      <c r="A2212" s="118"/>
      <c r="B2212" s="118"/>
    </row>
    <row r="2213" spans="1:2" x14ac:dyDescent="0.25">
      <c r="A2213" s="118"/>
      <c r="B2213" s="118"/>
    </row>
    <row r="2214" spans="1:2" x14ac:dyDescent="0.25">
      <c r="A2214" s="118"/>
      <c r="B2214" s="118"/>
    </row>
    <row r="2215" spans="1:2" x14ac:dyDescent="0.25">
      <c r="A2215" s="118"/>
      <c r="B2215" s="118"/>
    </row>
    <row r="2216" spans="1:2" x14ac:dyDescent="0.25">
      <c r="A2216" s="118"/>
      <c r="B2216" s="118"/>
    </row>
    <row r="2217" spans="1:2" x14ac:dyDescent="0.25">
      <c r="A2217" s="118"/>
      <c r="B2217" s="118"/>
    </row>
    <row r="2218" spans="1:2" x14ac:dyDescent="0.25">
      <c r="A2218" s="118"/>
      <c r="B2218" s="118"/>
    </row>
    <row r="2219" spans="1:2" x14ac:dyDescent="0.25">
      <c r="A2219" s="118"/>
      <c r="B2219" s="118"/>
    </row>
    <row r="2220" spans="1:2" x14ac:dyDescent="0.25">
      <c r="A2220" s="118"/>
      <c r="B2220" s="118"/>
    </row>
    <row r="2221" spans="1:2" x14ac:dyDescent="0.25">
      <c r="A2221" s="118"/>
      <c r="B2221" s="118"/>
    </row>
    <row r="2222" spans="1:2" x14ac:dyDescent="0.25">
      <c r="A2222" s="118"/>
      <c r="B2222" s="118"/>
    </row>
    <row r="2223" spans="1:2" x14ac:dyDescent="0.25">
      <c r="A2223" s="118"/>
      <c r="B2223" s="118"/>
    </row>
    <row r="2224" spans="1:2" x14ac:dyDescent="0.25">
      <c r="A2224" s="118"/>
      <c r="B2224" s="118"/>
    </row>
    <row r="2225" spans="1:2" x14ac:dyDescent="0.25">
      <c r="A2225" s="118"/>
      <c r="B2225" s="118"/>
    </row>
    <row r="2226" spans="1:2" x14ac:dyDescent="0.25">
      <c r="A2226" s="118"/>
      <c r="B2226" s="118"/>
    </row>
    <row r="2227" spans="1:2" x14ac:dyDescent="0.25">
      <c r="A2227" s="118"/>
      <c r="B2227" s="118"/>
    </row>
    <row r="2228" spans="1:2" x14ac:dyDescent="0.25">
      <c r="A2228" s="118"/>
      <c r="B2228" s="118"/>
    </row>
    <row r="2229" spans="1:2" x14ac:dyDescent="0.25">
      <c r="A2229" s="118"/>
      <c r="B2229" s="118"/>
    </row>
    <row r="2230" spans="1:2" x14ac:dyDescent="0.25">
      <c r="A2230" s="118"/>
      <c r="B2230" s="118"/>
    </row>
    <row r="2231" spans="1:2" x14ac:dyDescent="0.25">
      <c r="A2231" s="118"/>
      <c r="B2231" s="118"/>
    </row>
    <row r="2232" spans="1:2" x14ac:dyDescent="0.25">
      <c r="A2232" s="118"/>
      <c r="B2232" s="118"/>
    </row>
    <row r="2233" spans="1:2" x14ac:dyDescent="0.25">
      <c r="A2233" s="118"/>
      <c r="B2233" s="118"/>
    </row>
    <row r="2234" spans="1:2" x14ac:dyDescent="0.25">
      <c r="A2234" s="118"/>
      <c r="B2234" s="118"/>
    </row>
    <row r="2235" spans="1:2" x14ac:dyDescent="0.25">
      <c r="A2235" s="118"/>
      <c r="B2235" s="118"/>
    </row>
    <row r="2236" spans="1:2" x14ac:dyDescent="0.25">
      <c r="A2236" s="118"/>
      <c r="B2236" s="118"/>
    </row>
    <row r="2237" spans="1:2" x14ac:dyDescent="0.25">
      <c r="A2237" s="118"/>
      <c r="B2237" s="118"/>
    </row>
    <row r="2238" spans="1:2" x14ac:dyDescent="0.25">
      <c r="A2238" s="118"/>
      <c r="B2238" s="118"/>
    </row>
    <row r="2239" spans="1:2" x14ac:dyDescent="0.25">
      <c r="A2239" s="118"/>
      <c r="B2239" s="118"/>
    </row>
    <row r="2240" spans="1:2" x14ac:dyDescent="0.25">
      <c r="A2240" s="118"/>
      <c r="B2240" s="118"/>
    </row>
    <row r="2241" spans="1:2" x14ac:dyDescent="0.25">
      <c r="A2241" s="118"/>
      <c r="B2241" s="118"/>
    </row>
    <row r="2242" spans="1:2" x14ac:dyDescent="0.25">
      <c r="A2242" s="118"/>
      <c r="B2242" s="118"/>
    </row>
    <row r="2243" spans="1:2" x14ac:dyDescent="0.25">
      <c r="A2243" s="118"/>
      <c r="B2243" s="118"/>
    </row>
    <row r="2244" spans="1:2" x14ac:dyDescent="0.25">
      <c r="A2244" s="118"/>
      <c r="B2244" s="118"/>
    </row>
    <row r="2245" spans="1:2" x14ac:dyDescent="0.25">
      <c r="A2245" s="118"/>
      <c r="B2245" s="118"/>
    </row>
    <row r="2246" spans="1:2" x14ac:dyDescent="0.25">
      <c r="A2246" s="118"/>
      <c r="B2246" s="118"/>
    </row>
    <row r="2247" spans="1:2" x14ac:dyDescent="0.25">
      <c r="A2247" s="118"/>
      <c r="B2247" s="118"/>
    </row>
    <row r="2248" spans="1:2" x14ac:dyDescent="0.25">
      <c r="A2248" s="118"/>
      <c r="B2248" s="118"/>
    </row>
    <row r="2249" spans="1:2" x14ac:dyDescent="0.25">
      <c r="A2249" s="118"/>
      <c r="B2249" s="118"/>
    </row>
    <row r="2250" spans="1:2" x14ac:dyDescent="0.25">
      <c r="A2250" s="118"/>
      <c r="B2250" s="118"/>
    </row>
    <row r="2251" spans="1:2" x14ac:dyDescent="0.25">
      <c r="A2251" s="118"/>
      <c r="B2251" s="118"/>
    </row>
    <row r="2252" spans="1:2" x14ac:dyDescent="0.25">
      <c r="A2252" s="118"/>
      <c r="B2252" s="118"/>
    </row>
    <row r="2253" spans="1:2" x14ac:dyDescent="0.25">
      <c r="A2253" s="118"/>
      <c r="B2253" s="118"/>
    </row>
    <row r="2254" spans="1:2" x14ac:dyDescent="0.25">
      <c r="A2254" s="118"/>
      <c r="B2254" s="118"/>
    </row>
    <row r="2255" spans="1:2" x14ac:dyDescent="0.25">
      <c r="A2255" s="118"/>
      <c r="B2255" s="118"/>
    </row>
    <row r="2256" spans="1:2" x14ac:dyDescent="0.25">
      <c r="A2256" s="118"/>
      <c r="B2256" s="118"/>
    </row>
    <row r="2257" spans="1:2" x14ac:dyDescent="0.25">
      <c r="A2257" s="118"/>
      <c r="B2257" s="118"/>
    </row>
    <row r="2258" spans="1:2" x14ac:dyDescent="0.25">
      <c r="A2258" s="118"/>
      <c r="B2258" s="118"/>
    </row>
    <row r="2259" spans="1:2" x14ac:dyDescent="0.25">
      <c r="A2259" s="118"/>
      <c r="B2259" s="118"/>
    </row>
    <row r="2260" spans="1:2" x14ac:dyDescent="0.25">
      <c r="A2260" s="118"/>
      <c r="B2260" s="118"/>
    </row>
    <row r="2261" spans="1:2" x14ac:dyDescent="0.25">
      <c r="A2261" s="118"/>
      <c r="B2261" s="118"/>
    </row>
    <row r="2262" spans="1:2" x14ac:dyDescent="0.25">
      <c r="A2262" s="118"/>
      <c r="B2262" s="118"/>
    </row>
    <row r="2263" spans="1:2" x14ac:dyDescent="0.25">
      <c r="A2263" s="118"/>
      <c r="B2263" s="118"/>
    </row>
    <row r="2264" spans="1:2" x14ac:dyDescent="0.25">
      <c r="A2264" s="118"/>
      <c r="B2264" s="118"/>
    </row>
    <row r="2265" spans="1:2" x14ac:dyDescent="0.25">
      <c r="A2265" s="118"/>
      <c r="B2265" s="118"/>
    </row>
    <row r="2266" spans="1:2" x14ac:dyDescent="0.25">
      <c r="A2266" s="118"/>
      <c r="B2266" s="118"/>
    </row>
    <row r="2267" spans="1:2" x14ac:dyDescent="0.25">
      <c r="A2267" s="118"/>
      <c r="B2267" s="118"/>
    </row>
    <row r="2268" spans="1:2" x14ac:dyDescent="0.25">
      <c r="A2268" s="118"/>
      <c r="B2268" s="118"/>
    </row>
    <row r="2269" spans="1:2" x14ac:dyDescent="0.25">
      <c r="A2269" s="118"/>
      <c r="B2269" s="118"/>
    </row>
    <row r="2270" spans="1:2" x14ac:dyDescent="0.25">
      <c r="A2270" s="118"/>
      <c r="B2270" s="118"/>
    </row>
    <row r="2271" spans="1:2" x14ac:dyDescent="0.25">
      <c r="A2271" s="118"/>
      <c r="B2271" s="118"/>
    </row>
    <row r="2272" spans="1:2" x14ac:dyDescent="0.25">
      <c r="A2272" s="118"/>
      <c r="B2272" s="118"/>
    </row>
    <row r="2273" spans="1:2" x14ac:dyDescent="0.25">
      <c r="A2273" s="118"/>
      <c r="B2273" s="118"/>
    </row>
    <row r="2274" spans="1:2" x14ac:dyDescent="0.25">
      <c r="A2274" s="118"/>
      <c r="B2274" s="118"/>
    </row>
    <row r="2275" spans="1:2" x14ac:dyDescent="0.25">
      <c r="A2275" s="118"/>
      <c r="B2275" s="118"/>
    </row>
    <row r="2276" spans="1:2" x14ac:dyDescent="0.25">
      <c r="A2276" s="118"/>
      <c r="B2276" s="118"/>
    </row>
    <row r="2277" spans="1:2" x14ac:dyDescent="0.25">
      <c r="A2277" s="118"/>
      <c r="B2277" s="118"/>
    </row>
    <row r="2278" spans="1:2" x14ac:dyDescent="0.25">
      <c r="A2278" s="118"/>
      <c r="B2278" s="118"/>
    </row>
    <row r="2279" spans="1:2" x14ac:dyDescent="0.25">
      <c r="A2279" s="118"/>
      <c r="B2279" s="118"/>
    </row>
    <row r="2280" spans="1:2" x14ac:dyDescent="0.25">
      <c r="A2280" s="118"/>
      <c r="B2280" s="118"/>
    </row>
    <row r="2281" spans="1:2" x14ac:dyDescent="0.25">
      <c r="A2281" s="118"/>
      <c r="B2281" s="118"/>
    </row>
    <row r="2282" spans="1:2" x14ac:dyDescent="0.25">
      <c r="A2282" s="118"/>
      <c r="B2282" s="118"/>
    </row>
    <row r="2283" spans="1:2" x14ac:dyDescent="0.25">
      <c r="A2283" s="118"/>
      <c r="B2283" s="118"/>
    </row>
    <row r="2284" spans="1:2" x14ac:dyDescent="0.25">
      <c r="A2284" s="118"/>
      <c r="B2284" s="118"/>
    </row>
    <row r="2285" spans="1:2" x14ac:dyDescent="0.25">
      <c r="A2285" s="118"/>
      <c r="B2285" s="118"/>
    </row>
    <row r="2286" spans="1:2" x14ac:dyDescent="0.25">
      <c r="A2286" s="118"/>
      <c r="B2286" s="118"/>
    </row>
    <row r="2287" spans="1:2" x14ac:dyDescent="0.25">
      <c r="A2287" s="118"/>
      <c r="B2287" s="118"/>
    </row>
    <row r="2288" spans="1:2" x14ac:dyDescent="0.25">
      <c r="A2288" s="118"/>
      <c r="B2288" s="118"/>
    </row>
    <row r="2289" spans="1:2" x14ac:dyDescent="0.25">
      <c r="A2289" s="118"/>
      <c r="B2289" s="118"/>
    </row>
    <row r="2290" spans="1:2" x14ac:dyDescent="0.25">
      <c r="A2290" s="118"/>
      <c r="B2290" s="118"/>
    </row>
    <row r="2291" spans="1:2" x14ac:dyDescent="0.25">
      <c r="A2291" s="118"/>
      <c r="B2291" s="118"/>
    </row>
    <row r="2292" spans="1:2" x14ac:dyDescent="0.25">
      <c r="A2292" s="118"/>
      <c r="B2292" s="118"/>
    </row>
    <row r="2293" spans="1:2" x14ac:dyDescent="0.25">
      <c r="A2293" s="118"/>
      <c r="B2293" s="118"/>
    </row>
    <row r="2294" spans="1:2" x14ac:dyDescent="0.25">
      <c r="A2294" s="118"/>
      <c r="B2294" s="118"/>
    </row>
    <row r="2295" spans="1:2" x14ac:dyDescent="0.25">
      <c r="A2295" s="118"/>
      <c r="B2295" s="118"/>
    </row>
    <row r="2296" spans="1:2" x14ac:dyDescent="0.25">
      <c r="A2296" s="118"/>
      <c r="B2296" s="118"/>
    </row>
    <row r="2297" spans="1:2" x14ac:dyDescent="0.25">
      <c r="A2297" s="118"/>
      <c r="B2297" s="118"/>
    </row>
    <row r="2298" spans="1:2" x14ac:dyDescent="0.25">
      <c r="A2298" s="118"/>
      <c r="B2298" s="118"/>
    </row>
    <row r="2299" spans="1:2" x14ac:dyDescent="0.25">
      <c r="A2299" s="118"/>
      <c r="B2299" s="118"/>
    </row>
    <row r="2300" spans="1:2" x14ac:dyDescent="0.25">
      <c r="A2300" s="118"/>
      <c r="B2300" s="118"/>
    </row>
    <row r="2301" spans="1:2" x14ac:dyDescent="0.25">
      <c r="A2301" s="118"/>
      <c r="B2301" s="118"/>
    </row>
    <row r="2302" spans="1:2" x14ac:dyDescent="0.25">
      <c r="A2302" s="118"/>
      <c r="B2302" s="118"/>
    </row>
    <row r="2303" spans="1:2" x14ac:dyDescent="0.25">
      <c r="A2303" s="118"/>
      <c r="B2303" s="118"/>
    </row>
    <row r="2304" spans="1:2" x14ac:dyDescent="0.25">
      <c r="A2304" s="118"/>
      <c r="B2304" s="118"/>
    </row>
    <row r="2305" spans="1:2" x14ac:dyDescent="0.25">
      <c r="A2305" s="118"/>
      <c r="B2305" s="118"/>
    </row>
    <row r="2306" spans="1:2" x14ac:dyDescent="0.25">
      <c r="A2306" s="118"/>
      <c r="B2306" s="118"/>
    </row>
    <row r="2307" spans="1:2" x14ac:dyDescent="0.25">
      <c r="A2307" s="118"/>
      <c r="B2307" s="118"/>
    </row>
    <row r="2308" spans="1:2" x14ac:dyDescent="0.25">
      <c r="A2308" s="118"/>
      <c r="B2308" s="118"/>
    </row>
    <row r="2309" spans="1:2" x14ac:dyDescent="0.25">
      <c r="A2309" s="118"/>
      <c r="B2309" s="118"/>
    </row>
    <row r="2310" spans="1:2" x14ac:dyDescent="0.25">
      <c r="A2310" s="118"/>
      <c r="B2310" s="118"/>
    </row>
    <row r="2311" spans="1:2" x14ac:dyDescent="0.25">
      <c r="A2311" s="118"/>
      <c r="B2311" s="118"/>
    </row>
    <row r="2312" spans="1:2" x14ac:dyDescent="0.25">
      <c r="A2312" s="118"/>
      <c r="B2312" s="118"/>
    </row>
    <row r="2313" spans="1:2" x14ac:dyDescent="0.25">
      <c r="A2313" s="118"/>
      <c r="B2313" s="118"/>
    </row>
    <row r="2314" spans="1:2" x14ac:dyDescent="0.25">
      <c r="A2314" s="118"/>
      <c r="B2314" s="118"/>
    </row>
    <row r="2315" spans="1:2" x14ac:dyDescent="0.25">
      <c r="A2315" s="118"/>
      <c r="B2315" s="118"/>
    </row>
    <row r="2316" spans="1:2" x14ac:dyDescent="0.25">
      <c r="A2316" s="118"/>
      <c r="B2316" s="118"/>
    </row>
    <row r="2317" spans="1:2" x14ac:dyDescent="0.25">
      <c r="A2317" s="118"/>
      <c r="B2317" s="118"/>
    </row>
    <row r="2318" spans="1:2" x14ac:dyDescent="0.25">
      <c r="A2318" s="118"/>
      <c r="B2318" s="118"/>
    </row>
    <row r="2319" spans="1:2" x14ac:dyDescent="0.25">
      <c r="A2319" s="118"/>
      <c r="B2319" s="118"/>
    </row>
    <row r="2320" spans="1:2" x14ac:dyDescent="0.25">
      <c r="A2320" s="118"/>
      <c r="B2320" s="118"/>
    </row>
    <row r="2321" spans="1:2" x14ac:dyDescent="0.25">
      <c r="A2321" s="118"/>
      <c r="B2321" s="118"/>
    </row>
    <row r="2322" spans="1:2" x14ac:dyDescent="0.25">
      <c r="A2322" s="118"/>
      <c r="B2322" s="118"/>
    </row>
    <row r="2323" spans="1:2" x14ac:dyDescent="0.25">
      <c r="A2323" s="118"/>
      <c r="B2323" s="118"/>
    </row>
    <row r="2324" spans="1:2" x14ac:dyDescent="0.25">
      <c r="A2324" s="118"/>
      <c r="B2324" s="118"/>
    </row>
    <row r="2325" spans="1:2" x14ac:dyDescent="0.25">
      <c r="A2325" s="118"/>
      <c r="B2325" s="118"/>
    </row>
    <row r="2326" spans="1:2" x14ac:dyDescent="0.25">
      <c r="A2326" s="118"/>
      <c r="B2326" s="118"/>
    </row>
    <row r="2327" spans="1:2" x14ac:dyDescent="0.25">
      <c r="A2327" s="118"/>
      <c r="B2327" s="118"/>
    </row>
    <row r="2328" spans="1:2" x14ac:dyDescent="0.25">
      <c r="A2328" s="118"/>
      <c r="B2328" s="118"/>
    </row>
    <row r="2329" spans="1:2" x14ac:dyDescent="0.25">
      <c r="A2329" s="118"/>
      <c r="B2329" s="118"/>
    </row>
    <row r="2330" spans="1:2" x14ac:dyDescent="0.25">
      <c r="A2330" s="118"/>
      <c r="B2330" s="118"/>
    </row>
    <row r="2331" spans="1:2" x14ac:dyDescent="0.25">
      <c r="A2331" s="118"/>
      <c r="B2331" s="118"/>
    </row>
    <row r="2332" spans="1:2" x14ac:dyDescent="0.25">
      <c r="A2332" s="118"/>
      <c r="B2332" s="118"/>
    </row>
    <row r="2333" spans="1:2" x14ac:dyDescent="0.25">
      <c r="A2333" s="118"/>
      <c r="B2333" s="118"/>
    </row>
    <row r="2334" spans="1:2" x14ac:dyDescent="0.25">
      <c r="A2334" s="118"/>
      <c r="B2334" s="118"/>
    </row>
    <row r="2335" spans="1:2" x14ac:dyDescent="0.25">
      <c r="A2335" s="118"/>
      <c r="B2335" s="118"/>
    </row>
    <row r="2336" spans="1:2" x14ac:dyDescent="0.25">
      <c r="A2336" s="118"/>
      <c r="B2336" s="118"/>
    </row>
    <row r="2337" spans="1:2" x14ac:dyDescent="0.25">
      <c r="A2337" s="118"/>
      <c r="B2337" s="118"/>
    </row>
    <row r="2338" spans="1:2" x14ac:dyDescent="0.25">
      <c r="A2338" s="118"/>
      <c r="B2338" s="118"/>
    </row>
    <row r="2339" spans="1:2" x14ac:dyDescent="0.25">
      <c r="A2339" s="118"/>
      <c r="B2339" s="118"/>
    </row>
    <row r="2340" spans="1:2" x14ac:dyDescent="0.25">
      <c r="A2340" s="118"/>
      <c r="B2340" s="118"/>
    </row>
    <row r="2341" spans="1:2" x14ac:dyDescent="0.25">
      <c r="A2341" s="118"/>
      <c r="B2341" s="118"/>
    </row>
    <row r="2342" spans="1:2" x14ac:dyDescent="0.25">
      <c r="A2342" s="118"/>
      <c r="B2342" s="118"/>
    </row>
    <row r="2343" spans="1:2" x14ac:dyDescent="0.25">
      <c r="A2343" s="118"/>
      <c r="B2343" s="118"/>
    </row>
    <row r="2344" spans="1:2" x14ac:dyDescent="0.25">
      <c r="A2344" s="118"/>
      <c r="B2344" s="118"/>
    </row>
    <row r="2345" spans="1:2" x14ac:dyDescent="0.25">
      <c r="A2345" s="118"/>
      <c r="B2345" s="118"/>
    </row>
    <row r="2346" spans="1:2" x14ac:dyDescent="0.25">
      <c r="A2346" s="118"/>
      <c r="B2346" s="118"/>
    </row>
    <row r="2347" spans="1:2" x14ac:dyDescent="0.25">
      <c r="A2347" s="118"/>
      <c r="B2347" s="118"/>
    </row>
    <row r="2348" spans="1:2" x14ac:dyDescent="0.25">
      <c r="A2348" s="118"/>
      <c r="B2348" s="118"/>
    </row>
    <row r="2349" spans="1:2" x14ac:dyDescent="0.25">
      <c r="A2349" s="118"/>
      <c r="B2349" s="118"/>
    </row>
    <row r="2350" spans="1:2" x14ac:dyDescent="0.25">
      <c r="A2350" s="118"/>
      <c r="B2350" s="118"/>
    </row>
    <row r="2351" spans="1:2" x14ac:dyDescent="0.25">
      <c r="A2351" s="118"/>
      <c r="B2351" s="118"/>
    </row>
    <row r="2352" spans="1:2" x14ac:dyDescent="0.25">
      <c r="A2352" s="118"/>
      <c r="B2352" s="118"/>
    </row>
    <row r="2353" spans="1:2" x14ac:dyDescent="0.25">
      <c r="A2353" s="118"/>
      <c r="B2353" s="118"/>
    </row>
    <row r="2354" spans="1:2" x14ac:dyDescent="0.25">
      <c r="A2354" s="118"/>
      <c r="B2354" s="118"/>
    </row>
    <row r="2355" spans="1:2" x14ac:dyDescent="0.25">
      <c r="A2355" s="118"/>
      <c r="B2355" s="118"/>
    </row>
    <row r="2356" spans="1:2" x14ac:dyDescent="0.25">
      <c r="A2356" s="118"/>
      <c r="B2356" s="118"/>
    </row>
    <row r="2357" spans="1:2" x14ac:dyDescent="0.25">
      <c r="A2357" s="118"/>
      <c r="B2357" s="118"/>
    </row>
    <row r="2358" spans="1:2" x14ac:dyDescent="0.25">
      <c r="A2358" s="118"/>
      <c r="B2358" s="118"/>
    </row>
    <row r="2359" spans="1:2" x14ac:dyDescent="0.25">
      <c r="A2359" s="118"/>
      <c r="B2359" s="118"/>
    </row>
    <row r="2360" spans="1:2" x14ac:dyDescent="0.25">
      <c r="A2360" s="118"/>
      <c r="B2360" s="118"/>
    </row>
    <row r="2361" spans="1:2" x14ac:dyDescent="0.25">
      <c r="A2361" s="118"/>
      <c r="B2361" s="118"/>
    </row>
    <row r="2362" spans="1:2" x14ac:dyDescent="0.25">
      <c r="A2362" s="118"/>
      <c r="B2362" s="118"/>
    </row>
    <row r="2363" spans="1:2" x14ac:dyDescent="0.25">
      <c r="A2363" s="118"/>
      <c r="B2363" s="118"/>
    </row>
    <row r="2364" spans="1:2" x14ac:dyDescent="0.25">
      <c r="A2364" s="118"/>
      <c r="B2364" s="118"/>
    </row>
    <row r="2365" spans="1:2" x14ac:dyDescent="0.25">
      <c r="A2365" s="118"/>
      <c r="B2365" s="118"/>
    </row>
    <row r="2366" spans="1:2" x14ac:dyDescent="0.25">
      <c r="A2366" s="118"/>
      <c r="B2366" s="118"/>
    </row>
    <row r="2367" spans="1:2" x14ac:dyDescent="0.25">
      <c r="A2367" s="118"/>
      <c r="B2367" s="118"/>
    </row>
    <row r="2368" spans="1:2" x14ac:dyDescent="0.25">
      <c r="A2368" s="118"/>
      <c r="B2368" s="118"/>
    </row>
    <row r="2369" spans="1:2" x14ac:dyDescent="0.25">
      <c r="A2369" s="118"/>
      <c r="B2369" s="118"/>
    </row>
    <row r="2370" spans="1:2" x14ac:dyDescent="0.25">
      <c r="A2370" s="118"/>
      <c r="B2370" s="118"/>
    </row>
    <row r="2371" spans="1:2" x14ac:dyDescent="0.25">
      <c r="A2371" s="118"/>
      <c r="B2371" s="118"/>
    </row>
    <row r="2372" spans="1:2" x14ac:dyDescent="0.25">
      <c r="A2372" s="118"/>
      <c r="B2372" s="118"/>
    </row>
    <row r="2373" spans="1:2" x14ac:dyDescent="0.25">
      <c r="A2373" s="118"/>
      <c r="B2373" s="118"/>
    </row>
    <row r="2374" spans="1:2" x14ac:dyDescent="0.25">
      <c r="A2374" s="118"/>
      <c r="B2374" s="118"/>
    </row>
    <row r="2375" spans="1:2" x14ac:dyDescent="0.25">
      <c r="A2375" s="118"/>
      <c r="B2375" s="118"/>
    </row>
    <row r="2376" spans="1:2" x14ac:dyDescent="0.25">
      <c r="A2376" s="118"/>
      <c r="B2376" s="118"/>
    </row>
    <row r="2377" spans="1:2" x14ac:dyDescent="0.25">
      <c r="A2377" s="118"/>
      <c r="B2377" s="118"/>
    </row>
    <row r="2378" spans="1:2" x14ac:dyDescent="0.25">
      <c r="A2378" s="118"/>
      <c r="B2378" s="118"/>
    </row>
    <row r="2379" spans="1:2" x14ac:dyDescent="0.25">
      <c r="A2379" s="118"/>
      <c r="B2379" s="118"/>
    </row>
    <row r="2380" spans="1:2" x14ac:dyDescent="0.25">
      <c r="A2380" s="118"/>
      <c r="B2380" s="118"/>
    </row>
    <row r="2381" spans="1:2" x14ac:dyDescent="0.25">
      <c r="A2381" s="118"/>
      <c r="B2381" s="118"/>
    </row>
    <row r="2382" spans="1:2" x14ac:dyDescent="0.25">
      <c r="A2382" s="118"/>
      <c r="B2382" s="118"/>
    </row>
    <row r="2383" spans="1:2" x14ac:dyDescent="0.25">
      <c r="A2383" s="118"/>
      <c r="B2383" s="118"/>
    </row>
    <row r="2384" spans="1:2" x14ac:dyDescent="0.25">
      <c r="A2384" s="118"/>
      <c r="B2384" s="118"/>
    </row>
    <row r="2385" spans="1:2" x14ac:dyDescent="0.25">
      <c r="A2385" s="118"/>
      <c r="B2385" s="118"/>
    </row>
    <row r="2386" spans="1:2" x14ac:dyDescent="0.25">
      <c r="A2386" s="118"/>
      <c r="B2386" s="118"/>
    </row>
    <row r="2387" spans="1:2" x14ac:dyDescent="0.25">
      <c r="A2387" s="118"/>
      <c r="B2387" s="118"/>
    </row>
    <row r="2388" spans="1:2" x14ac:dyDescent="0.25">
      <c r="A2388" s="118"/>
      <c r="B2388" s="118"/>
    </row>
    <row r="2389" spans="1:2" x14ac:dyDescent="0.25">
      <c r="A2389" s="118"/>
      <c r="B2389" s="118"/>
    </row>
    <row r="2390" spans="1:2" x14ac:dyDescent="0.25">
      <c r="A2390" s="118"/>
      <c r="B2390" s="118"/>
    </row>
    <row r="2391" spans="1:2" x14ac:dyDescent="0.25">
      <c r="A2391" s="118"/>
      <c r="B2391" s="118"/>
    </row>
    <row r="2392" spans="1:2" x14ac:dyDescent="0.25">
      <c r="A2392" s="118"/>
      <c r="B2392" s="118"/>
    </row>
    <row r="2393" spans="1:2" x14ac:dyDescent="0.25">
      <c r="A2393" s="118"/>
      <c r="B2393" s="118"/>
    </row>
    <row r="2394" spans="1:2" x14ac:dyDescent="0.25">
      <c r="A2394" s="118"/>
      <c r="B2394" s="118"/>
    </row>
    <row r="2395" spans="1:2" x14ac:dyDescent="0.25">
      <c r="A2395" s="118"/>
      <c r="B2395" s="118"/>
    </row>
    <row r="2396" spans="1:2" x14ac:dyDescent="0.25">
      <c r="A2396" s="118"/>
      <c r="B2396" s="118"/>
    </row>
    <row r="2397" spans="1:2" x14ac:dyDescent="0.25">
      <c r="A2397" s="118"/>
      <c r="B2397" s="118"/>
    </row>
    <row r="2398" spans="1:2" x14ac:dyDescent="0.25">
      <c r="A2398" s="118"/>
      <c r="B2398" s="118"/>
    </row>
    <row r="2399" spans="1:2" x14ac:dyDescent="0.25">
      <c r="A2399" s="118"/>
      <c r="B2399" s="118"/>
    </row>
    <row r="2400" spans="1:2" x14ac:dyDescent="0.25">
      <c r="A2400" s="118"/>
      <c r="B2400" s="118"/>
    </row>
    <row r="2401" spans="1:2" x14ac:dyDescent="0.25">
      <c r="A2401" s="118"/>
      <c r="B2401" s="118"/>
    </row>
    <row r="2402" spans="1:2" x14ac:dyDescent="0.25">
      <c r="A2402" s="118"/>
      <c r="B2402" s="118"/>
    </row>
    <row r="2403" spans="1:2" x14ac:dyDescent="0.25">
      <c r="A2403" s="118"/>
      <c r="B2403" s="118"/>
    </row>
    <row r="2404" spans="1:2" x14ac:dyDescent="0.25">
      <c r="A2404" s="118"/>
      <c r="B2404" s="118"/>
    </row>
    <row r="2405" spans="1:2" x14ac:dyDescent="0.25">
      <c r="A2405" s="118"/>
      <c r="B2405" s="118"/>
    </row>
    <row r="2406" spans="1:2" x14ac:dyDescent="0.25">
      <c r="A2406" s="118"/>
      <c r="B2406" s="118"/>
    </row>
    <row r="2407" spans="1:2" x14ac:dyDescent="0.25">
      <c r="A2407" s="118"/>
      <c r="B2407" s="118"/>
    </row>
    <row r="2408" spans="1:2" x14ac:dyDescent="0.25">
      <c r="A2408" s="118"/>
      <c r="B2408" s="118"/>
    </row>
    <row r="2409" spans="1:2" x14ac:dyDescent="0.25">
      <c r="A2409" s="118"/>
      <c r="B2409" s="118"/>
    </row>
    <row r="2410" spans="1:2" x14ac:dyDescent="0.25">
      <c r="A2410" s="118"/>
      <c r="B2410" s="118"/>
    </row>
    <row r="2411" spans="1:2" x14ac:dyDescent="0.25">
      <c r="A2411" s="118"/>
      <c r="B2411" s="118"/>
    </row>
    <row r="2412" spans="1:2" x14ac:dyDescent="0.25">
      <c r="A2412" s="118"/>
      <c r="B2412" s="118"/>
    </row>
    <row r="2413" spans="1:2" x14ac:dyDescent="0.25">
      <c r="A2413" s="118"/>
      <c r="B2413" s="118"/>
    </row>
    <row r="2414" spans="1:2" x14ac:dyDescent="0.25">
      <c r="A2414" s="118"/>
      <c r="B2414" s="118"/>
    </row>
    <row r="2415" spans="1:2" x14ac:dyDescent="0.25">
      <c r="A2415" s="118"/>
      <c r="B2415" s="118"/>
    </row>
    <row r="2416" spans="1:2" x14ac:dyDescent="0.25">
      <c r="A2416" s="118"/>
      <c r="B2416" s="118"/>
    </row>
    <row r="2417" spans="1:2" x14ac:dyDescent="0.25">
      <c r="A2417" s="118"/>
      <c r="B2417" s="118"/>
    </row>
    <row r="2418" spans="1:2" x14ac:dyDescent="0.25">
      <c r="A2418" s="118"/>
      <c r="B2418" s="118"/>
    </row>
    <row r="2419" spans="1:2" x14ac:dyDescent="0.25">
      <c r="A2419" s="118"/>
      <c r="B2419" s="118"/>
    </row>
    <row r="2420" spans="1:2" x14ac:dyDescent="0.25">
      <c r="A2420" s="118"/>
      <c r="B2420" s="118"/>
    </row>
    <row r="2421" spans="1:2" x14ac:dyDescent="0.25">
      <c r="A2421" s="118"/>
      <c r="B2421" s="118"/>
    </row>
    <row r="2422" spans="1:2" x14ac:dyDescent="0.25">
      <c r="A2422" s="118"/>
      <c r="B2422" s="118"/>
    </row>
    <row r="2423" spans="1:2" x14ac:dyDescent="0.25">
      <c r="A2423" s="118"/>
      <c r="B2423" s="118"/>
    </row>
    <row r="2424" spans="1:2" x14ac:dyDescent="0.25">
      <c r="A2424" s="118"/>
      <c r="B2424" s="118"/>
    </row>
    <row r="2425" spans="1:2" x14ac:dyDescent="0.25">
      <c r="A2425" s="118"/>
      <c r="B2425" s="118"/>
    </row>
    <row r="2426" spans="1:2" x14ac:dyDescent="0.25">
      <c r="A2426" s="118"/>
      <c r="B2426" s="118"/>
    </row>
    <row r="2427" spans="1:2" x14ac:dyDescent="0.25">
      <c r="A2427" s="118"/>
      <c r="B2427" s="118"/>
    </row>
    <row r="2428" spans="1:2" x14ac:dyDescent="0.25">
      <c r="A2428" s="118"/>
      <c r="B2428" s="118"/>
    </row>
    <row r="2429" spans="1:2" x14ac:dyDescent="0.25">
      <c r="A2429" s="118"/>
      <c r="B2429" s="118"/>
    </row>
    <row r="2430" spans="1:2" x14ac:dyDescent="0.25">
      <c r="A2430" s="118"/>
      <c r="B2430" s="118"/>
    </row>
    <row r="2431" spans="1:2" x14ac:dyDescent="0.25">
      <c r="A2431" s="118"/>
      <c r="B2431" s="118"/>
    </row>
    <row r="2432" spans="1:2" x14ac:dyDescent="0.25">
      <c r="A2432" s="118"/>
      <c r="B2432" s="118"/>
    </row>
    <row r="2433" spans="1:2" x14ac:dyDescent="0.25">
      <c r="A2433" s="118"/>
      <c r="B2433" s="118"/>
    </row>
    <row r="2434" spans="1:2" x14ac:dyDescent="0.25">
      <c r="A2434" s="118"/>
      <c r="B2434" s="118"/>
    </row>
    <row r="2435" spans="1:2" x14ac:dyDescent="0.25">
      <c r="A2435" s="118"/>
      <c r="B2435" s="118"/>
    </row>
    <row r="2436" spans="1:2" x14ac:dyDescent="0.25">
      <c r="A2436" s="118"/>
      <c r="B2436" s="118"/>
    </row>
    <row r="2437" spans="1:2" x14ac:dyDescent="0.25">
      <c r="A2437" s="118"/>
      <c r="B2437" s="118"/>
    </row>
    <row r="2438" spans="1:2" x14ac:dyDescent="0.25">
      <c r="A2438" s="118"/>
      <c r="B2438" s="118"/>
    </row>
    <row r="2439" spans="1:2" x14ac:dyDescent="0.25">
      <c r="A2439" s="118"/>
      <c r="B2439" s="118"/>
    </row>
    <row r="2440" spans="1:2" x14ac:dyDescent="0.25">
      <c r="A2440" s="118"/>
      <c r="B2440" s="118"/>
    </row>
    <row r="2441" spans="1:2" x14ac:dyDescent="0.25">
      <c r="A2441" s="118"/>
      <c r="B2441" s="118"/>
    </row>
    <row r="2442" spans="1:2" x14ac:dyDescent="0.25">
      <c r="A2442" s="118"/>
      <c r="B2442" s="118"/>
    </row>
    <row r="2443" spans="1:2" x14ac:dyDescent="0.25">
      <c r="A2443" s="118"/>
      <c r="B2443" s="118"/>
    </row>
    <row r="2444" spans="1:2" x14ac:dyDescent="0.25">
      <c r="A2444" s="118"/>
      <c r="B2444" s="118"/>
    </row>
    <row r="2445" spans="1:2" x14ac:dyDescent="0.25">
      <c r="A2445" s="118"/>
      <c r="B2445" s="118"/>
    </row>
    <row r="2446" spans="1:2" x14ac:dyDescent="0.25">
      <c r="A2446" s="118"/>
      <c r="B2446" s="118"/>
    </row>
    <row r="2447" spans="1:2" x14ac:dyDescent="0.25">
      <c r="A2447" s="118"/>
      <c r="B2447" s="118"/>
    </row>
    <row r="2448" spans="1:2" x14ac:dyDescent="0.25">
      <c r="A2448" s="118"/>
      <c r="B2448" s="118"/>
    </row>
    <row r="2449" spans="1:2" x14ac:dyDescent="0.25">
      <c r="A2449" s="118"/>
      <c r="B2449" s="118"/>
    </row>
    <row r="2450" spans="1:2" x14ac:dyDescent="0.25">
      <c r="A2450" s="118"/>
      <c r="B2450" s="118"/>
    </row>
    <row r="2451" spans="1:2" x14ac:dyDescent="0.25">
      <c r="A2451" s="118"/>
      <c r="B2451" s="118"/>
    </row>
    <row r="2452" spans="1:2" x14ac:dyDescent="0.25">
      <c r="A2452" s="118"/>
      <c r="B2452" s="118"/>
    </row>
    <row r="2453" spans="1:2" x14ac:dyDescent="0.25">
      <c r="A2453" s="118"/>
      <c r="B2453" s="118"/>
    </row>
    <row r="2454" spans="1:2" x14ac:dyDescent="0.25">
      <c r="A2454" s="118"/>
      <c r="B2454" s="118"/>
    </row>
    <row r="2455" spans="1:2" x14ac:dyDescent="0.25">
      <c r="A2455" s="118"/>
      <c r="B2455" s="118"/>
    </row>
    <row r="2456" spans="1:2" x14ac:dyDescent="0.25">
      <c r="A2456" s="118"/>
      <c r="B2456" s="118"/>
    </row>
    <row r="2457" spans="1:2" x14ac:dyDescent="0.25">
      <c r="A2457" s="118"/>
      <c r="B2457" s="118"/>
    </row>
    <row r="2458" spans="1:2" x14ac:dyDescent="0.25">
      <c r="A2458" s="118"/>
      <c r="B2458" s="118"/>
    </row>
    <row r="2459" spans="1:2" x14ac:dyDescent="0.25">
      <c r="A2459" s="118"/>
      <c r="B2459" s="118"/>
    </row>
    <row r="2460" spans="1:2" x14ac:dyDescent="0.25">
      <c r="A2460" s="118"/>
      <c r="B2460" s="118"/>
    </row>
    <row r="2461" spans="1:2" x14ac:dyDescent="0.25">
      <c r="A2461" s="118"/>
      <c r="B2461" s="118"/>
    </row>
    <row r="2462" spans="1:2" x14ac:dyDescent="0.25">
      <c r="A2462" s="118"/>
      <c r="B2462" s="118"/>
    </row>
    <row r="2463" spans="1:2" x14ac:dyDescent="0.25">
      <c r="A2463" s="118"/>
      <c r="B2463" s="118"/>
    </row>
    <row r="2464" spans="1:2" x14ac:dyDescent="0.25">
      <c r="A2464" s="118"/>
      <c r="B2464" s="118"/>
    </row>
    <row r="2465" spans="1:2" x14ac:dyDescent="0.25">
      <c r="A2465" s="118"/>
      <c r="B2465" s="118"/>
    </row>
    <row r="2466" spans="1:2" x14ac:dyDescent="0.25">
      <c r="A2466" s="118"/>
      <c r="B2466" s="118"/>
    </row>
    <row r="2467" spans="1:2" x14ac:dyDescent="0.25">
      <c r="A2467" s="118"/>
      <c r="B2467" s="118"/>
    </row>
    <row r="2468" spans="1:2" x14ac:dyDescent="0.25">
      <c r="A2468" s="118"/>
      <c r="B2468" s="118"/>
    </row>
    <row r="2469" spans="1:2" x14ac:dyDescent="0.25">
      <c r="A2469" s="118"/>
      <c r="B2469" s="118"/>
    </row>
    <row r="2470" spans="1:2" x14ac:dyDescent="0.25">
      <c r="A2470" s="118"/>
      <c r="B2470" s="118"/>
    </row>
    <row r="2471" spans="1:2" x14ac:dyDescent="0.25">
      <c r="A2471" s="118"/>
      <c r="B2471" s="118"/>
    </row>
    <row r="2472" spans="1:2" x14ac:dyDescent="0.25">
      <c r="A2472" s="118"/>
      <c r="B2472" s="118"/>
    </row>
    <row r="2473" spans="1:2" x14ac:dyDescent="0.25">
      <c r="A2473" s="118"/>
      <c r="B2473" s="118"/>
    </row>
    <row r="2474" spans="1:2" x14ac:dyDescent="0.25">
      <c r="A2474" s="118"/>
      <c r="B2474" s="118"/>
    </row>
    <row r="2475" spans="1:2" x14ac:dyDescent="0.25">
      <c r="A2475" s="118"/>
      <c r="B2475" s="118"/>
    </row>
    <row r="2476" spans="1:2" x14ac:dyDescent="0.25">
      <c r="A2476" s="118"/>
      <c r="B2476" s="118"/>
    </row>
    <row r="2477" spans="1:2" x14ac:dyDescent="0.25">
      <c r="A2477" s="118"/>
      <c r="B2477" s="118"/>
    </row>
    <row r="2478" spans="1:2" x14ac:dyDescent="0.25">
      <c r="A2478" s="118"/>
      <c r="B2478" s="118"/>
    </row>
    <row r="2479" spans="1:2" x14ac:dyDescent="0.25">
      <c r="A2479" s="118"/>
      <c r="B2479" s="118"/>
    </row>
    <row r="2480" spans="1:2" x14ac:dyDescent="0.25">
      <c r="A2480" s="118"/>
      <c r="B2480" s="118"/>
    </row>
    <row r="2481" spans="1:2" x14ac:dyDescent="0.25">
      <c r="A2481" s="118"/>
      <c r="B2481" s="118"/>
    </row>
    <row r="2482" spans="1:2" x14ac:dyDescent="0.25">
      <c r="A2482" s="118"/>
      <c r="B2482" s="118"/>
    </row>
    <row r="2483" spans="1:2" x14ac:dyDescent="0.25">
      <c r="A2483" s="118"/>
      <c r="B2483" s="118"/>
    </row>
    <row r="2484" spans="1:2" x14ac:dyDescent="0.25">
      <c r="A2484" s="118"/>
      <c r="B2484" s="118"/>
    </row>
    <row r="2485" spans="1:2" x14ac:dyDescent="0.25">
      <c r="A2485" s="118"/>
      <c r="B2485" s="118"/>
    </row>
    <row r="2486" spans="1:2" x14ac:dyDescent="0.25">
      <c r="A2486" s="118"/>
      <c r="B2486" s="118"/>
    </row>
    <row r="2487" spans="1:2" x14ac:dyDescent="0.25">
      <c r="A2487" s="118"/>
      <c r="B2487" s="118"/>
    </row>
    <row r="2488" spans="1:2" x14ac:dyDescent="0.25">
      <c r="A2488" s="118"/>
      <c r="B2488" s="118"/>
    </row>
    <row r="2489" spans="1:2" x14ac:dyDescent="0.25">
      <c r="A2489" s="118"/>
      <c r="B2489" s="118"/>
    </row>
    <row r="2490" spans="1:2" x14ac:dyDescent="0.25">
      <c r="A2490" s="118"/>
      <c r="B2490" s="118"/>
    </row>
    <row r="2491" spans="1:2" x14ac:dyDescent="0.25">
      <c r="A2491" s="118"/>
      <c r="B2491" s="118"/>
    </row>
    <row r="2492" spans="1:2" x14ac:dyDescent="0.25">
      <c r="A2492" s="118"/>
      <c r="B2492" s="118"/>
    </row>
    <row r="2493" spans="1:2" x14ac:dyDescent="0.25">
      <c r="A2493" s="118"/>
      <c r="B2493" s="118"/>
    </row>
    <row r="2494" spans="1:2" x14ac:dyDescent="0.25">
      <c r="A2494" s="118"/>
      <c r="B2494" s="118"/>
    </row>
    <row r="2495" spans="1:2" x14ac:dyDescent="0.25">
      <c r="A2495" s="118"/>
      <c r="B2495" s="118"/>
    </row>
    <row r="2496" spans="1:2" x14ac:dyDescent="0.25">
      <c r="A2496" s="118"/>
      <c r="B2496" s="118"/>
    </row>
    <row r="2497" spans="1:2" x14ac:dyDescent="0.25">
      <c r="A2497" s="118"/>
      <c r="B2497" s="118"/>
    </row>
    <row r="2498" spans="1:2" x14ac:dyDescent="0.25">
      <c r="A2498" s="118"/>
      <c r="B2498" s="118"/>
    </row>
    <row r="2499" spans="1:2" x14ac:dyDescent="0.25">
      <c r="A2499" s="118"/>
      <c r="B2499" s="118"/>
    </row>
    <row r="2500" spans="1:2" x14ac:dyDescent="0.25">
      <c r="A2500" s="118"/>
      <c r="B2500" s="118"/>
    </row>
    <row r="2501" spans="1:2" x14ac:dyDescent="0.25">
      <c r="A2501" s="118"/>
      <c r="B2501" s="118"/>
    </row>
    <row r="2502" spans="1:2" x14ac:dyDescent="0.25">
      <c r="A2502" s="118"/>
      <c r="B2502" s="118"/>
    </row>
    <row r="2503" spans="1:2" x14ac:dyDescent="0.25">
      <c r="A2503" s="118"/>
      <c r="B2503" s="118"/>
    </row>
    <row r="2504" spans="1:2" x14ac:dyDescent="0.25">
      <c r="A2504" s="118"/>
      <c r="B2504" s="118"/>
    </row>
    <row r="2505" spans="1:2" x14ac:dyDescent="0.25">
      <c r="A2505" s="118"/>
      <c r="B2505" s="118"/>
    </row>
    <row r="2506" spans="1:2" x14ac:dyDescent="0.25">
      <c r="A2506" s="118"/>
      <c r="B2506" s="118"/>
    </row>
    <row r="2507" spans="1:2" x14ac:dyDescent="0.25">
      <c r="A2507" s="118"/>
      <c r="B2507" s="118"/>
    </row>
    <row r="2508" spans="1:2" x14ac:dyDescent="0.25">
      <c r="A2508" s="118"/>
      <c r="B2508" s="118"/>
    </row>
    <row r="2509" spans="1:2" x14ac:dyDescent="0.25">
      <c r="A2509" s="118"/>
      <c r="B2509" s="118"/>
    </row>
    <row r="2510" spans="1:2" x14ac:dyDescent="0.25">
      <c r="A2510" s="118"/>
      <c r="B2510" s="118"/>
    </row>
    <row r="2511" spans="1:2" x14ac:dyDescent="0.25">
      <c r="A2511" s="118"/>
      <c r="B2511" s="118"/>
    </row>
    <row r="2512" spans="1:2" x14ac:dyDescent="0.25">
      <c r="A2512" s="118"/>
      <c r="B2512" s="118"/>
    </row>
    <row r="2513" spans="1:2" x14ac:dyDescent="0.25">
      <c r="A2513" s="118"/>
      <c r="B2513" s="118"/>
    </row>
    <row r="2514" spans="1:2" x14ac:dyDescent="0.25">
      <c r="A2514" s="118"/>
      <c r="B2514" s="118"/>
    </row>
    <row r="2515" spans="1:2" x14ac:dyDescent="0.25">
      <c r="A2515" s="118"/>
      <c r="B2515" s="118"/>
    </row>
    <row r="2516" spans="1:2" x14ac:dyDescent="0.25">
      <c r="A2516" s="118"/>
      <c r="B2516" s="118"/>
    </row>
    <row r="2517" spans="1:2" x14ac:dyDescent="0.25">
      <c r="A2517" s="118"/>
      <c r="B2517" s="118"/>
    </row>
    <row r="2518" spans="1:2" x14ac:dyDescent="0.25">
      <c r="A2518" s="118"/>
      <c r="B2518" s="118"/>
    </row>
    <row r="2519" spans="1:2" x14ac:dyDescent="0.25">
      <c r="A2519" s="118"/>
      <c r="B2519" s="118"/>
    </row>
    <row r="2520" spans="1:2" x14ac:dyDescent="0.25">
      <c r="A2520" s="118"/>
      <c r="B2520" s="118"/>
    </row>
    <row r="2521" spans="1:2" x14ac:dyDescent="0.25">
      <c r="A2521" s="118"/>
      <c r="B2521" s="118"/>
    </row>
    <row r="2522" spans="1:2" x14ac:dyDescent="0.25">
      <c r="A2522" s="118"/>
      <c r="B2522" s="118"/>
    </row>
    <row r="2523" spans="1:2" x14ac:dyDescent="0.25">
      <c r="A2523" s="118"/>
      <c r="B2523" s="118"/>
    </row>
    <row r="2524" spans="1:2" x14ac:dyDescent="0.25">
      <c r="A2524" s="118"/>
      <c r="B2524" s="118"/>
    </row>
    <row r="2525" spans="1:2" x14ac:dyDescent="0.25">
      <c r="A2525" s="118"/>
      <c r="B2525" s="118"/>
    </row>
    <row r="2526" spans="1:2" x14ac:dyDescent="0.25">
      <c r="A2526" s="118"/>
      <c r="B2526" s="118"/>
    </row>
    <row r="2527" spans="1:2" x14ac:dyDescent="0.25">
      <c r="A2527" s="118"/>
      <c r="B2527" s="118"/>
    </row>
    <row r="2528" spans="1:2" x14ac:dyDescent="0.25">
      <c r="A2528" s="118"/>
      <c r="B2528" s="118"/>
    </row>
    <row r="2529" spans="1:2" x14ac:dyDescent="0.25">
      <c r="A2529" s="118"/>
      <c r="B2529" s="118"/>
    </row>
    <row r="2530" spans="1:2" x14ac:dyDescent="0.25">
      <c r="A2530" s="118"/>
      <c r="B2530" s="118"/>
    </row>
    <row r="2531" spans="1:2" x14ac:dyDescent="0.25">
      <c r="A2531" s="118"/>
      <c r="B2531" s="118"/>
    </row>
    <row r="2532" spans="1:2" x14ac:dyDescent="0.25">
      <c r="A2532" s="118"/>
      <c r="B2532" s="118"/>
    </row>
    <row r="2533" spans="1:2" x14ac:dyDescent="0.25">
      <c r="A2533" s="118"/>
      <c r="B2533" s="118"/>
    </row>
    <row r="2534" spans="1:2" x14ac:dyDescent="0.25">
      <c r="A2534" s="118"/>
      <c r="B2534" s="118"/>
    </row>
    <row r="2535" spans="1:2" x14ac:dyDescent="0.25">
      <c r="A2535" s="118"/>
      <c r="B2535" s="118"/>
    </row>
    <row r="2536" spans="1:2" x14ac:dyDescent="0.25">
      <c r="A2536" s="118"/>
      <c r="B2536" s="118"/>
    </row>
    <row r="2537" spans="1:2" x14ac:dyDescent="0.25">
      <c r="A2537" s="118"/>
      <c r="B2537" s="118"/>
    </row>
    <row r="2538" spans="1:2" x14ac:dyDescent="0.25">
      <c r="A2538" s="118"/>
      <c r="B2538" s="118"/>
    </row>
    <row r="2539" spans="1:2" x14ac:dyDescent="0.25">
      <c r="A2539" s="118"/>
      <c r="B2539" s="118"/>
    </row>
    <row r="2540" spans="1:2" x14ac:dyDescent="0.25">
      <c r="A2540" s="118"/>
      <c r="B2540" s="118"/>
    </row>
    <row r="2541" spans="1:2" x14ac:dyDescent="0.25">
      <c r="A2541" s="118"/>
      <c r="B2541" s="118"/>
    </row>
    <row r="2542" spans="1:2" x14ac:dyDescent="0.25">
      <c r="A2542" s="118"/>
      <c r="B2542" s="118"/>
    </row>
    <row r="2543" spans="1:2" x14ac:dyDescent="0.25">
      <c r="A2543" s="118"/>
      <c r="B2543" s="118"/>
    </row>
    <row r="2544" spans="1:2" x14ac:dyDescent="0.25">
      <c r="A2544" s="118"/>
      <c r="B2544" s="118"/>
    </row>
    <row r="2545" spans="1:2" x14ac:dyDescent="0.25">
      <c r="A2545" s="118"/>
      <c r="B2545" s="118"/>
    </row>
    <row r="2546" spans="1:2" x14ac:dyDescent="0.25">
      <c r="A2546" s="118"/>
      <c r="B2546" s="118"/>
    </row>
    <row r="2547" spans="1:2" x14ac:dyDescent="0.25">
      <c r="A2547" s="118"/>
      <c r="B2547" s="118"/>
    </row>
    <row r="2548" spans="1:2" x14ac:dyDescent="0.25">
      <c r="A2548" s="118"/>
      <c r="B2548" s="118"/>
    </row>
    <row r="2549" spans="1:2" x14ac:dyDescent="0.25">
      <c r="A2549" s="118"/>
      <c r="B2549" s="118"/>
    </row>
    <row r="2550" spans="1:2" x14ac:dyDescent="0.25">
      <c r="A2550" s="118"/>
      <c r="B2550" s="118"/>
    </row>
    <row r="2551" spans="1:2" x14ac:dyDescent="0.25">
      <c r="A2551" s="118"/>
      <c r="B2551" s="118"/>
    </row>
    <row r="2552" spans="1:2" x14ac:dyDescent="0.25">
      <c r="A2552" s="118"/>
      <c r="B2552" s="118"/>
    </row>
    <row r="2553" spans="1:2" x14ac:dyDescent="0.25">
      <c r="A2553" s="118"/>
      <c r="B2553" s="118"/>
    </row>
    <row r="2554" spans="1:2" x14ac:dyDescent="0.25">
      <c r="A2554" s="118"/>
      <c r="B2554" s="118"/>
    </row>
    <row r="2555" spans="1:2" x14ac:dyDescent="0.25">
      <c r="A2555" s="118"/>
      <c r="B2555" s="118"/>
    </row>
    <row r="2556" spans="1:2" x14ac:dyDescent="0.25">
      <c r="A2556" s="118"/>
      <c r="B2556" s="118"/>
    </row>
    <row r="2557" spans="1:2" x14ac:dyDescent="0.25">
      <c r="A2557" s="118"/>
      <c r="B2557" s="118"/>
    </row>
    <row r="2558" spans="1:2" x14ac:dyDescent="0.25">
      <c r="A2558" s="118"/>
      <c r="B2558" s="118"/>
    </row>
    <row r="2559" spans="1:2" x14ac:dyDescent="0.25">
      <c r="A2559" s="118"/>
      <c r="B2559" s="118"/>
    </row>
    <row r="2560" spans="1:2" x14ac:dyDescent="0.25">
      <c r="A2560" s="118"/>
      <c r="B2560" s="118"/>
    </row>
    <row r="2561" spans="1:2" x14ac:dyDescent="0.25">
      <c r="A2561" s="118"/>
      <c r="B2561" s="118"/>
    </row>
    <row r="2562" spans="1:2" x14ac:dyDescent="0.25">
      <c r="A2562" s="118"/>
      <c r="B2562" s="118"/>
    </row>
    <row r="2563" spans="1:2" x14ac:dyDescent="0.25">
      <c r="A2563" s="118"/>
      <c r="B2563" s="118"/>
    </row>
    <row r="2564" spans="1:2" x14ac:dyDescent="0.25">
      <c r="A2564" s="118"/>
      <c r="B2564" s="118"/>
    </row>
    <row r="2565" spans="1:2" x14ac:dyDescent="0.25">
      <c r="A2565" s="118"/>
      <c r="B2565" s="118"/>
    </row>
    <row r="2566" spans="1:2" x14ac:dyDescent="0.25">
      <c r="A2566" s="118"/>
      <c r="B2566" s="118"/>
    </row>
    <row r="2567" spans="1:2" x14ac:dyDescent="0.25">
      <c r="A2567" s="118"/>
      <c r="B2567" s="118"/>
    </row>
    <row r="2568" spans="1:2" x14ac:dyDescent="0.25">
      <c r="A2568" s="118"/>
      <c r="B2568" s="118"/>
    </row>
    <row r="2569" spans="1:2" x14ac:dyDescent="0.25">
      <c r="A2569" s="118"/>
      <c r="B2569" s="118"/>
    </row>
    <row r="2570" spans="1:2" x14ac:dyDescent="0.25">
      <c r="A2570" s="118"/>
      <c r="B2570" s="118"/>
    </row>
    <row r="2571" spans="1:2" x14ac:dyDescent="0.25">
      <c r="A2571" s="118"/>
      <c r="B2571" s="118"/>
    </row>
    <row r="2572" spans="1:2" x14ac:dyDescent="0.25">
      <c r="A2572" s="118"/>
      <c r="B2572" s="118"/>
    </row>
    <row r="2573" spans="1:2" x14ac:dyDescent="0.25">
      <c r="A2573" s="118"/>
      <c r="B2573" s="118"/>
    </row>
    <row r="2574" spans="1:2" x14ac:dyDescent="0.25">
      <c r="A2574" s="118"/>
      <c r="B2574" s="118"/>
    </row>
    <row r="2575" spans="1:2" x14ac:dyDescent="0.25">
      <c r="A2575" s="118"/>
      <c r="B2575" s="118"/>
    </row>
    <row r="2576" spans="1:2" x14ac:dyDescent="0.25">
      <c r="A2576" s="118"/>
      <c r="B2576" s="118"/>
    </row>
    <row r="2577" spans="1:2" x14ac:dyDescent="0.25">
      <c r="A2577" s="118"/>
      <c r="B2577" s="118"/>
    </row>
    <row r="2578" spans="1:2" x14ac:dyDescent="0.25">
      <c r="A2578" s="118"/>
      <c r="B2578" s="118"/>
    </row>
    <row r="2579" spans="1:2" x14ac:dyDescent="0.25">
      <c r="A2579" s="118"/>
      <c r="B2579" s="118"/>
    </row>
    <row r="2580" spans="1:2" x14ac:dyDescent="0.25">
      <c r="A2580" s="118"/>
      <c r="B2580" s="118"/>
    </row>
    <row r="2581" spans="1:2" x14ac:dyDescent="0.25">
      <c r="A2581" s="118"/>
      <c r="B2581" s="118"/>
    </row>
    <row r="2582" spans="1:2" x14ac:dyDescent="0.25">
      <c r="A2582" s="118"/>
      <c r="B2582" s="118"/>
    </row>
    <row r="2583" spans="1:2" x14ac:dyDescent="0.25">
      <c r="A2583" s="118"/>
      <c r="B2583" s="118"/>
    </row>
    <row r="2584" spans="1:2" x14ac:dyDescent="0.25">
      <c r="A2584" s="118"/>
      <c r="B2584" s="118"/>
    </row>
    <row r="2585" spans="1:2" x14ac:dyDescent="0.25">
      <c r="A2585" s="118"/>
      <c r="B2585" s="118"/>
    </row>
    <row r="2586" spans="1:2" x14ac:dyDescent="0.25">
      <c r="A2586" s="118"/>
      <c r="B2586" s="118"/>
    </row>
    <row r="2587" spans="1:2" x14ac:dyDescent="0.25">
      <c r="A2587" s="118"/>
      <c r="B2587" s="118"/>
    </row>
    <row r="2588" spans="1:2" x14ac:dyDescent="0.25">
      <c r="A2588" s="118"/>
      <c r="B2588" s="118"/>
    </row>
    <row r="2589" spans="1:2" x14ac:dyDescent="0.25">
      <c r="A2589" s="118"/>
      <c r="B2589" s="118"/>
    </row>
    <row r="2590" spans="1:2" x14ac:dyDescent="0.25">
      <c r="A2590" s="118"/>
      <c r="B2590" s="118"/>
    </row>
    <row r="2591" spans="1:2" x14ac:dyDescent="0.25">
      <c r="A2591" s="118"/>
      <c r="B2591" s="118"/>
    </row>
    <row r="2592" spans="1:2" x14ac:dyDescent="0.25">
      <c r="A2592" s="118"/>
      <c r="B2592" s="118"/>
    </row>
    <row r="2593" spans="1:2" x14ac:dyDescent="0.25">
      <c r="A2593" s="118"/>
      <c r="B2593" s="118"/>
    </row>
    <row r="2594" spans="1:2" x14ac:dyDescent="0.25">
      <c r="A2594" s="118"/>
      <c r="B2594" s="118"/>
    </row>
    <row r="2595" spans="1:2" x14ac:dyDescent="0.25">
      <c r="A2595" s="118"/>
      <c r="B2595" s="118"/>
    </row>
    <row r="2596" spans="1:2" x14ac:dyDescent="0.25">
      <c r="A2596" s="118"/>
      <c r="B2596" s="118"/>
    </row>
    <row r="2597" spans="1:2" x14ac:dyDescent="0.25">
      <c r="A2597" s="118"/>
      <c r="B2597" s="118"/>
    </row>
    <row r="2598" spans="1:2" x14ac:dyDescent="0.25">
      <c r="A2598" s="118"/>
      <c r="B2598" s="118"/>
    </row>
    <row r="2599" spans="1:2" x14ac:dyDescent="0.25">
      <c r="A2599" s="118"/>
      <c r="B2599" s="118"/>
    </row>
    <row r="2600" spans="1:2" x14ac:dyDescent="0.25">
      <c r="A2600" s="118"/>
      <c r="B2600" s="118"/>
    </row>
    <row r="2601" spans="1:2" x14ac:dyDescent="0.25">
      <c r="A2601" s="118"/>
      <c r="B2601" s="118"/>
    </row>
    <row r="2602" spans="1:2" x14ac:dyDescent="0.25">
      <c r="A2602" s="118"/>
      <c r="B2602" s="118"/>
    </row>
    <row r="2603" spans="1:2" x14ac:dyDescent="0.25">
      <c r="A2603" s="118"/>
      <c r="B2603" s="118"/>
    </row>
    <row r="2604" spans="1:2" x14ac:dyDescent="0.25">
      <c r="A2604" s="118"/>
      <c r="B2604" s="118"/>
    </row>
    <row r="2605" spans="1:2" x14ac:dyDescent="0.25">
      <c r="A2605" s="118"/>
      <c r="B2605" s="118"/>
    </row>
    <row r="2606" spans="1:2" x14ac:dyDescent="0.25">
      <c r="A2606" s="118"/>
      <c r="B2606" s="118"/>
    </row>
    <row r="2607" spans="1:2" x14ac:dyDescent="0.25">
      <c r="A2607" s="118"/>
      <c r="B2607" s="118"/>
    </row>
    <row r="2608" spans="1:2" x14ac:dyDescent="0.25">
      <c r="A2608" s="118"/>
      <c r="B2608" s="118"/>
    </row>
    <row r="2609" spans="1:2" x14ac:dyDescent="0.25">
      <c r="A2609" s="118"/>
      <c r="B2609" s="118"/>
    </row>
    <row r="2610" spans="1:2" x14ac:dyDescent="0.25">
      <c r="A2610" s="118"/>
      <c r="B2610" s="118"/>
    </row>
    <row r="2611" spans="1:2" x14ac:dyDescent="0.25">
      <c r="A2611" s="118"/>
      <c r="B2611" s="118"/>
    </row>
    <row r="2612" spans="1:2" x14ac:dyDescent="0.25">
      <c r="A2612" s="118"/>
      <c r="B2612" s="118"/>
    </row>
    <row r="2613" spans="1:2" x14ac:dyDescent="0.25">
      <c r="A2613" s="118"/>
      <c r="B2613" s="118"/>
    </row>
    <row r="2614" spans="1:2" x14ac:dyDescent="0.25">
      <c r="A2614" s="118"/>
      <c r="B2614" s="118"/>
    </row>
    <row r="2615" spans="1:2" x14ac:dyDescent="0.25">
      <c r="A2615" s="118"/>
      <c r="B2615" s="118"/>
    </row>
    <row r="2616" spans="1:2" x14ac:dyDescent="0.25">
      <c r="A2616" s="118"/>
      <c r="B2616" s="118"/>
    </row>
    <row r="2617" spans="1:2" x14ac:dyDescent="0.25">
      <c r="A2617" s="118"/>
      <c r="B2617" s="118"/>
    </row>
    <row r="2618" spans="1:2" x14ac:dyDescent="0.25">
      <c r="A2618" s="118"/>
      <c r="B2618" s="118"/>
    </row>
    <row r="2619" spans="1:2" x14ac:dyDescent="0.25">
      <c r="A2619" s="118"/>
      <c r="B2619" s="118"/>
    </row>
    <row r="2620" spans="1:2" x14ac:dyDescent="0.25">
      <c r="A2620" s="118"/>
      <c r="B2620" s="118"/>
    </row>
    <row r="2621" spans="1:2" x14ac:dyDescent="0.25">
      <c r="A2621" s="118"/>
      <c r="B2621" s="118"/>
    </row>
    <row r="2622" spans="1:2" x14ac:dyDescent="0.25">
      <c r="A2622" s="118"/>
      <c r="B2622" s="118"/>
    </row>
    <row r="2623" spans="1:2" x14ac:dyDescent="0.25">
      <c r="A2623" s="118"/>
      <c r="B2623" s="118"/>
    </row>
    <row r="2624" spans="1:2" x14ac:dyDescent="0.25">
      <c r="A2624" s="118"/>
      <c r="B2624" s="118"/>
    </row>
    <row r="2625" spans="1:2" x14ac:dyDescent="0.25">
      <c r="A2625" s="118"/>
      <c r="B2625" s="118"/>
    </row>
    <row r="2626" spans="1:2" x14ac:dyDescent="0.25">
      <c r="A2626" s="118"/>
      <c r="B2626" s="118"/>
    </row>
    <row r="2627" spans="1:2" x14ac:dyDescent="0.25">
      <c r="A2627" s="118"/>
      <c r="B2627" s="118"/>
    </row>
    <row r="2628" spans="1:2" x14ac:dyDescent="0.25">
      <c r="A2628" s="118"/>
      <c r="B2628" s="118"/>
    </row>
    <row r="2629" spans="1:2" x14ac:dyDescent="0.25">
      <c r="A2629" s="118"/>
      <c r="B2629" s="118"/>
    </row>
    <row r="2630" spans="1:2" x14ac:dyDescent="0.25">
      <c r="A2630" s="118"/>
      <c r="B2630" s="118"/>
    </row>
    <row r="2631" spans="1:2" x14ac:dyDescent="0.25">
      <c r="A2631" s="118"/>
      <c r="B2631" s="118"/>
    </row>
    <row r="2632" spans="1:2" x14ac:dyDescent="0.25">
      <c r="A2632" s="118"/>
      <c r="B2632" s="118"/>
    </row>
    <row r="2633" spans="1:2" x14ac:dyDescent="0.25">
      <c r="A2633" s="118"/>
      <c r="B2633" s="118"/>
    </row>
    <row r="2634" spans="1:2" x14ac:dyDescent="0.25">
      <c r="A2634" s="118"/>
      <c r="B2634" s="118"/>
    </row>
    <row r="2635" spans="1:2" x14ac:dyDescent="0.25">
      <c r="A2635" s="118"/>
      <c r="B2635" s="118"/>
    </row>
    <row r="2636" spans="1:2" x14ac:dyDescent="0.25">
      <c r="A2636" s="118"/>
      <c r="B2636" s="118"/>
    </row>
    <row r="2637" spans="1:2" x14ac:dyDescent="0.25">
      <c r="A2637" s="118"/>
      <c r="B2637" s="118"/>
    </row>
    <row r="2638" spans="1:2" x14ac:dyDescent="0.25">
      <c r="A2638" s="118"/>
      <c r="B2638" s="118"/>
    </row>
    <row r="2639" spans="1:2" x14ac:dyDescent="0.25">
      <c r="A2639" s="118"/>
      <c r="B2639" s="118"/>
    </row>
    <row r="2640" spans="1:2" x14ac:dyDescent="0.25">
      <c r="A2640" s="118"/>
      <c r="B2640" s="118"/>
    </row>
    <row r="2641" spans="1:2" x14ac:dyDescent="0.25">
      <c r="A2641" s="118"/>
      <c r="B2641" s="118"/>
    </row>
    <row r="2642" spans="1:2" x14ac:dyDescent="0.25">
      <c r="A2642" s="118"/>
      <c r="B2642" s="118"/>
    </row>
    <row r="2643" spans="1:2" x14ac:dyDescent="0.25">
      <c r="A2643" s="118"/>
      <c r="B2643" s="118"/>
    </row>
    <row r="2644" spans="1:2" x14ac:dyDescent="0.25">
      <c r="A2644" s="118"/>
      <c r="B2644" s="118"/>
    </row>
    <row r="2645" spans="1:2" x14ac:dyDescent="0.25">
      <c r="A2645" s="118"/>
      <c r="B2645" s="118"/>
    </row>
    <row r="2646" spans="1:2" x14ac:dyDescent="0.25">
      <c r="A2646" s="118"/>
      <c r="B2646" s="118"/>
    </row>
    <row r="2647" spans="1:2" x14ac:dyDescent="0.25">
      <c r="A2647" s="118"/>
      <c r="B2647" s="118"/>
    </row>
    <row r="2648" spans="1:2" x14ac:dyDescent="0.25">
      <c r="A2648" s="118"/>
      <c r="B2648" s="118"/>
    </row>
    <row r="2649" spans="1:2" x14ac:dyDescent="0.25">
      <c r="A2649" s="118"/>
      <c r="B2649" s="118"/>
    </row>
    <row r="2650" spans="1:2" x14ac:dyDescent="0.25">
      <c r="A2650" s="118"/>
      <c r="B2650" s="118"/>
    </row>
    <row r="2651" spans="1:2" x14ac:dyDescent="0.25">
      <c r="A2651" s="118"/>
      <c r="B2651" s="118"/>
    </row>
    <row r="2652" spans="1:2" x14ac:dyDescent="0.25">
      <c r="A2652" s="118"/>
      <c r="B2652" s="118"/>
    </row>
    <row r="2653" spans="1:2" x14ac:dyDescent="0.25">
      <c r="A2653" s="118"/>
      <c r="B2653" s="118"/>
    </row>
    <row r="2654" spans="1:2" x14ac:dyDescent="0.25">
      <c r="A2654" s="118"/>
      <c r="B2654" s="118"/>
    </row>
    <row r="2655" spans="1:2" x14ac:dyDescent="0.25">
      <c r="A2655" s="118"/>
      <c r="B2655" s="118"/>
    </row>
    <row r="2656" spans="1:2" x14ac:dyDescent="0.25">
      <c r="A2656" s="118"/>
      <c r="B2656" s="118"/>
    </row>
    <row r="2657" spans="1:2" x14ac:dyDescent="0.25">
      <c r="A2657" s="118"/>
      <c r="B2657" s="118"/>
    </row>
    <row r="2658" spans="1:2" x14ac:dyDescent="0.25">
      <c r="A2658" s="118"/>
      <c r="B2658" s="118"/>
    </row>
    <row r="2659" spans="1:2" x14ac:dyDescent="0.25">
      <c r="A2659" s="118"/>
      <c r="B2659" s="118"/>
    </row>
    <row r="2660" spans="1:2" x14ac:dyDescent="0.25">
      <c r="A2660" s="118"/>
      <c r="B2660" s="118"/>
    </row>
    <row r="2661" spans="1:2" x14ac:dyDescent="0.25">
      <c r="A2661" s="118"/>
      <c r="B2661" s="118"/>
    </row>
    <row r="2662" spans="1:2" x14ac:dyDescent="0.25">
      <c r="A2662" s="118"/>
      <c r="B2662" s="118"/>
    </row>
    <row r="2663" spans="1:2" x14ac:dyDescent="0.25">
      <c r="A2663" s="118"/>
      <c r="B2663" s="118"/>
    </row>
    <row r="2664" spans="1:2" x14ac:dyDescent="0.25">
      <c r="A2664" s="118"/>
      <c r="B2664" s="118"/>
    </row>
    <row r="2665" spans="1:2" x14ac:dyDescent="0.25">
      <c r="A2665" s="118"/>
      <c r="B2665" s="118"/>
    </row>
    <row r="2666" spans="1:2" x14ac:dyDescent="0.25">
      <c r="A2666" s="118"/>
      <c r="B2666" s="118"/>
    </row>
    <row r="2667" spans="1:2" x14ac:dyDescent="0.25">
      <c r="A2667" s="118"/>
      <c r="B2667" s="118"/>
    </row>
    <row r="2668" spans="1:2" x14ac:dyDescent="0.25">
      <c r="A2668" s="118"/>
      <c r="B2668" s="118"/>
    </row>
    <row r="2669" spans="1:2" x14ac:dyDescent="0.25">
      <c r="A2669" s="118"/>
      <c r="B2669" s="118"/>
    </row>
    <row r="2670" spans="1:2" x14ac:dyDescent="0.25">
      <c r="A2670" s="118"/>
      <c r="B2670" s="118"/>
    </row>
    <row r="2671" spans="1:2" x14ac:dyDescent="0.25">
      <c r="A2671" s="118"/>
      <c r="B2671" s="118"/>
    </row>
    <row r="2672" spans="1:2" x14ac:dyDescent="0.25">
      <c r="A2672" s="118"/>
      <c r="B2672" s="118"/>
    </row>
    <row r="2673" spans="1:2" x14ac:dyDescent="0.25">
      <c r="A2673" s="118"/>
      <c r="B2673" s="118"/>
    </row>
    <row r="2674" spans="1:2" x14ac:dyDescent="0.25">
      <c r="A2674" s="118"/>
      <c r="B2674" s="118"/>
    </row>
    <row r="2675" spans="1:2" x14ac:dyDescent="0.25">
      <c r="A2675" s="118"/>
      <c r="B2675" s="118"/>
    </row>
    <row r="2676" spans="1:2" x14ac:dyDescent="0.25">
      <c r="A2676" s="118"/>
      <c r="B2676" s="118"/>
    </row>
    <row r="2677" spans="1:2" x14ac:dyDescent="0.25">
      <c r="A2677" s="118"/>
      <c r="B2677" s="118"/>
    </row>
    <row r="2678" spans="1:2" x14ac:dyDescent="0.25">
      <c r="A2678" s="118"/>
      <c r="B2678" s="118"/>
    </row>
    <row r="2679" spans="1:2" x14ac:dyDescent="0.25">
      <c r="A2679" s="118"/>
      <c r="B2679" s="118"/>
    </row>
    <row r="2680" spans="1:2" x14ac:dyDescent="0.25">
      <c r="A2680" s="118"/>
      <c r="B2680" s="118"/>
    </row>
    <row r="2681" spans="1:2" x14ac:dyDescent="0.25">
      <c r="A2681" s="118"/>
      <c r="B2681" s="118"/>
    </row>
    <row r="2682" spans="1:2" x14ac:dyDescent="0.25">
      <c r="A2682" s="118"/>
      <c r="B2682" s="118"/>
    </row>
    <row r="2683" spans="1:2" x14ac:dyDescent="0.25">
      <c r="A2683" s="118"/>
      <c r="B2683" s="118"/>
    </row>
    <row r="2684" spans="1:2" x14ac:dyDescent="0.25">
      <c r="A2684" s="118"/>
      <c r="B2684" s="118"/>
    </row>
    <row r="2685" spans="1:2" x14ac:dyDescent="0.25">
      <c r="A2685" s="118"/>
      <c r="B2685" s="118"/>
    </row>
    <row r="2686" spans="1:2" x14ac:dyDescent="0.25">
      <c r="A2686" s="118"/>
      <c r="B2686" s="118"/>
    </row>
    <row r="2687" spans="1:2" x14ac:dyDescent="0.25">
      <c r="A2687" s="118"/>
      <c r="B2687" s="118"/>
    </row>
    <row r="2688" spans="1:2" x14ac:dyDescent="0.25">
      <c r="A2688" s="118"/>
      <c r="B2688" s="118"/>
    </row>
    <row r="2689" spans="1:2" x14ac:dyDescent="0.25">
      <c r="A2689" s="118"/>
      <c r="B2689" s="118"/>
    </row>
    <row r="2690" spans="1:2" x14ac:dyDescent="0.25">
      <c r="A2690" s="118"/>
      <c r="B2690" s="118"/>
    </row>
    <row r="2691" spans="1:2" x14ac:dyDescent="0.25">
      <c r="A2691" s="118"/>
      <c r="B2691" s="118"/>
    </row>
    <row r="2692" spans="1:2" x14ac:dyDescent="0.25">
      <c r="A2692" s="118"/>
      <c r="B2692" s="118"/>
    </row>
    <row r="2693" spans="1:2" x14ac:dyDescent="0.25">
      <c r="A2693" s="118"/>
      <c r="B2693" s="118"/>
    </row>
    <row r="2694" spans="1:2" x14ac:dyDescent="0.25">
      <c r="A2694" s="118"/>
      <c r="B2694" s="118"/>
    </row>
    <row r="2695" spans="1:2" x14ac:dyDescent="0.25">
      <c r="A2695" s="118"/>
      <c r="B2695" s="118"/>
    </row>
    <row r="2696" spans="1:2" x14ac:dyDescent="0.25">
      <c r="A2696" s="118"/>
      <c r="B2696" s="118"/>
    </row>
    <row r="2697" spans="1:2" x14ac:dyDescent="0.25">
      <c r="A2697" s="118"/>
      <c r="B2697" s="118"/>
    </row>
    <row r="2698" spans="1:2" x14ac:dyDescent="0.25">
      <c r="A2698" s="118"/>
      <c r="B2698" s="118"/>
    </row>
  </sheetData>
  <sheetProtection selectLockedCells="1" selectUnlockedCells="1"/>
  <protectedRanges>
    <protectedRange sqref="I24" name="Rango1_1_1_1_3"/>
    <protectedRange sqref="I28" name="Rango1_1_1_4"/>
    <protectedRange sqref="I22:I23" name="Rango1_2_1_4"/>
    <protectedRange sqref="I38" name="Rango1_1_1_1_3_1"/>
    <protectedRange sqref="I42" name="Rango1_1_1_4_1"/>
    <protectedRange sqref="I36:I37" name="Rango1_2_1_4_1"/>
    <protectedRange sqref="I52 I48 I74 I70" name="Rango1_1_1_1_3_2"/>
    <protectedRange sqref="I62 I84" name="Rango1_1_1_4_2"/>
    <protectedRange sqref="I96 I92 I118 I114" name="Rango1_1_1_1_3_3"/>
    <protectedRange sqref="I106 I128" name="Rango1_1_1_4_3"/>
    <protectedRange sqref="I139 I152" name="Rango1_1_1_1_3_4"/>
    <protectedRange sqref="I143 I156" name="Rango1_1_1_4_4"/>
    <protectedRange sqref="I138 I151" name="Rango1_2_1_4_2"/>
    <protectedRange sqref="I165 I180" name="Rango1_1_1_1_3_6"/>
    <protectedRange sqref="I170 I185" name="Rango1_1_1_4_6"/>
    <protectedRange sqref="I164 I179" name="Rango1_2_1_4_4"/>
    <protectedRange sqref="I194 I208 I204" name="Rango1_1_1_1_3_7"/>
    <protectedRange sqref="I198 I218" name="Rango1_1_1_4_7"/>
    <protectedRange sqref="I193" name="Rango1_2_1_4_5"/>
    <protectedRange sqref="I223" name="Rango1_1_1_1_3_8"/>
    <protectedRange sqref="I232 I240" name="Rango1_1_1_4_8"/>
    <protectedRange sqref="I255" name="Rango1_1_1_4_9"/>
  </protectedRanges>
  <autoFilter ref="A14:AU270">
    <filterColumn colId="29" showButton="0"/>
    <filterColumn colId="30" showButton="0"/>
    <filterColumn colId="31" showButton="0"/>
  </autoFilter>
  <mergeCells count="306">
    <mergeCell ref="I10:X10"/>
    <mergeCell ref="AD10:AG10"/>
    <mergeCell ref="AD39:AG39"/>
    <mergeCell ref="AD40:AG40"/>
    <mergeCell ref="AD68:AG68"/>
    <mergeCell ref="AD69:AG69"/>
    <mergeCell ref="AD70:AG70"/>
    <mergeCell ref="AD71:AG71"/>
    <mergeCell ref="AD72:AG72"/>
    <mergeCell ref="AD73:AG73"/>
    <mergeCell ref="AD41:AG41"/>
    <mergeCell ref="AD42:AG42"/>
    <mergeCell ref="AD43:AG43"/>
    <mergeCell ref="AD44:AG44"/>
    <mergeCell ref="AD45:AG45"/>
    <mergeCell ref="AD46:AG46"/>
    <mergeCell ref="AD47:AG47"/>
    <mergeCell ref="AD48:AG48"/>
    <mergeCell ref="AD49:AG49"/>
    <mergeCell ref="AD50:AG50"/>
    <mergeCell ref="AD51:AG51"/>
    <mergeCell ref="AD52:AG52"/>
    <mergeCell ref="AD53:AG53"/>
    <mergeCell ref="AD54:AG54"/>
    <mergeCell ref="AD55:AG55"/>
    <mergeCell ref="A1:AG1"/>
    <mergeCell ref="A6:H6"/>
    <mergeCell ref="I6:W6"/>
    <mergeCell ref="AF6:AG6"/>
    <mergeCell ref="Q11:S11"/>
    <mergeCell ref="T11:X11"/>
    <mergeCell ref="Q8:W8"/>
    <mergeCell ref="X8:AA8"/>
    <mergeCell ref="AB8:AC8"/>
    <mergeCell ref="AD8:AG8"/>
    <mergeCell ref="A9:AG9"/>
    <mergeCell ref="A10:H10"/>
    <mergeCell ref="Y10:Z10"/>
    <mergeCell ref="A3:AG4"/>
    <mergeCell ref="A2:AG2"/>
    <mergeCell ref="A5:AG5"/>
    <mergeCell ref="A8:B8"/>
    <mergeCell ref="C8:H8"/>
    <mergeCell ref="A11:H11"/>
    <mergeCell ref="AC6:AD6"/>
    <mergeCell ref="A7:E7"/>
    <mergeCell ref="F7:G7"/>
    <mergeCell ref="AD34:AG34"/>
    <mergeCell ref="L8:P8"/>
    <mergeCell ref="X7:AB7"/>
    <mergeCell ref="AC7:AG7"/>
    <mergeCell ref="I7:W7"/>
    <mergeCell ref="AD35:AG35"/>
    <mergeCell ref="AD36:AG36"/>
    <mergeCell ref="AD37:AG37"/>
    <mergeCell ref="AD38:AG38"/>
    <mergeCell ref="Y11:AA11"/>
    <mergeCell ref="AB11:AC11"/>
    <mergeCell ref="AD11:AG11"/>
    <mergeCell ref="M11:N11"/>
    <mergeCell ref="O11:P11"/>
    <mergeCell ref="I11:J11"/>
    <mergeCell ref="AB12:AC12"/>
    <mergeCell ref="AD12:AG13"/>
    <mergeCell ref="AD15:AG15"/>
    <mergeCell ref="AD22:AG22"/>
    <mergeCell ref="AD23:AG23"/>
    <mergeCell ref="AD24:AG24"/>
    <mergeCell ref="I8:K8"/>
    <mergeCell ref="AD16:AG16"/>
    <mergeCell ref="A12:A13"/>
    <mergeCell ref="B12:B13"/>
    <mergeCell ref="C12:C13"/>
    <mergeCell ref="D12:D13"/>
    <mergeCell ref="E12:E13"/>
    <mergeCell ref="AD14:AG14"/>
    <mergeCell ref="M12:U12"/>
    <mergeCell ref="W12:AA12"/>
    <mergeCell ref="G13:H13"/>
    <mergeCell ref="F12:F13"/>
    <mergeCell ref="G12:H12"/>
    <mergeCell ref="I12:I13"/>
    <mergeCell ref="J12:L12"/>
    <mergeCell ref="AD140:AG140"/>
    <mergeCell ref="AD141:AG141"/>
    <mergeCell ref="AD142:AG142"/>
    <mergeCell ref="AD143:AG143"/>
    <mergeCell ref="AD144:AG144"/>
    <mergeCell ref="AD25:AG25"/>
    <mergeCell ref="AD26:AG26"/>
    <mergeCell ref="AD27:AG27"/>
    <mergeCell ref="AD28:AG28"/>
    <mergeCell ref="AD29:AG29"/>
    <mergeCell ref="AD30:AG30"/>
    <mergeCell ref="AD31:AG31"/>
    <mergeCell ref="AD32:AG32"/>
    <mergeCell ref="AD33:AG33"/>
    <mergeCell ref="AD102:AG102"/>
    <mergeCell ref="AD103:AG103"/>
    <mergeCell ref="AD104:AG104"/>
    <mergeCell ref="AD105:AG105"/>
    <mergeCell ref="AD106:AG106"/>
    <mergeCell ref="AD107:AG107"/>
    <mergeCell ref="AD108:AG108"/>
    <mergeCell ref="AD109:AG109"/>
    <mergeCell ref="AD110:AG110"/>
    <mergeCell ref="AD111:AG111"/>
    <mergeCell ref="AD17:AG17"/>
    <mergeCell ref="AD18:AG18"/>
    <mergeCell ref="AD19:AG19"/>
    <mergeCell ref="AD20:AG20"/>
    <mergeCell ref="AD21:AG21"/>
    <mergeCell ref="AD145:AG145"/>
    <mergeCell ref="AD146:AG146"/>
    <mergeCell ref="AD147:AG147"/>
    <mergeCell ref="AD148:AG148"/>
    <mergeCell ref="AD76:AG76"/>
    <mergeCell ref="AD77:AG77"/>
    <mergeCell ref="AD78:AG78"/>
    <mergeCell ref="AD79:AG79"/>
    <mergeCell ref="AD80:AG80"/>
    <mergeCell ref="AD81:AG81"/>
    <mergeCell ref="AD82:AG82"/>
    <mergeCell ref="AD83:AG83"/>
    <mergeCell ref="AD84:AG84"/>
    <mergeCell ref="AD85:AG85"/>
    <mergeCell ref="AD86:AG86"/>
    <mergeCell ref="AD87:AG87"/>
    <mergeCell ref="AD88:AG88"/>
    <mergeCell ref="AD89:AG89"/>
    <mergeCell ref="AD101:AG101"/>
    <mergeCell ref="AD149:AG149"/>
    <mergeCell ref="AD150:AG150"/>
    <mergeCell ref="AD151:AG151"/>
    <mergeCell ref="AD152:AG152"/>
    <mergeCell ref="AD153:AG153"/>
    <mergeCell ref="AD154:AG154"/>
    <mergeCell ref="AD155:AG155"/>
    <mergeCell ref="AD156:AG156"/>
    <mergeCell ref="AD157:AG157"/>
    <mergeCell ref="AD158:AG158"/>
    <mergeCell ref="AD159:AG159"/>
    <mergeCell ref="AD160:AG160"/>
    <mergeCell ref="AD161:AG161"/>
    <mergeCell ref="AD162:AG162"/>
    <mergeCell ref="AD163:AG163"/>
    <mergeCell ref="AD164:AG164"/>
    <mergeCell ref="AD165:AG165"/>
    <mergeCell ref="AD166:AG166"/>
    <mergeCell ref="AD167:AG167"/>
    <mergeCell ref="AD168:AG168"/>
    <mergeCell ref="AD169:AG169"/>
    <mergeCell ref="AD170:AG170"/>
    <mergeCell ref="AD171:AG171"/>
    <mergeCell ref="AD172:AG172"/>
    <mergeCell ref="AD173:AG173"/>
    <mergeCell ref="AD174:AG174"/>
    <mergeCell ref="AD175:AG175"/>
    <mergeCell ref="AD176:AG176"/>
    <mergeCell ref="AD177:AG177"/>
    <mergeCell ref="AD178:AG178"/>
    <mergeCell ref="AD179:AG179"/>
    <mergeCell ref="AD180:AG180"/>
    <mergeCell ref="AD181:AG181"/>
    <mergeCell ref="AD182:AG182"/>
    <mergeCell ref="AD183:AG183"/>
    <mergeCell ref="AD184:AG184"/>
    <mergeCell ref="AD185:AG185"/>
    <mergeCell ref="AD186:AG186"/>
    <mergeCell ref="AD187:AG187"/>
    <mergeCell ref="AD188:AG188"/>
    <mergeCell ref="AD189:AG189"/>
    <mergeCell ref="AD190:AG190"/>
    <mergeCell ref="AD191:AG191"/>
    <mergeCell ref="AD192:AG192"/>
    <mergeCell ref="AD193:AG193"/>
    <mergeCell ref="AD194:AG194"/>
    <mergeCell ref="AD195:AG195"/>
    <mergeCell ref="AD196:AG196"/>
    <mergeCell ref="AD197:AG197"/>
    <mergeCell ref="AD198:AG198"/>
    <mergeCell ref="AD199:AG199"/>
    <mergeCell ref="AD200:AG200"/>
    <mergeCell ref="AD201:AG201"/>
    <mergeCell ref="AD202:AG202"/>
    <mergeCell ref="AD215:AG215"/>
    <mergeCell ref="AD216:AG216"/>
    <mergeCell ref="AD217:AG217"/>
    <mergeCell ref="AD218:AG218"/>
    <mergeCell ref="AD219:AG219"/>
    <mergeCell ref="AD220:AG220"/>
    <mergeCell ref="AD203:AG203"/>
    <mergeCell ref="AD204:AG204"/>
    <mergeCell ref="AD205:AG205"/>
    <mergeCell ref="AD206:AG206"/>
    <mergeCell ref="AD207:AG207"/>
    <mergeCell ref="AD208:AG208"/>
    <mergeCell ref="AD209:AG209"/>
    <mergeCell ref="AD210:AG210"/>
    <mergeCell ref="AD211:AG211"/>
    <mergeCell ref="AD65:AG65"/>
    <mergeCell ref="AD66:AG66"/>
    <mergeCell ref="AD67:AG67"/>
    <mergeCell ref="AD95:AG95"/>
    <mergeCell ref="AD96:AG96"/>
    <mergeCell ref="AD97:AG97"/>
    <mergeCell ref="AD98:AG98"/>
    <mergeCell ref="AD99:AG99"/>
    <mergeCell ref="AD100:AG100"/>
    <mergeCell ref="AD75:AG75"/>
    <mergeCell ref="AD90:AG90"/>
    <mergeCell ref="AD91:AG91"/>
    <mergeCell ref="AD92:AG92"/>
    <mergeCell ref="AD93:AG93"/>
    <mergeCell ref="AD94:AG94"/>
    <mergeCell ref="AD74:AG74"/>
    <mergeCell ref="AD56:AG56"/>
    <mergeCell ref="AD57:AG57"/>
    <mergeCell ref="AD58:AG58"/>
    <mergeCell ref="AD59:AG59"/>
    <mergeCell ref="AD60:AG60"/>
    <mergeCell ref="AD61:AG61"/>
    <mergeCell ref="AD62:AG62"/>
    <mergeCell ref="AD63:AG63"/>
    <mergeCell ref="AD64:AG64"/>
    <mergeCell ref="AD112:AG112"/>
    <mergeCell ref="AD113:AG113"/>
    <mergeCell ref="AD114:AG114"/>
    <mergeCell ref="AD115:AG115"/>
    <mergeCell ref="AD116:AG116"/>
    <mergeCell ref="AD117:AG117"/>
    <mergeCell ref="AD118:AG118"/>
    <mergeCell ref="AD119:AG119"/>
    <mergeCell ref="AD120:AG120"/>
    <mergeCell ref="AD269:AG269"/>
    <mergeCell ref="AD270:AG270"/>
    <mergeCell ref="AD131:AG131"/>
    <mergeCell ref="AD132:AG132"/>
    <mergeCell ref="AD133:AG133"/>
    <mergeCell ref="AD134:AG134"/>
    <mergeCell ref="AD135:AG135"/>
    <mergeCell ref="AD136:AG136"/>
    <mergeCell ref="AD137:AG137"/>
    <mergeCell ref="AD138:AG138"/>
    <mergeCell ref="AD139:AG139"/>
    <mergeCell ref="AD257:AG257"/>
    <mergeCell ref="AD258:AG258"/>
    <mergeCell ref="AD259:AG259"/>
    <mergeCell ref="AD260:AG260"/>
    <mergeCell ref="AD261:AG261"/>
    <mergeCell ref="AD262:AG262"/>
    <mergeCell ref="AD230:AG230"/>
    <mergeCell ref="AD231:AG231"/>
    <mergeCell ref="AD232:AG232"/>
    <mergeCell ref="AD233:AG233"/>
    <mergeCell ref="AD234:AG234"/>
    <mergeCell ref="AD221:AG221"/>
    <mergeCell ref="AD222:AG222"/>
    <mergeCell ref="AD256:AG256"/>
    <mergeCell ref="AD239:AG239"/>
    <mergeCell ref="AD240:AG240"/>
    <mergeCell ref="AD241:AG241"/>
    <mergeCell ref="AD264:AG264"/>
    <mergeCell ref="AD265:AG265"/>
    <mergeCell ref="AD248:AG248"/>
    <mergeCell ref="AD121:AG121"/>
    <mergeCell ref="AD122:AG122"/>
    <mergeCell ref="AD123:AG123"/>
    <mergeCell ref="AD124:AG124"/>
    <mergeCell ref="AD125:AG125"/>
    <mergeCell ref="AD126:AG126"/>
    <mergeCell ref="AD127:AG127"/>
    <mergeCell ref="AD223:AG223"/>
    <mergeCell ref="AD224:AG224"/>
    <mergeCell ref="AD225:AG225"/>
    <mergeCell ref="AD226:AG226"/>
    <mergeCell ref="AD227:AG227"/>
    <mergeCell ref="AD228:AG228"/>
    <mergeCell ref="AD229:AG229"/>
    <mergeCell ref="AD212:AG212"/>
    <mergeCell ref="AD213:AG213"/>
    <mergeCell ref="AD214:AG214"/>
    <mergeCell ref="AD128:AG128"/>
    <mergeCell ref="AD129:AG129"/>
    <mergeCell ref="AD130:AG130"/>
    <mergeCell ref="AD266:AG266"/>
    <mergeCell ref="AD267:AG267"/>
    <mergeCell ref="AD268:AG268"/>
    <mergeCell ref="AD242:AG242"/>
    <mergeCell ref="AD243:AG243"/>
    <mergeCell ref="AD244:AG244"/>
    <mergeCell ref="AD245:AG245"/>
    <mergeCell ref="AD246:AG246"/>
    <mergeCell ref="AD247:AG247"/>
    <mergeCell ref="AD235:AG235"/>
    <mergeCell ref="AD236:AG236"/>
    <mergeCell ref="AD237:AG237"/>
    <mergeCell ref="AD238:AG238"/>
    <mergeCell ref="AD249:AG249"/>
    <mergeCell ref="AD250:AG250"/>
    <mergeCell ref="AD251:AG251"/>
    <mergeCell ref="AD252:AG252"/>
    <mergeCell ref="AD253:AG253"/>
    <mergeCell ref="AD263:AG263"/>
    <mergeCell ref="AD254:AG254"/>
    <mergeCell ref="AD255:AG255"/>
  </mergeCells>
  <conditionalFormatting sqref="P15">
    <cfRule type="cellIs" dxfId="12" priority="588" stopIfTrue="1" operator="equal">
      <formula>"o"</formula>
    </cfRule>
  </conditionalFormatting>
  <conditionalFormatting sqref="T15:T270">
    <cfRule type="cellIs" dxfId="11" priority="10" stopIfTrue="1" operator="equal">
      <formula>"Aceptable con Control Especifico"</formula>
    </cfRule>
  </conditionalFormatting>
  <conditionalFormatting sqref="T15:T270">
    <cfRule type="colorScale" priority="11">
      <colorScale>
        <cfvo type="min"/>
        <cfvo type="percentile" val="50"/>
        <cfvo type="max"/>
        <color rgb="FFF8696B"/>
        <color rgb="FFFFEB84"/>
        <color rgb="FF63BE7B"/>
      </colorScale>
    </cfRule>
    <cfRule type="cellIs" dxfId="10" priority="12" stopIfTrue="1" operator="equal">
      <formula>"ACEPTABLE"</formula>
    </cfRule>
    <cfRule type="cellIs" dxfId="9" priority="13" stopIfTrue="1" operator="equal">
      <formula>"NO ACEPTABLE"</formula>
    </cfRule>
  </conditionalFormatting>
  <conditionalFormatting sqref="P15">
    <cfRule type="containsText" dxfId="8" priority="9" operator="containsText" text="B">
      <formula>NOT(ISERROR(SEARCH("B",P15)))</formula>
    </cfRule>
    <cfRule type="containsText" dxfId="7" priority="8" operator="containsText" text="M">
      <formula>NOT(ISERROR(SEARCH("M",P15)))</formula>
    </cfRule>
    <cfRule type="containsText" dxfId="6" priority="7" operator="containsText" text="A">
      <formula>NOT(ISERROR(SEARCH("A",P15)))</formula>
    </cfRule>
    <cfRule type="containsText" dxfId="5" priority="6" operator="containsText" text="MA">
      <formula>NOT(ISERROR(SEARCH("MA",P15)))</formula>
    </cfRule>
  </conditionalFormatting>
  <conditionalFormatting sqref="P16:P270">
    <cfRule type="cellIs" dxfId="4" priority="5" stopIfTrue="1" operator="equal">
      <formula>"o"</formula>
    </cfRule>
  </conditionalFormatting>
  <conditionalFormatting sqref="P16:P270">
    <cfRule type="containsText" dxfId="3" priority="1" operator="containsText" text="MA">
      <formula>NOT(ISERROR(SEARCH("MA",P16)))</formula>
    </cfRule>
    <cfRule type="containsText" dxfId="2" priority="2" operator="containsText" text="A">
      <formula>NOT(ISERROR(SEARCH("A",P16)))</formula>
    </cfRule>
    <cfRule type="containsText" dxfId="1" priority="3" operator="containsText" text="M">
      <formula>NOT(ISERROR(SEARCH("M",P16)))</formula>
    </cfRule>
    <cfRule type="containsText" dxfId="0" priority="4" operator="containsText" text="B">
      <formula>NOT(ISERROR(SEARCH("B",P16)))</formula>
    </cfRule>
  </conditionalFormatting>
  <dataValidations count="12">
    <dataValidation type="list" allowBlank="1" showInputMessage="1" showErrorMessage="1" sqref="G18:G25 G32 G34:G39 G48:G56 G70:G78 G92:G100 G114:G122 G134 G136:G140 G147 G149:G153 G160 G162:G166 G175 G177:G181 G189 G191:G195 G204:G212 G223:G226 G234:G235 G237:G238 G243:G246 G250:G251 G257:G262 G266:G269">
      <formula1>$AQ$1:$AQ$7</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N13:N14"/>
    <dataValidation allowBlank="1" showInputMessage="1" showErrorMessage="1" promptTitle="NP #5" prompt="Si 40&lt;NP&lt;24, Muy alto (A)_x000a_Si 20&lt;NP&lt;10, Alto (A)_x000a_Si 8&lt;NP&lt;6, Medio (M)_x000a_Si 4&lt;NP&lt;2, Bajo (B)" sqref="P13:P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Q13:Q14"/>
    <dataValidation allowBlank="1" showInputMessage="1" showErrorMessage="1" promptTitle="NIVEL DE RIESGO #8" prompt="I  entre 4000-600_x000a_II entre 500-150_x000a_III entre 120-40_x000a_IV si es igual a 20" sqref="S13:S14"/>
    <dataValidation type="list" allowBlank="1" showInputMessage="1" showErrorMessage="1" sqref="H15:H17">
      <formula1>#REF!</formula1>
    </dataValidation>
    <dataValidation type="list" allowBlank="1" showInputMessage="1" showErrorMessage="1" sqref="AB15:AB270">
      <formula1>"Si, No"</formula1>
    </dataValidation>
    <dataValidation type="list" allowBlank="1" showInputMessage="1" showErrorMessage="1" sqref="E15:E270">
      <formula1>"Rutinaria, No Rutinaria"</formula1>
    </dataValidation>
    <dataValidation type="list" allowBlank="1" showInputMessage="1" showErrorMessage="1" sqref="H23 H37">
      <formula1>$AO$65192:$AO$65326</formula1>
    </dataValidation>
    <dataValidation type="list" allowBlank="1" showInputMessage="1" showErrorMessage="1" sqref="N15:N270">
      <formula1>"1, 2, 3, 4"</formula1>
    </dataValidation>
    <dataValidation type="list" allowBlank="1" showInputMessage="1" showErrorMessage="1" sqref="M15:M270">
      <formula1>"2, 6, 10"</formula1>
    </dataValidation>
    <dataValidation type="list" allowBlank="1" showInputMessage="1" showErrorMessage="1" sqref="Q15:Q270">
      <formula1>"25, 60, 100"</formula1>
    </dataValidation>
  </dataValidations>
  <printOptions horizontalCentered="1"/>
  <pageMargins left="0" right="0" top="0.39370078740157483" bottom="0.39370078740157483" header="0" footer="0"/>
  <pageSetup paperSize="5" scale="32" fitToHeight="0" orientation="landscape" r:id="rId1"/>
  <headerFooter alignWithMargins="0">
    <oddHeader>Página &amp;P de &amp;F</oddHeader>
    <oddFooter>&amp;L&amp;B Confidencial&amp;B&amp;C&amp;D&amp;RPágina &amp;P</oddFooter>
  </headerFooter>
  <rowBreaks count="2" manualBreakCount="2">
    <brk id="20" max="32" man="1"/>
    <brk id="2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topLeftCell="A10" workbookViewId="0">
      <selection activeCell="I34" sqref="I34"/>
    </sheetView>
  </sheetViews>
  <sheetFormatPr baseColWidth="10" defaultRowHeight="12.75" x14ac:dyDescent="0.2"/>
  <cols>
    <col min="1" max="1" width="35.42578125" style="17" bestFit="1" customWidth="1"/>
    <col min="2" max="4" width="11.42578125" style="17"/>
    <col min="5" max="5" width="12.140625" style="17" bestFit="1" customWidth="1"/>
    <col min="6" max="8" width="11.42578125" style="17"/>
    <col min="9" max="9" width="38.28515625" style="17" bestFit="1" customWidth="1"/>
    <col min="10" max="16384" width="11.42578125" style="17"/>
  </cols>
  <sheetData>
    <row r="2" spans="1:10" ht="15.75" x14ac:dyDescent="0.2">
      <c r="A2" s="123" t="s">
        <v>504</v>
      </c>
      <c r="B2" s="124" t="s">
        <v>505</v>
      </c>
      <c r="C2" s="124" t="s">
        <v>506</v>
      </c>
      <c r="E2" s="125" t="s">
        <v>507</v>
      </c>
      <c r="F2" s="126" t="s">
        <v>505</v>
      </c>
      <c r="G2" s="126" t="s">
        <v>506</v>
      </c>
      <c r="I2" s="127" t="s">
        <v>12</v>
      </c>
      <c r="J2" s="127" t="s">
        <v>505</v>
      </c>
    </row>
    <row r="3" spans="1:10" ht="15.75" x14ac:dyDescent="0.25">
      <c r="A3" s="128" t="s">
        <v>508</v>
      </c>
      <c r="B3" s="23">
        <f>+COUNTIF('Matriz de Peligros 2019'!$G$15:$G$270,"BIOLÓGICO")</f>
        <v>21</v>
      </c>
      <c r="C3" s="129">
        <f>B3/B10*100</f>
        <v>8.203125</v>
      </c>
      <c r="E3" s="130" t="s">
        <v>509</v>
      </c>
      <c r="F3" s="23">
        <f>+COUNTIF('Matriz de Peligros 2019'!$S$15:$S$270,"I")</f>
        <v>0</v>
      </c>
      <c r="G3" s="131">
        <f>F3/F7*100</f>
        <v>0</v>
      </c>
      <c r="I3" s="16" t="s">
        <v>534</v>
      </c>
      <c r="J3" s="132">
        <f>+COUNTIF('Matriz de Peligros 2019'!T15:T270,"ACEPTABLE")</f>
        <v>107</v>
      </c>
    </row>
    <row r="4" spans="1:10" ht="15.75" x14ac:dyDescent="0.25">
      <c r="A4" s="128" t="s">
        <v>510</v>
      </c>
      <c r="B4" s="23">
        <f>+COUNTIF('Matriz de Peligros 2019'!$G$15:$G$270,"BIOMECÁNICO")</f>
        <v>48</v>
      </c>
      <c r="C4" s="129">
        <f>B4/B10*100</f>
        <v>18.75</v>
      </c>
      <c r="E4" s="130" t="s">
        <v>402</v>
      </c>
      <c r="F4" s="23">
        <f>+COUNTIF('Matriz de Peligros 2019'!$S$15:$S$270,"II")</f>
        <v>149</v>
      </c>
      <c r="G4" s="131">
        <f>F4/F7*100</f>
        <v>58.203125</v>
      </c>
      <c r="I4" s="16" t="s">
        <v>535</v>
      </c>
      <c r="J4" s="133">
        <f>+COUNTIF('Matriz de Peligros 2019'!T16:T271,"ACEPTABLE CON CONTROL ESPECIFICO")</f>
        <v>149</v>
      </c>
    </row>
    <row r="5" spans="1:10" ht="15.75" x14ac:dyDescent="0.25">
      <c r="A5" s="128" t="s">
        <v>16</v>
      </c>
      <c r="B5" s="23">
        <f>+COUNTIF('Matriz de Peligros 2019'!$G$15:$G$270,"CONDICIONES DE SEGURIDAD")</f>
        <v>113</v>
      </c>
      <c r="C5" s="129">
        <f>B5/B10*100</f>
        <v>44.140625</v>
      </c>
      <c r="E5" s="130" t="s">
        <v>511</v>
      </c>
      <c r="F5" s="23">
        <f>+COUNTIF('Matriz de Peligros 2019'!$S$15:$S$270,"III")</f>
        <v>101</v>
      </c>
      <c r="G5" s="131">
        <f>F5/F7*100</f>
        <v>39.453125</v>
      </c>
      <c r="I5" s="16" t="s">
        <v>536</v>
      </c>
      <c r="J5" s="134">
        <f>+COUNTIF('Matriz de Peligros 2019'!T17:T272,"NO ACEPTABLE")</f>
        <v>0</v>
      </c>
    </row>
    <row r="6" spans="1:10" ht="15.75" x14ac:dyDescent="0.25">
      <c r="A6" s="128" t="s">
        <v>512</v>
      </c>
      <c r="B6" s="23">
        <f>+COUNTIF('Matriz de Peligros 2019'!$G$15:$G$270,"FENÓMENOS NATURALES")</f>
        <v>42</v>
      </c>
      <c r="C6" s="129">
        <f>B6/B10*100</f>
        <v>16.40625</v>
      </c>
      <c r="E6" s="130" t="s">
        <v>513</v>
      </c>
      <c r="F6" s="23">
        <f>+COUNTIF('Matriz de Peligros 2019'!$S$15:$S$270,"IV")</f>
        <v>6</v>
      </c>
      <c r="G6" s="131">
        <f>F6/F7*100</f>
        <v>2.34375</v>
      </c>
      <c r="I6" s="135"/>
      <c r="J6" s="135">
        <f>SUM(J3:J5)</f>
        <v>256</v>
      </c>
    </row>
    <row r="7" spans="1:10" ht="15.75" x14ac:dyDescent="0.25">
      <c r="A7" s="128" t="s">
        <v>514</v>
      </c>
      <c r="B7" s="23">
        <f>+COUNTIF('Matriz de Peligros 2019'!$G$15:$G$270,"FÍSICO")</f>
        <v>7</v>
      </c>
      <c r="C7" s="129">
        <f>B7/B10*100</f>
        <v>2.734375</v>
      </c>
      <c r="E7" s="135" t="s">
        <v>515</v>
      </c>
      <c r="F7" s="135">
        <f>SUM(F3:F6)</f>
        <v>256</v>
      </c>
      <c r="G7" s="136">
        <f>SUM(G3:G6)</f>
        <v>100</v>
      </c>
    </row>
    <row r="8" spans="1:10" ht="15.75" x14ac:dyDescent="0.25">
      <c r="A8" s="128" t="s">
        <v>31</v>
      </c>
      <c r="B8" s="23">
        <f>+COUNTIF('Matriz de Peligros 2019'!$G$15:$G$270,"PSICOSOCIAL")</f>
        <v>15</v>
      </c>
      <c r="C8" s="129">
        <f>B8/B10*100</f>
        <v>5.859375</v>
      </c>
    </row>
    <row r="9" spans="1:10" ht="15.75" x14ac:dyDescent="0.25">
      <c r="A9" s="128" t="s">
        <v>516</v>
      </c>
      <c r="B9" s="23">
        <f>+COUNTIF('Matriz de Peligros 2019'!$G$15:$G$270,"QUÍMICO")</f>
        <v>10</v>
      </c>
      <c r="C9" s="129">
        <f>B9/B10*100</f>
        <v>3.90625</v>
      </c>
    </row>
    <row r="10" spans="1:10" ht="15.75" x14ac:dyDescent="0.25">
      <c r="A10" s="137" t="s">
        <v>515</v>
      </c>
      <c r="B10" s="135">
        <f>SUM(B3:B9)</f>
        <v>256</v>
      </c>
      <c r="C10" s="136">
        <f>SUM(C3:C9)</f>
        <v>100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sqref="A1:XFD1048576"/>
    </sheetView>
  </sheetViews>
  <sheetFormatPr baseColWidth="10" defaultRowHeight="12.75" x14ac:dyDescent="0.2"/>
  <cols>
    <col min="1" max="1" width="11.42578125" style="140"/>
    <col min="2" max="2" width="15" style="140" customWidth="1"/>
    <col min="3" max="3" width="17.5703125" style="140" customWidth="1"/>
    <col min="4" max="4" width="20.140625" style="140" customWidth="1"/>
    <col min="5" max="5" width="19" style="140" customWidth="1"/>
    <col min="6" max="6" width="14.5703125" style="140" customWidth="1"/>
    <col min="7" max="7" width="15.28515625" style="140" customWidth="1"/>
  </cols>
  <sheetData>
    <row r="1" spans="1:7" s="140" customFormat="1" ht="30" x14ac:dyDescent="0.2">
      <c r="A1" s="138" t="s">
        <v>541</v>
      </c>
      <c r="B1" s="138" t="s">
        <v>542</v>
      </c>
      <c r="C1" s="138" t="s">
        <v>543</v>
      </c>
      <c r="D1" s="138" t="s">
        <v>134</v>
      </c>
      <c r="E1" s="138" t="s">
        <v>544</v>
      </c>
      <c r="F1" s="139" t="s">
        <v>545</v>
      </c>
      <c r="G1" s="139" t="s">
        <v>546</v>
      </c>
    </row>
    <row r="2" spans="1:7" ht="28.5" x14ac:dyDescent="0.2">
      <c r="A2" s="141" t="s">
        <v>547</v>
      </c>
      <c r="B2" s="142" t="s">
        <v>548</v>
      </c>
      <c r="C2" s="141" t="s">
        <v>549</v>
      </c>
      <c r="D2" s="141" t="s">
        <v>550</v>
      </c>
      <c r="E2" s="143" t="s">
        <v>551</v>
      </c>
      <c r="F2" s="141" t="s">
        <v>552</v>
      </c>
      <c r="G2" s="141" t="s">
        <v>553</v>
      </c>
    </row>
    <row r="3" spans="1:7" ht="42.75" x14ac:dyDescent="0.2">
      <c r="A3" s="143" t="s">
        <v>554</v>
      </c>
      <c r="B3" s="143" t="s">
        <v>555</v>
      </c>
      <c r="C3" s="141" t="s">
        <v>556</v>
      </c>
      <c r="D3" s="141" t="s">
        <v>557</v>
      </c>
      <c r="E3" s="143" t="s">
        <v>558</v>
      </c>
      <c r="F3" s="141" t="s">
        <v>559</v>
      </c>
      <c r="G3" s="141" t="s">
        <v>560</v>
      </c>
    </row>
    <row r="4" spans="1:7" ht="42.75" x14ac:dyDescent="0.2">
      <c r="A4" s="143" t="s">
        <v>561</v>
      </c>
      <c r="B4" s="143" t="s">
        <v>562</v>
      </c>
      <c r="C4" s="141" t="s">
        <v>563</v>
      </c>
      <c r="D4" s="141" t="s">
        <v>564</v>
      </c>
      <c r="E4" s="143" t="s">
        <v>565</v>
      </c>
      <c r="F4" s="141" t="s">
        <v>566</v>
      </c>
      <c r="G4" s="141" t="s">
        <v>567</v>
      </c>
    </row>
    <row r="5" spans="1:7" ht="28.5" x14ac:dyDescent="0.2">
      <c r="A5" s="143" t="s">
        <v>568</v>
      </c>
      <c r="B5" s="143" t="s">
        <v>569</v>
      </c>
      <c r="C5" s="141" t="s">
        <v>570</v>
      </c>
      <c r="D5" s="141" t="s">
        <v>571</v>
      </c>
      <c r="E5" s="143" t="s">
        <v>572</v>
      </c>
      <c r="F5" s="141" t="s">
        <v>573</v>
      </c>
      <c r="G5" s="141" t="s">
        <v>574</v>
      </c>
    </row>
    <row r="6" spans="1:7" ht="42.75" x14ac:dyDescent="0.2">
      <c r="A6" s="143" t="s">
        <v>575</v>
      </c>
      <c r="B6" s="143" t="s">
        <v>576</v>
      </c>
      <c r="C6" s="141" t="s">
        <v>577</v>
      </c>
      <c r="D6" s="141" t="s">
        <v>578</v>
      </c>
      <c r="E6" s="142"/>
      <c r="F6" s="141" t="s">
        <v>579</v>
      </c>
      <c r="G6" s="141" t="s">
        <v>580</v>
      </c>
    </row>
    <row r="7" spans="1:7" ht="28.5" x14ac:dyDescent="0.2">
      <c r="A7" s="143" t="s">
        <v>581</v>
      </c>
      <c r="B7" s="143" t="s">
        <v>582</v>
      </c>
      <c r="C7" s="141" t="s">
        <v>583</v>
      </c>
      <c r="D7" s="141" t="s">
        <v>584</v>
      </c>
      <c r="E7" s="142"/>
      <c r="F7" s="141" t="s">
        <v>585</v>
      </c>
      <c r="G7" s="141" t="s">
        <v>586</v>
      </c>
    </row>
    <row r="8" spans="1:7" ht="42.75" x14ac:dyDescent="0.2">
      <c r="A8" s="143" t="s">
        <v>587</v>
      </c>
      <c r="B8" s="141" t="s">
        <v>588</v>
      </c>
      <c r="C8" s="142"/>
      <c r="D8" s="142"/>
      <c r="E8" s="142"/>
      <c r="F8" s="141" t="s">
        <v>589</v>
      </c>
      <c r="G8" s="141" t="s">
        <v>590</v>
      </c>
    </row>
    <row r="9" spans="1:7" ht="28.5" x14ac:dyDescent="0.2">
      <c r="A9" s="144"/>
      <c r="B9" s="141" t="s">
        <v>591</v>
      </c>
      <c r="C9" s="142"/>
      <c r="D9" s="142"/>
      <c r="E9" s="142"/>
      <c r="F9" s="141" t="s">
        <v>592</v>
      </c>
      <c r="G9" s="142"/>
    </row>
    <row r="10" spans="1:7" x14ac:dyDescent="0.2">
      <c r="A10" s="145"/>
      <c r="B10" s="146"/>
      <c r="C10" s="146"/>
      <c r="D10" s="146"/>
      <c r="E10" s="146"/>
      <c r="F10" s="146"/>
      <c r="G10" s="1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de Peligros 2019</vt:lpstr>
      <vt:lpstr>RIESGOS</vt:lpstr>
      <vt:lpstr>Hoja1</vt:lpstr>
      <vt:lpstr>'Matriz de Peligros 2019'!Área_de_impresión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2018-04-17T16:14:08Z</cp:lastPrinted>
  <dcterms:created xsi:type="dcterms:W3CDTF">2001-09-06T19:21:01Z</dcterms:created>
  <dcterms:modified xsi:type="dcterms:W3CDTF">2019-09-06T20:28:57Z</dcterms:modified>
</cp:coreProperties>
</file>