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20" yWindow="-120" windowWidth="21840" windowHeight="13740" tabRatio="601"/>
  </bookViews>
  <sheets>
    <sheet name="Matriz de Peligros 2019" sheetId="42" r:id="rId1"/>
    <sheet name="RIESGOS" sheetId="43" r:id="rId2"/>
    <sheet name="Priorización" sheetId="45" r:id="rId3"/>
    <sheet name="Anexo Sistema de Calificación" sheetId="46" r:id="rId4"/>
    <sheet name="Tabla de Peligros" sheetId="47" r:id="rId5"/>
    <sheet name="Hoja1" sheetId="44" r:id="rId6"/>
  </sheets>
  <definedNames>
    <definedName name="_xlnm._FilterDatabase" localSheetId="0" hidden="1">'Matriz de Peligros 2019'!$A$14:$AV$257</definedName>
    <definedName name="_xlnm._FilterDatabase" localSheetId="2" hidden="1">Priorización!$B$4:$E$47</definedName>
    <definedName name="_Toc437422276" localSheetId="2">Priorización!$B$4</definedName>
    <definedName name="_xlnm.Print_Area" localSheetId="0">'Matriz de Peligros 2019'!$A$1:$AH$257</definedName>
    <definedName name="CLASE">#REF!</definedName>
    <definedName name="consecuencias">#REF!</definedName>
    <definedName name="deficiencia">#REF!</definedName>
    <definedName name="Descripción">#REF!</definedName>
    <definedName name="efectos">#REF!</definedName>
    <definedName name="exposicion">#REF!</definedName>
    <definedName name="FACTOR">#REF!</definedName>
    <definedName name="Z_690B6F67_B07E_4576_802D_03F34D115F9A_.wvu.PrintTitles" localSheetId="0" hidden="1">'Matriz de Peligros 2019'!#REF!</definedName>
    <definedName name="Z_690B6F67_B07E_4576_802D_03F34D115F9A_.wvu.Rows" localSheetId="0" hidden="1">'Matriz de Peligros 2019'!#REF!,'Matriz de Peligros 2019'!#REF!</definedName>
  </definedNames>
  <calcPr calcId="145621"/>
  <customWorkbookViews>
    <customWorkbookView name="  - Vista personalizada" guid="{690B6F67-B07E-4576-802D-03F34D115F9A}" mergeInterval="0" personalView="1" maximized="1" windowWidth="1020" windowHeight="569" tabRatio="601" activeSheetId="1"/>
  </customWorkbookViews>
</workbook>
</file>

<file path=xl/calcChain.xml><?xml version="1.0" encoding="utf-8"?>
<calcChain xmlns="http://schemas.openxmlformats.org/spreadsheetml/2006/main">
  <c r="P133" i="42" l="1"/>
  <c r="Q133" i="42" s="1"/>
  <c r="P79" i="42"/>
  <c r="S79" i="42" s="1"/>
  <c r="T79" i="42" s="1"/>
  <c r="U79" i="42" s="1"/>
  <c r="P200" i="42"/>
  <c r="S200" i="42" s="1"/>
  <c r="T200" i="42" s="1"/>
  <c r="U200" i="42" s="1"/>
  <c r="S133" i="42" l="1"/>
  <c r="T133" i="42" s="1"/>
  <c r="Q79" i="42"/>
  <c r="Q200" i="42"/>
  <c r="B9" i="43" l="1"/>
  <c r="B8" i="43"/>
  <c r="B7" i="43"/>
  <c r="B6" i="43"/>
  <c r="B5" i="43"/>
  <c r="B4" i="43"/>
  <c r="B3" i="43"/>
  <c r="B10" i="43" l="1"/>
  <c r="C8" i="43" s="1"/>
  <c r="P123" i="42"/>
  <c r="Q123" i="42" s="1"/>
  <c r="U107" i="42"/>
  <c r="U108" i="42"/>
  <c r="U109" i="42"/>
  <c r="P16" i="42"/>
  <c r="S16" i="42" s="1"/>
  <c r="T16" i="42" s="1"/>
  <c r="U16" i="42" s="1"/>
  <c r="P17" i="42"/>
  <c r="S17" i="42" s="1"/>
  <c r="T17" i="42" s="1"/>
  <c r="U17" i="42" s="1"/>
  <c r="P18" i="42"/>
  <c r="S18" i="42" s="1"/>
  <c r="T18" i="42" s="1"/>
  <c r="U18" i="42" s="1"/>
  <c r="P19" i="42"/>
  <c r="S19" i="42" s="1"/>
  <c r="T19" i="42" s="1"/>
  <c r="U19" i="42" s="1"/>
  <c r="P20" i="42"/>
  <c r="S20" i="42" s="1"/>
  <c r="T20" i="42" s="1"/>
  <c r="U20" i="42" s="1"/>
  <c r="P21" i="42"/>
  <c r="S21" i="42" s="1"/>
  <c r="T21" i="42" s="1"/>
  <c r="U21" i="42" s="1"/>
  <c r="P22" i="42"/>
  <c r="S22" i="42" s="1"/>
  <c r="T22" i="42" s="1"/>
  <c r="U22" i="42" s="1"/>
  <c r="P23" i="42"/>
  <c r="S23" i="42" s="1"/>
  <c r="T23" i="42" s="1"/>
  <c r="U23" i="42" s="1"/>
  <c r="P24" i="42"/>
  <c r="S24" i="42" s="1"/>
  <c r="T24" i="42" s="1"/>
  <c r="U24" i="42" s="1"/>
  <c r="P25" i="42"/>
  <c r="S25" i="42" s="1"/>
  <c r="T25" i="42" s="1"/>
  <c r="U25" i="42" s="1"/>
  <c r="P26" i="42"/>
  <c r="S26" i="42" s="1"/>
  <c r="T26" i="42" s="1"/>
  <c r="U26" i="42" s="1"/>
  <c r="P27" i="42"/>
  <c r="S27" i="42" s="1"/>
  <c r="T27" i="42" s="1"/>
  <c r="U27" i="42" s="1"/>
  <c r="P28" i="42"/>
  <c r="S28" i="42" s="1"/>
  <c r="T28" i="42" s="1"/>
  <c r="U28" i="42" s="1"/>
  <c r="P29" i="42"/>
  <c r="S29" i="42" s="1"/>
  <c r="T29" i="42" s="1"/>
  <c r="U29" i="42" s="1"/>
  <c r="P30" i="42"/>
  <c r="S30" i="42" s="1"/>
  <c r="T30" i="42" s="1"/>
  <c r="U30" i="42" s="1"/>
  <c r="P31" i="42"/>
  <c r="S31" i="42" s="1"/>
  <c r="T31" i="42" s="1"/>
  <c r="U31" i="42" s="1"/>
  <c r="P32" i="42"/>
  <c r="S32" i="42" s="1"/>
  <c r="T32" i="42" s="1"/>
  <c r="U32" i="42" s="1"/>
  <c r="P33" i="42"/>
  <c r="S33" i="42" s="1"/>
  <c r="T33" i="42" s="1"/>
  <c r="U33" i="42" s="1"/>
  <c r="P34" i="42"/>
  <c r="S34" i="42" s="1"/>
  <c r="T34" i="42" s="1"/>
  <c r="U34" i="42" s="1"/>
  <c r="P35" i="42"/>
  <c r="S35" i="42" s="1"/>
  <c r="T35" i="42" s="1"/>
  <c r="U35" i="42" s="1"/>
  <c r="P36" i="42"/>
  <c r="S36" i="42" s="1"/>
  <c r="T36" i="42" s="1"/>
  <c r="U36" i="42" s="1"/>
  <c r="P37" i="42"/>
  <c r="S37" i="42" s="1"/>
  <c r="T37" i="42" s="1"/>
  <c r="U37" i="42" s="1"/>
  <c r="P38" i="42"/>
  <c r="S38" i="42" s="1"/>
  <c r="T38" i="42" s="1"/>
  <c r="U38" i="42" s="1"/>
  <c r="P39" i="42"/>
  <c r="S39" i="42" s="1"/>
  <c r="T39" i="42" s="1"/>
  <c r="U39" i="42" s="1"/>
  <c r="P40" i="42"/>
  <c r="S40" i="42" s="1"/>
  <c r="T40" i="42" s="1"/>
  <c r="U40" i="42" s="1"/>
  <c r="P41" i="42"/>
  <c r="S41" i="42" s="1"/>
  <c r="T41" i="42" s="1"/>
  <c r="U41" i="42" s="1"/>
  <c r="P42" i="42"/>
  <c r="S42" i="42" s="1"/>
  <c r="T42" i="42" s="1"/>
  <c r="U42" i="42" s="1"/>
  <c r="P43" i="42"/>
  <c r="S43" i="42" s="1"/>
  <c r="T43" i="42" s="1"/>
  <c r="U43" i="42" s="1"/>
  <c r="P44" i="42"/>
  <c r="S44" i="42" s="1"/>
  <c r="T44" i="42" s="1"/>
  <c r="U44" i="42" s="1"/>
  <c r="P45" i="42"/>
  <c r="S45" i="42" s="1"/>
  <c r="T45" i="42" s="1"/>
  <c r="U45" i="42" s="1"/>
  <c r="P46" i="42"/>
  <c r="S46" i="42" s="1"/>
  <c r="T46" i="42" s="1"/>
  <c r="U46" i="42" s="1"/>
  <c r="P47" i="42"/>
  <c r="S47" i="42" s="1"/>
  <c r="T47" i="42" s="1"/>
  <c r="U47" i="42" s="1"/>
  <c r="P48" i="42"/>
  <c r="S48" i="42" s="1"/>
  <c r="T48" i="42" s="1"/>
  <c r="U48" i="42" s="1"/>
  <c r="P49" i="42"/>
  <c r="S49" i="42" s="1"/>
  <c r="T49" i="42" s="1"/>
  <c r="U49" i="42" s="1"/>
  <c r="P50" i="42"/>
  <c r="S50" i="42" s="1"/>
  <c r="T50" i="42" s="1"/>
  <c r="U50" i="42" s="1"/>
  <c r="P51" i="42"/>
  <c r="S51" i="42" s="1"/>
  <c r="T51" i="42" s="1"/>
  <c r="U51" i="42" s="1"/>
  <c r="P52" i="42"/>
  <c r="S52" i="42" s="1"/>
  <c r="T52" i="42" s="1"/>
  <c r="U52" i="42" s="1"/>
  <c r="P53" i="42"/>
  <c r="S53" i="42" s="1"/>
  <c r="T53" i="42" s="1"/>
  <c r="U53" i="42" s="1"/>
  <c r="P54" i="42"/>
  <c r="S54" i="42" s="1"/>
  <c r="T54" i="42" s="1"/>
  <c r="U54" i="42" s="1"/>
  <c r="P55" i="42"/>
  <c r="S55" i="42" s="1"/>
  <c r="T55" i="42" s="1"/>
  <c r="U55" i="42" s="1"/>
  <c r="P56" i="42"/>
  <c r="S56" i="42" s="1"/>
  <c r="T56" i="42" s="1"/>
  <c r="U56" i="42" s="1"/>
  <c r="P57" i="42"/>
  <c r="P58" i="42"/>
  <c r="S58" i="42" s="1"/>
  <c r="T58" i="42" s="1"/>
  <c r="U58" i="42" s="1"/>
  <c r="P59" i="42"/>
  <c r="S59" i="42" s="1"/>
  <c r="T59" i="42" s="1"/>
  <c r="U59" i="42" s="1"/>
  <c r="P60" i="42"/>
  <c r="S60" i="42" s="1"/>
  <c r="T60" i="42" s="1"/>
  <c r="U60" i="42" s="1"/>
  <c r="P61" i="42"/>
  <c r="P62" i="42"/>
  <c r="S62" i="42" s="1"/>
  <c r="T62" i="42" s="1"/>
  <c r="U62" i="42" s="1"/>
  <c r="P63" i="42"/>
  <c r="S63" i="42" s="1"/>
  <c r="T63" i="42" s="1"/>
  <c r="U63" i="42" s="1"/>
  <c r="P64" i="42"/>
  <c r="S64" i="42" s="1"/>
  <c r="T64" i="42" s="1"/>
  <c r="U64" i="42" s="1"/>
  <c r="P65" i="42"/>
  <c r="P66" i="42"/>
  <c r="S66" i="42" s="1"/>
  <c r="T66" i="42" s="1"/>
  <c r="U66" i="42" s="1"/>
  <c r="P67" i="42"/>
  <c r="S67" i="42" s="1"/>
  <c r="T67" i="42" s="1"/>
  <c r="U67" i="42" s="1"/>
  <c r="P68" i="42"/>
  <c r="S68" i="42" s="1"/>
  <c r="T68" i="42" s="1"/>
  <c r="U68" i="42" s="1"/>
  <c r="P69" i="42"/>
  <c r="P70" i="42"/>
  <c r="S70" i="42" s="1"/>
  <c r="T70" i="42" s="1"/>
  <c r="U70" i="42" s="1"/>
  <c r="P71" i="42"/>
  <c r="S71" i="42" s="1"/>
  <c r="T71" i="42" s="1"/>
  <c r="U71" i="42" s="1"/>
  <c r="P72" i="42"/>
  <c r="S72" i="42" s="1"/>
  <c r="T72" i="42" s="1"/>
  <c r="U72" i="42" s="1"/>
  <c r="P73" i="42"/>
  <c r="P74" i="42"/>
  <c r="S74" i="42" s="1"/>
  <c r="T74" i="42" s="1"/>
  <c r="U74" i="42" s="1"/>
  <c r="P75" i="42"/>
  <c r="S75" i="42" s="1"/>
  <c r="T75" i="42" s="1"/>
  <c r="U75" i="42" s="1"/>
  <c r="P76" i="42"/>
  <c r="S76" i="42" s="1"/>
  <c r="T76" i="42" s="1"/>
  <c r="U76" i="42" s="1"/>
  <c r="P77" i="42"/>
  <c r="P78" i="42"/>
  <c r="S78" i="42" s="1"/>
  <c r="T78" i="42" s="1"/>
  <c r="U78" i="42" s="1"/>
  <c r="P80" i="42"/>
  <c r="S80" i="42" s="1"/>
  <c r="T80" i="42" s="1"/>
  <c r="U80" i="42" s="1"/>
  <c r="P81" i="42"/>
  <c r="P82" i="42"/>
  <c r="S82" i="42" s="1"/>
  <c r="T82" i="42" s="1"/>
  <c r="U82" i="42" s="1"/>
  <c r="P83" i="42"/>
  <c r="S83" i="42" s="1"/>
  <c r="T83" i="42" s="1"/>
  <c r="U83" i="42" s="1"/>
  <c r="P84" i="42"/>
  <c r="S84" i="42" s="1"/>
  <c r="T84" i="42" s="1"/>
  <c r="U84" i="42" s="1"/>
  <c r="P85" i="42"/>
  <c r="P86" i="42"/>
  <c r="S86" i="42" s="1"/>
  <c r="T86" i="42" s="1"/>
  <c r="U86" i="42" s="1"/>
  <c r="P87" i="42"/>
  <c r="S87" i="42" s="1"/>
  <c r="T87" i="42" s="1"/>
  <c r="U87" i="42" s="1"/>
  <c r="P88" i="42"/>
  <c r="S88" i="42" s="1"/>
  <c r="T88" i="42" s="1"/>
  <c r="U88" i="42" s="1"/>
  <c r="P89" i="42"/>
  <c r="P90" i="42"/>
  <c r="S90" i="42" s="1"/>
  <c r="T90" i="42" s="1"/>
  <c r="U90" i="42" s="1"/>
  <c r="P91" i="42"/>
  <c r="S91" i="42" s="1"/>
  <c r="T91" i="42" s="1"/>
  <c r="U91" i="42" s="1"/>
  <c r="P92" i="42"/>
  <c r="S92" i="42" s="1"/>
  <c r="T92" i="42" s="1"/>
  <c r="U92" i="42" s="1"/>
  <c r="P93" i="42"/>
  <c r="P94" i="42"/>
  <c r="S94" i="42" s="1"/>
  <c r="T94" i="42" s="1"/>
  <c r="U94" i="42" s="1"/>
  <c r="P95" i="42"/>
  <c r="S95" i="42" s="1"/>
  <c r="T95" i="42" s="1"/>
  <c r="U95" i="42" s="1"/>
  <c r="P96" i="42"/>
  <c r="S96" i="42" s="1"/>
  <c r="T96" i="42" s="1"/>
  <c r="U96" i="42" s="1"/>
  <c r="P97" i="42"/>
  <c r="P98" i="42"/>
  <c r="S98" i="42" s="1"/>
  <c r="T98" i="42" s="1"/>
  <c r="U98" i="42" s="1"/>
  <c r="P99" i="42"/>
  <c r="S99" i="42" s="1"/>
  <c r="T99" i="42" s="1"/>
  <c r="U99" i="42" s="1"/>
  <c r="P100" i="42"/>
  <c r="S100" i="42" s="1"/>
  <c r="T100" i="42" s="1"/>
  <c r="U100" i="42" s="1"/>
  <c r="P101" i="42"/>
  <c r="P102" i="42"/>
  <c r="S102" i="42" s="1"/>
  <c r="T102" i="42" s="1"/>
  <c r="U102" i="42" s="1"/>
  <c r="P103" i="42"/>
  <c r="S103" i="42" s="1"/>
  <c r="T103" i="42" s="1"/>
  <c r="U103" i="42" s="1"/>
  <c r="P104" i="42"/>
  <c r="S104" i="42" s="1"/>
  <c r="T104" i="42" s="1"/>
  <c r="U104" i="42" s="1"/>
  <c r="P105" i="42"/>
  <c r="P106" i="42"/>
  <c r="S106" i="42" s="1"/>
  <c r="T106" i="42" s="1"/>
  <c r="U106" i="42" s="1"/>
  <c r="P107" i="42"/>
  <c r="S107" i="42" s="1"/>
  <c r="P108" i="42"/>
  <c r="S108" i="42" s="1"/>
  <c r="P109" i="42"/>
  <c r="S109" i="42" s="1"/>
  <c r="P110" i="42"/>
  <c r="S110" i="42" s="1"/>
  <c r="T110" i="42" s="1"/>
  <c r="U110" i="42" s="1"/>
  <c r="P111" i="42"/>
  <c r="S111" i="42" s="1"/>
  <c r="T111" i="42" s="1"/>
  <c r="U111" i="42" s="1"/>
  <c r="P112" i="42"/>
  <c r="S112" i="42" s="1"/>
  <c r="T112" i="42" s="1"/>
  <c r="U112" i="42" s="1"/>
  <c r="P113" i="42"/>
  <c r="P114" i="42"/>
  <c r="S114" i="42" s="1"/>
  <c r="T114" i="42" s="1"/>
  <c r="U114" i="42" s="1"/>
  <c r="P115" i="42"/>
  <c r="S115" i="42" s="1"/>
  <c r="T115" i="42" s="1"/>
  <c r="U115" i="42" s="1"/>
  <c r="P116" i="42"/>
  <c r="S116" i="42" s="1"/>
  <c r="T116" i="42" s="1"/>
  <c r="U116" i="42" s="1"/>
  <c r="P117" i="42"/>
  <c r="P118" i="42"/>
  <c r="S118" i="42" s="1"/>
  <c r="T118" i="42" s="1"/>
  <c r="U118" i="42" s="1"/>
  <c r="P119" i="42"/>
  <c r="S119" i="42" s="1"/>
  <c r="T119" i="42" s="1"/>
  <c r="U119" i="42" s="1"/>
  <c r="P120" i="42"/>
  <c r="S120" i="42" s="1"/>
  <c r="T120" i="42" s="1"/>
  <c r="U120" i="42" s="1"/>
  <c r="P121" i="42"/>
  <c r="P122" i="42"/>
  <c r="S122" i="42" s="1"/>
  <c r="T122" i="42" s="1"/>
  <c r="U122" i="42" s="1"/>
  <c r="P124" i="42"/>
  <c r="S124" i="42" s="1"/>
  <c r="T124" i="42" s="1"/>
  <c r="U124" i="42" s="1"/>
  <c r="P125" i="42"/>
  <c r="P126" i="42"/>
  <c r="S126" i="42" s="1"/>
  <c r="T126" i="42" s="1"/>
  <c r="U126" i="42" s="1"/>
  <c r="P127" i="42"/>
  <c r="S127" i="42" s="1"/>
  <c r="T127" i="42" s="1"/>
  <c r="U127" i="42" s="1"/>
  <c r="P128" i="42"/>
  <c r="S128" i="42" s="1"/>
  <c r="T128" i="42" s="1"/>
  <c r="U128" i="42" s="1"/>
  <c r="P129" i="42"/>
  <c r="P130" i="42"/>
  <c r="S130" i="42" s="1"/>
  <c r="T130" i="42" s="1"/>
  <c r="U130" i="42" s="1"/>
  <c r="P131" i="42"/>
  <c r="S131" i="42" s="1"/>
  <c r="T131" i="42" s="1"/>
  <c r="U131" i="42" s="1"/>
  <c r="P132" i="42"/>
  <c r="S132" i="42" s="1"/>
  <c r="T132" i="42" s="1"/>
  <c r="U132" i="42" s="1"/>
  <c r="P134" i="42"/>
  <c r="S134" i="42" s="1"/>
  <c r="T134" i="42" s="1"/>
  <c r="U134" i="42" s="1"/>
  <c r="P135" i="42"/>
  <c r="S135" i="42" s="1"/>
  <c r="T135" i="42" s="1"/>
  <c r="U135" i="42" s="1"/>
  <c r="P136" i="42"/>
  <c r="S136" i="42" s="1"/>
  <c r="T136" i="42" s="1"/>
  <c r="U136" i="42" s="1"/>
  <c r="P137" i="42"/>
  <c r="P138" i="42"/>
  <c r="S138" i="42" s="1"/>
  <c r="T138" i="42" s="1"/>
  <c r="U138" i="42" s="1"/>
  <c r="P139" i="42"/>
  <c r="S139" i="42" s="1"/>
  <c r="T139" i="42" s="1"/>
  <c r="U139" i="42" s="1"/>
  <c r="P140" i="42"/>
  <c r="S140" i="42" s="1"/>
  <c r="T140" i="42" s="1"/>
  <c r="U140" i="42" s="1"/>
  <c r="P141" i="42"/>
  <c r="P142" i="42"/>
  <c r="S142" i="42" s="1"/>
  <c r="T142" i="42" s="1"/>
  <c r="U142" i="42" s="1"/>
  <c r="P143" i="42"/>
  <c r="S143" i="42" s="1"/>
  <c r="T143" i="42" s="1"/>
  <c r="U143" i="42" s="1"/>
  <c r="P144" i="42"/>
  <c r="S144" i="42" s="1"/>
  <c r="T144" i="42" s="1"/>
  <c r="U144" i="42" s="1"/>
  <c r="P145" i="42"/>
  <c r="P146" i="42"/>
  <c r="S146" i="42" s="1"/>
  <c r="T146" i="42" s="1"/>
  <c r="U146" i="42" s="1"/>
  <c r="P147" i="42"/>
  <c r="S147" i="42" s="1"/>
  <c r="T147" i="42" s="1"/>
  <c r="U147" i="42" s="1"/>
  <c r="P148" i="42"/>
  <c r="S148" i="42" s="1"/>
  <c r="T148" i="42" s="1"/>
  <c r="U148" i="42" s="1"/>
  <c r="P149" i="42"/>
  <c r="P150" i="42"/>
  <c r="S150" i="42" s="1"/>
  <c r="T150" i="42" s="1"/>
  <c r="U150" i="42" s="1"/>
  <c r="P151" i="42"/>
  <c r="S151" i="42" s="1"/>
  <c r="T151" i="42" s="1"/>
  <c r="U151" i="42" s="1"/>
  <c r="P152" i="42"/>
  <c r="S152" i="42" s="1"/>
  <c r="T152" i="42" s="1"/>
  <c r="U152" i="42" s="1"/>
  <c r="P153" i="42"/>
  <c r="P154" i="42"/>
  <c r="S154" i="42" s="1"/>
  <c r="T154" i="42" s="1"/>
  <c r="U154" i="42" s="1"/>
  <c r="P155" i="42"/>
  <c r="S155" i="42" s="1"/>
  <c r="T155" i="42" s="1"/>
  <c r="U155" i="42" s="1"/>
  <c r="P156" i="42"/>
  <c r="S156" i="42" s="1"/>
  <c r="T156" i="42" s="1"/>
  <c r="U156" i="42" s="1"/>
  <c r="P157" i="42"/>
  <c r="P158" i="42"/>
  <c r="S158" i="42" s="1"/>
  <c r="T158" i="42" s="1"/>
  <c r="U158" i="42" s="1"/>
  <c r="P159" i="42"/>
  <c r="S159" i="42" s="1"/>
  <c r="T159" i="42" s="1"/>
  <c r="U159" i="42" s="1"/>
  <c r="P160" i="42"/>
  <c r="S160" i="42" s="1"/>
  <c r="T160" i="42" s="1"/>
  <c r="U160" i="42" s="1"/>
  <c r="P161" i="42"/>
  <c r="P162" i="42"/>
  <c r="S162" i="42" s="1"/>
  <c r="T162" i="42" s="1"/>
  <c r="U162" i="42" s="1"/>
  <c r="P163" i="42"/>
  <c r="S163" i="42" s="1"/>
  <c r="T163" i="42" s="1"/>
  <c r="U163" i="42" s="1"/>
  <c r="P164" i="42"/>
  <c r="S164" i="42" s="1"/>
  <c r="T164" i="42" s="1"/>
  <c r="U164" i="42" s="1"/>
  <c r="P165" i="42"/>
  <c r="P166" i="42"/>
  <c r="S166" i="42" s="1"/>
  <c r="T166" i="42" s="1"/>
  <c r="U166" i="42" s="1"/>
  <c r="P167" i="42"/>
  <c r="S167" i="42" s="1"/>
  <c r="T167" i="42" s="1"/>
  <c r="U167" i="42" s="1"/>
  <c r="P168" i="42"/>
  <c r="S168" i="42" s="1"/>
  <c r="T168" i="42" s="1"/>
  <c r="U168" i="42" s="1"/>
  <c r="P169" i="42"/>
  <c r="P170" i="42"/>
  <c r="S170" i="42" s="1"/>
  <c r="T170" i="42" s="1"/>
  <c r="U170" i="42" s="1"/>
  <c r="P171" i="42"/>
  <c r="S171" i="42" s="1"/>
  <c r="T171" i="42" s="1"/>
  <c r="U171" i="42" s="1"/>
  <c r="P172" i="42"/>
  <c r="S172" i="42" s="1"/>
  <c r="T172" i="42" s="1"/>
  <c r="U172" i="42" s="1"/>
  <c r="P173" i="42"/>
  <c r="P174" i="42"/>
  <c r="S174" i="42" s="1"/>
  <c r="T174" i="42" s="1"/>
  <c r="U174" i="42" s="1"/>
  <c r="P175" i="42"/>
  <c r="S175" i="42" s="1"/>
  <c r="T175" i="42" s="1"/>
  <c r="U175" i="42" s="1"/>
  <c r="P176" i="42"/>
  <c r="S176" i="42" s="1"/>
  <c r="T176" i="42" s="1"/>
  <c r="U176" i="42" s="1"/>
  <c r="P177" i="42"/>
  <c r="P178" i="42"/>
  <c r="S178" i="42" s="1"/>
  <c r="T178" i="42" s="1"/>
  <c r="U178" i="42" s="1"/>
  <c r="P179" i="42"/>
  <c r="S179" i="42" s="1"/>
  <c r="T179" i="42" s="1"/>
  <c r="U179" i="42" s="1"/>
  <c r="P180" i="42"/>
  <c r="S180" i="42" s="1"/>
  <c r="T180" i="42" s="1"/>
  <c r="U180" i="42" s="1"/>
  <c r="P181" i="42"/>
  <c r="P182" i="42"/>
  <c r="S182" i="42" s="1"/>
  <c r="T182" i="42" s="1"/>
  <c r="U182" i="42" s="1"/>
  <c r="P183" i="42"/>
  <c r="S183" i="42" s="1"/>
  <c r="T183" i="42" s="1"/>
  <c r="U183" i="42" s="1"/>
  <c r="P184" i="42"/>
  <c r="S184" i="42" s="1"/>
  <c r="T184" i="42" s="1"/>
  <c r="U184" i="42" s="1"/>
  <c r="P185" i="42"/>
  <c r="P186" i="42"/>
  <c r="S186" i="42" s="1"/>
  <c r="T186" i="42" s="1"/>
  <c r="U186" i="42" s="1"/>
  <c r="P187" i="42"/>
  <c r="S187" i="42" s="1"/>
  <c r="T187" i="42" s="1"/>
  <c r="U187" i="42" s="1"/>
  <c r="P188" i="42"/>
  <c r="P189" i="42"/>
  <c r="S189" i="42" s="1"/>
  <c r="T189" i="42" s="1"/>
  <c r="U189" i="42" s="1"/>
  <c r="P190" i="42"/>
  <c r="P191" i="42"/>
  <c r="S191" i="42" s="1"/>
  <c r="T191" i="42" s="1"/>
  <c r="U191" i="42" s="1"/>
  <c r="P192" i="42"/>
  <c r="S192" i="42" s="1"/>
  <c r="T192" i="42" s="1"/>
  <c r="U192" i="42" s="1"/>
  <c r="P193" i="42"/>
  <c r="S193" i="42" s="1"/>
  <c r="T193" i="42" s="1"/>
  <c r="U193" i="42" s="1"/>
  <c r="P194" i="42"/>
  <c r="P195" i="42"/>
  <c r="S195" i="42" s="1"/>
  <c r="T195" i="42" s="1"/>
  <c r="U195" i="42" s="1"/>
  <c r="P196" i="42"/>
  <c r="S196" i="42" s="1"/>
  <c r="T196" i="42" s="1"/>
  <c r="U196" i="42" s="1"/>
  <c r="P197" i="42"/>
  <c r="S197" i="42" s="1"/>
  <c r="T197" i="42" s="1"/>
  <c r="U197" i="42" s="1"/>
  <c r="P198" i="42"/>
  <c r="S198" i="42" s="1"/>
  <c r="T198" i="42" s="1"/>
  <c r="U198" i="42" s="1"/>
  <c r="P199" i="42"/>
  <c r="S199" i="42" s="1"/>
  <c r="T199" i="42" s="1"/>
  <c r="U199" i="42" s="1"/>
  <c r="P201" i="42"/>
  <c r="S201" i="42" s="1"/>
  <c r="T201" i="42" s="1"/>
  <c r="U201" i="42" s="1"/>
  <c r="P202" i="42"/>
  <c r="S202" i="42" s="1"/>
  <c r="T202" i="42" s="1"/>
  <c r="U202" i="42" s="1"/>
  <c r="P203" i="42"/>
  <c r="S203" i="42" s="1"/>
  <c r="T203" i="42" s="1"/>
  <c r="U203" i="42" s="1"/>
  <c r="P204" i="42"/>
  <c r="P205" i="42"/>
  <c r="S205" i="42" s="1"/>
  <c r="T205" i="42" s="1"/>
  <c r="U205" i="42" s="1"/>
  <c r="P206" i="42"/>
  <c r="P207" i="42"/>
  <c r="S207" i="42" s="1"/>
  <c r="T207" i="42" s="1"/>
  <c r="U207" i="42" s="1"/>
  <c r="P208" i="42"/>
  <c r="S208" i="42" s="1"/>
  <c r="T208" i="42" s="1"/>
  <c r="U208" i="42" s="1"/>
  <c r="P209" i="42"/>
  <c r="S209" i="42" s="1"/>
  <c r="T209" i="42" s="1"/>
  <c r="U209" i="42" s="1"/>
  <c r="P210" i="42"/>
  <c r="P211" i="42"/>
  <c r="S211" i="42" s="1"/>
  <c r="T211" i="42" s="1"/>
  <c r="U211" i="42" s="1"/>
  <c r="P212" i="42"/>
  <c r="S212" i="42" s="1"/>
  <c r="T212" i="42" s="1"/>
  <c r="U212" i="42" s="1"/>
  <c r="P213" i="42"/>
  <c r="S213" i="42" s="1"/>
  <c r="T213" i="42" s="1"/>
  <c r="U213" i="42" s="1"/>
  <c r="P214" i="42"/>
  <c r="S214" i="42" s="1"/>
  <c r="T214" i="42" s="1"/>
  <c r="U214" i="42" s="1"/>
  <c r="P215" i="42"/>
  <c r="S215" i="42" s="1"/>
  <c r="T215" i="42" s="1"/>
  <c r="U215" i="42" s="1"/>
  <c r="P216" i="42"/>
  <c r="P217" i="42"/>
  <c r="S217" i="42" s="1"/>
  <c r="T217" i="42" s="1"/>
  <c r="U217" i="42" s="1"/>
  <c r="P218" i="42"/>
  <c r="S218" i="42" s="1"/>
  <c r="T218" i="42" s="1"/>
  <c r="U218" i="42" s="1"/>
  <c r="P219" i="42"/>
  <c r="S219" i="42" s="1"/>
  <c r="T219" i="42" s="1"/>
  <c r="U219" i="42" s="1"/>
  <c r="P220" i="42"/>
  <c r="P221" i="42"/>
  <c r="S221" i="42" s="1"/>
  <c r="T221" i="42" s="1"/>
  <c r="U221" i="42" s="1"/>
  <c r="P222" i="42"/>
  <c r="P223" i="42"/>
  <c r="S223" i="42" s="1"/>
  <c r="T223" i="42" s="1"/>
  <c r="U223" i="42" s="1"/>
  <c r="P224" i="42"/>
  <c r="S224" i="42" s="1"/>
  <c r="T224" i="42" s="1"/>
  <c r="U224" i="42" s="1"/>
  <c r="P225" i="42"/>
  <c r="S225" i="42" s="1"/>
  <c r="T225" i="42" s="1"/>
  <c r="U225" i="42" s="1"/>
  <c r="P226" i="42"/>
  <c r="P227" i="42"/>
  <c r="S227" i="42" s="1"/>
  <c r="T227" i="42" s="1"/>
  <c r="U227" i="42" s="1"/>
  <c r="P228" i="42"/>
  <c r="S228" i="42" s="1"/>
  <c r="T228" i="42" s="1"/>
  <c r="U228" i="42" s="1"/>
  <c r="P229" i="42"/>
  <c r="S229" i="42" s="1"/>
  <c r="T229" i="42" s="1"/>
  <c r="U229" i="42" s="1"/>
  <c r="P230" i="42"/>
  <c r="S230" i="42" s="1"/>
  <c r="T230" i="42" s="1"/>
  <c r="U230" i="42" s="1"/>
  <c r="P231" i="42"/>
  <c r="S231" i="42" s="1"/>
  <c r="T231" i="42" s="1"/>
  <c r="U231" i="42" s="1"/>
  <c r="P232" i="42"/>
  <c r="P233" i="42"/>
  <c r="S233" i="42" s="1"/>
  <c r="T233" i="42" s="1"/>
  <c r="U233" i="42" s="1"/>
  <c r="P234" i="42"/>
  <c r="S234" i="42" s="1"/>
  <c r="T234" i="42" s="1"/>
  <c r="U234" i="42" s="1"/>
  <c r="P235" i="42"/>
  <c r="S235" i="42" s="1"/>
  <c r="T235" i="42" s="1"/>
  <c r="U235" i="42" s="1"/>
  <c r="P236" i="42"/>
  <c r="P237" i="42"/>
  <c r="S237" i="42" s="1"/>
  <c r="T237" i="42" s="1"/>
  <c r="U237" i="42" s="1"/>
  <c r="P238" i="42"/>
  <c r="P239" i="42"/>
  <c r="S239" i="42" s="1"/>
  <c r="T239" i="42" s="1"/>
  <c r="U239" i="42" s="1"/>
  <c r="P240" i="42"/>
  <c r="S240" i="42" s="1"/>
  <c r="T240" i="42" s="1"/>
  <c r="U240" i="42" s="1"/>
  <c r="P241" i="42"/>
  <c r="S241" i="42" s="1"/>
  <c r="T241" i="42" s="1"/>
  <c r="U241" i="42" s="1"/>
  <c r="P242" i="42"/>
  <c r="P243" i="42"/>
  <c r="S243" i="42" s="1"/>
  <c r="T243" i="42" s="1"/>
  <c r="U243" i="42" s="1"/>
  <c r="P244" i="42"/>
  <c r="S244" i="42" s="1"/>
  <c r="T244" i="42" s="1"/>
  <c r="U244" i="42" s="1"/>
  <c r="P245" i="42"/>
  <c r="S245" i="42" s="1"/>
  <c r="T245" i="42" s="1"/>
  <c r="U245" i="42" s="1"/>
  <c r="P246" i="42"/>
  <c r="S246" i="42" s="1"/>
  <c r="T246" i="42" s="1"/>
  <c r="U246" i="42" s="1"/>
  <c r="P247" i="42"/>
  <c r="S247" i="42" s="1"/>
  <c r="T247" i="42" s="1"/>
  <c r="U247" i="42" s="1"/>
  <c r="P248" i="42"/>
  <c r="P249" i="42"/>
  <c r="S249" i="42" s="1"/>
  <c r="T249" i="42" s="1"/>
  <c r="U249" i="42" s="1"/>
  <c r="P250" i="42"/>
  <c r="S250" i="42" s="1"/>
  <c r="T250" i="42" s="1"/>
  <c r="U250" i="42" s="1"/>
  <c r="P251" i="42"/>
  <c r="S251" i="42" s="1"/>
  <c r="T251" i="42" s="1"/>
  <c r="U251" i="42" s="1"/>
  <c r="P252" i="42"/>
  <c r="P253" i="42"/>
  <c r="S253" i="42" s="1"/>
  <c r="T253" i="42" s="1"/>
  <c r="U253" i="42" s="1"/>
  <c r="P254" i="42"/>
  <c r="P255" i="42"/>
  <c r="S255" i="42" s="1"/>
  <c r="T255" i="42" s="1"/>
  <c r="U255" i="42" s="1"/>
  <c r="P256" i="42"/>
  <c r="S256" i="42" s="1"/>
  <c r="T256" i="42" s="1"/>
  <c r="U256" i="42" s="1"/>
  <c r="P257" i="42"/>
  <c r="S257" i="42" s="1"/>
  <c r="T257" i="42" s="1"/>
  <c r="U257" i="42" s="1"/>
  <c r="C7" i="43" l="1"/>
  <c r="C5" i="43"/>
  <c r="C3" i="43"/>
  <c r="C9" i="43"/>
  <c r="C6" i="43"/>
  <c r="C4" i="43"/>
  <c r="S123" i="42"/>
  <c r="T123" i="42" s="1"/>
  <c r="U123" i="42" s="1"/>
  <c r="S254" i="42"/>
  <c r="T254" i="42" s="1"/>
  <c r="U254" i="42" s="1"/>
  <c r="S252" i="42"/>
  <c r="T252" i="42" s="1"/>
  <c r="U252" i="42" s="1"/>
  <c r="S248" i="42"/>
  <c r="T248" i="42" s="1"/>
  <c r="U248" i="42" s="1"/>
  <c r="S242" i="42"/>
  <c r="T242" i="42" s="1"/>
  <c r="U242" i="42" s="1"/>
  <c r="S238" i="42"/>
  <c r="T238" i="42" s="1"/>
  <c r="U238" i="42" s="1"/>
  <c r="S236" i="42"/>
  <c r="T236" i="42" s="1"/>
  <c r="U236" i="42" s="1"/>
  <c r="S232" i="42"/>
  <c r="T232" i="42" s="1"/>
  <c r="U232" i="42" s="1"/>
  <c r="S226" i="42"/>
  <c r="T226" i="42" s="1"/>
  <c r="U226" i="42" s="1"/>
  <c r="S222" i="42"/>
  <c r="T222" i="42" s="1"/>
  <c r="U222" i="42" s="1"/>
  <c r="S220" i="42"/>
  <c r="T220" i="42" s="1"/>
  <c r="U220" i="42" s="1"/>
  <c r="S216" i="42"/>
  <c r="T216" i="42" s="1"/>
  <c r="U216" i="42" s="1"/>
  <c r="S210" i="42"/>
  <c r="T210" i="42" s="1"/>
  <c r="U210" i="42" s="1"/>
  <c r="S206" i="42"/>
  <c r="T206" i="42" s="1"/>
  <c r="U206" i="42" s="1"/>
  <c r="S204" i="42"/>
  <c r="T204" i="42" s="1"/>
  <c r="U204" i="42" s="1"/>
  <c r="S194" i="42"/>
  <c r="T194" i="42" s="1"/>
  <c r="U194" i="42" s="1"/>
  <c r="S190" i="42"/>
  <c r="T190" i="42" s="1"/>
  <c r="U190" i="42" s="1"/>
  <c r="S188" i="42"/>
  <c r="T188" i="42" s="1"/>
  <c r="U188" i="42" s="1"/>
  <c r="S185" i="42"/>
  <c r="T185" i="42" s="1"/>
  <c r="U185" i="42" s="1"/>
  <c r="S181" i="42"/>
  <c r="T181" i="42" s="1"/>
  <c r="U181" i="42" s="1"/>
  <c r="S177" i="42"/>
  <c r="T177" i="42" s="1"/>
  <c r="U177" i="42" s="1"/>
  <c r="S173" i="42"/>
  <c r="T173" i="42" s="1"/>
  <c r="U173" i="42" s="1"/>
  <c r="S169" i="42"/>
  <c r="T169" i="42" s="1"/>
  <c r="U169" i="42" s="1"/>
  <c r="S165" i="42"/>
  <c r="T165" i="42" s="1"/>
  <c r="U165" i="42" s="1"/>
  <c r="S161" i="42"/>
  <c r="T161" i="42" s="1"/>
  <c r="U161" i="42" s="1"/>
  <c r="S157" i="42"/>
  <c r="T157" i="42" s="1"/>
  <c r="U157" i="42" s="1"/>
  <c r="S153" i="42"/>
  <c r="T153" i="42" s="1"/>
  <c r="U153" i="42" s="1"/>
  <c r="S149" i="42"/>
  <c r="T149" i="42" s="1"/>
  <c r="U149" i="42" s="1"/>
  <c r="S145" i="42"/>
  <c r="T145" i="42" s="1"/>
  <c r="U145" i="42" s="1"/>
  <c r="S141" i="42"/>
  <c r="T141" i="42" s="1"/>
  <c r="U141" i="42" s="1"/>
  <c r="S137" i="42"/>
  <c r="T137" i="42" s="1"/>
  <c r="U137" i="42" s="1"/>
  <c r="U133" i="42"/>
  <c r="S129" i="42"/>
  <c r="T129" i="42" s="1"/>
  <c r="U129" i="42" s="1"/>
  <c r="S125" i="42"/>
  <c r="T125" i="42" s="1"/>
  <c r="U125" i="42" s="1"/>
  <c r="S121" i="42"/>
  <c r="T121" i="42" s="1"/>
  <c r="U121" i="42" s="1"/>
  <c r="S117" i="42"/>
  <c r="T117" i="42" s="1"/>
  <c r="U117" i="42" s="1"/>
  <c r="S113" i="42"/>
  <c r="T113" i="42" s="1"/>
  <c r="U113" i="42" s="1"/>
  <c r="S105" i="42"/>
  <c r="T105" i="42" s="1"/>
  <c r="U105" i="42" s="1"/>
  <c r="S101" i="42"/>
  <c r="T101" i="42" s="1"/>
  <c r="U101" i="42" s="1"/>
  <c r="S97" i="42"/>
  <c r="T97" i="42" s="1"/>
  <c r="U97" i="42" s="1"/>
  <c r="S93" i="42"/>
  <c r="T93" i="42" s="1"/>
  <c r="U93" i="42" s="1"/>
  <c r="S89" i="42"/>
  <c r="T89" i="42" s="1"/>
  <c r="U89" i="42" s="1"/>
  <c r="S85" i="42"/>
  <c r="T85" i="42" s="1"/>
  <c r="U85" i="42" s="1"/>
  <c r="S81" i="42"/>
  <c r="T81" i="42" s="1"/>
  <c r="U81" i="42" s="1"/>
  <c r="S77" i="42"/>
  <c r="T77" i="42" s="1"/>
  <c r="U77" i="42" s="1"/>
  <c r="S73" i="42"/>
  <c r="T73" i="42" s="1"/>
  <c r="U73" i="42" s="1"/>
  <c r="S69" i="42"/>
  <c r="T69" i="42" s="1"/>
  <c r="U69" i="42" s="1"/>
  <c r="S65" i="42"/>
  <c r="T65" i="42" s="1"/>
  <c r="U65" i="42" s="1"/>
  <c r="S61" i="42"/>
  <c r="T61" i="42" s="1"/>
  <c r="U61" i="42" s="1"/>
  <c r="S57" i="42"/>
  <c r="T57" i="42" s="1"/>
  <c r="U57" i="42" s="1"/>
  <c r="J5" i="43" l="1"/>
  <c r="J4" i="43"/>
  <c r="C10" i="43"/>
  <c r="Q118" i="42"/>
  <c r="Q119" i="42"/>
  <c r="Q120" i="42"/>
  <c r="Q121" i="42"/>
  <c r="Q122" i="42"/>
  <c r="Q124" i="42"/>
  <c r="Q125" i="42"/>
  <c r="Q126" i="42"/>
  <c r="Q127" i="42"/>
  <c r="Q128" i="42"/>
  <c r="Q129" i="42"/>
  <c r="Q130" i="42"/>
  <c r="Q131" i="42"/>
  <c r="Q132" i="42"/>
  <c r="Q134" i="42"/>
  <c r="Q135" i="42"/>
  <c r="Q136" i="42"/>
  <c r="Q137" i="42"/>
  <c r="Q138" i="42"/>
  <c r="Q139" i="42"/>
  <c r="Q140" i="42"/>
  <c r="Q141" i="42"/>
  <c r="Q142" i="42"/>
  <c r="Q143" i="42"/>
  <c r="Q144" i="42"/>
  <c r="Q145" i="42"/>
  <c r="Q146" i="42"/>
  <c r="Q147" i="42"/>
  <c r="Q148" i="42"/>
  <c r="Q149" i="42"/>
  <c r="Q150" i="42"/>
  <c r="Q151" i="42"/>
  <c r="Q152" i="42"/>
  <c r="Q153" i="42"/>
  <c r="Q154" i="42"/>
  <c r="Q155" i="42"/>
  <c r="Q156" i="42"/>
  <c r="Q157" i="42"/>
  <c r="Q158" i="42"/>
  <c r="Q159" i="42"/>
  <c r="Q160" i="42"/>
  <c r="Q161" i="42"/>
  <c r="Q162" i="42"/>
  <c r="Q163" i="42"/>
  <c r="Q164" i="42"/>
  <c r="Q165" i="42"/>
  <c r="Q166" i="42"/>
  <c r="Q167" i="42"/>
  <c r="Q168" i="42"/>
  <c r="Q169" i="42"/>
  <c r="Q170" i="42"/>
  <c r="Q171" i="42"/>
  <c r="Q172" i="42"/>
  <c r="Q173" i="42"/>
  <c r="Q174" i="42"/>
  <c r="Q175" i="42"/>
  <c r="Q176" i="42"/>
  <c r="Q177" i="42"/>
  <c r="Q178" i="42"/>
  <c r="Q179" i="42"/>
  <c r="Q180" i="42"/>
  <c r="Q181" i="42"/>
  <c r="Q182" i="42"/>
  <c r="Q183" i="42"/>
  <c r="Q184" i="42"/>
  <c r="Q185" i="42"/>
  <c r="Q186" i="42"/>
  <c r="Q187" i="42"/>
  <c r="Q188" i="42"/>
  <c r="Q189" i="42"/>
  <c r="Q190" i="42"/>
  <c r="Q191" i="42"/>
  <c r="Q192" i="42"/>
  <c r="Q193" i="42"/>
  <c r="Q194" i="42"/>
  <c r="Q195" i="42"/>
  <c r="Q196" i="42"/>
  <c r="Q197" i="42"/>
  <c r="Q198" i="42"/>
  <c r="Q199" i="42"/>
  <c r="Q201" i="42"/>
  <c r="Q202" i="42"/>
  <c r="Q203" i="42"/>
  <c r="Q204" i="42"/>
  <c r="Q205" i="42"/>
  <c r="Q206" i="42"/>
  <c r="Q207" i="42"/>
  <c r="Q208" i="42"/>
  <c r="Q209" i="42"/>
  <c r="Q210" i="42"/>
  <c r="Q211" i="42"/>
  <c r="Q212" i="42"/>
  <c r="Q213" i="42"/>
  <c r="Q214" i="42"/>
  <c r="Q215" i="42"/>
  <c r="Q216" i="42"/>
  <c r="Q217" i="42"/>
  <c r="Q218" i="42"/>
  <c r="Q219" i="42"/>
  <c r="Q220" i="42"/>
  <c r="Q221" i="42"/>
  <c r="Q222" i="42"/>
  <c r="Q223" i="42"/>
  <c r="Q224" i="42"/>
  <c r="Q225" i="42"/>
  <c r="Q226" i="42"/>
  <c r="Q227" i="42"/>
  <c r="Q228" i="42"/>
  <c r="Q229" i="42"/>
  <c r="Q230" i="42"/>
  <c r="Q231" i="42"/>
  <c r="Q232" i="42"/>
  <c r="Q233" i="42"/>
  <c r="Q234" i="42"/>
  <c r="Q235" i="42"/>
  <c r="Q236" i="42"/>
  <c r="Q237" i="42"/>
  <c r="Q238" i="42"/>
  <c r="Q239" i="42"/>
  <c r="Q240" i="42"/>
  <c r="Q241" i="42"/>
  <c r="Q242" i="42"/>
  <c r="Q243" i="42"/>
  <c r="Q244" i="42"/>
  <c r="Q245" i="42"/>
  <c r="Q246" i="42"/>
  <c r="Q247" i="42"/>
  <c r="Q248" i="42"/>
  <c r="Q249" i="42"/>
  <c r="Q250" i="42"/>
  <c r="Q251" i="42"/>
  <c r="Q252" i="42"/>
  <c r="Q253" i="42"/>
  <c r="Q254" i="42"/>
  <c r="Q255" i="42"/>
  <c r="Q256" i="42"/>
  <c r="Q257" i="42"/>
  <c r="P15" i="42"/>
  <c r="S15" i="42" l="1"/>
  <c r="T15" i="42" s="1"/>
  <c r="F6" i="43" l="1"/>
  <c r="F5" i="43"/>
  <c r="F4" i="43"/>
  <c r="F3" i="43"/>
  <c r="Q117" i="42"/>
  <c r="F7" i="43" l="1"/>
  <c r="G6" i="43" s="1"/>
  <c r="Q112" i="42"/>
  <c r="Q114" i="42"/>
  <c r="Q40" i="42"/>
  <c r="Q42" i="42"/>
  <c r="Q43" i="42"/>
  <c r="G5" i="43" l="1"/>
  <c r="G3" i="43"/>
  <c r="G4" i="43"/>
  <c r="Q41" i="42"/>
  <c r="Q77" i="42"/>
  <c r="Q113" i="42"/>
  <c r="Q75" i="42"/>
  <c r="Q74" i="42"/>
  <c r="Q76" i="42"/>
  <c r="Q115" i="42"/>
  <c r="G7" i="43" l="1"/>
  <c r="Q56" i="42"/>
  <c r="Q116" i="42" l="1"/>
  <c r="Q108" i="42"/>
  <c r="Q107" i="42"/>
  <c r="Q106" i="42"/>
  <c r="Q105" i="42"/>
  <c r="Q104" i="42"/>
  <c r="Q103" i="42"/>
  <c r="Q102" i="42"/>
  <c r="Q101" i="42"/>
  <c r="Q100" i="42"/>
  <c r="Q99" i="42"/>
  <c r="Q98" i="42"/>
  <c r="Q97" i="42"/>
  <c r="Q96" i="42"/>
  <c r="Q95" i="42"/>
  <c r="Q94" i="42"/>
  <c r="Q93" i="42"/>
  <c r="Q92" i="42"/>
  <c r="Q91" i="42"/>
  <c r="Q90" i="42"/>
  <c r="Q89" i="42"/>
  <c r="Q88" i="42"/>
  <c r="Q87" i="42"/>
  <c r="Q86" i="42"/>
  <c r="Q85" i="42"/>
  <c r="Q84" i="42"/>
  <c r="Q83" i="42"/>
  <c r="Q82" i="42"/>
  <c r="Q81" i="42"/>
  <c r="Q80" i="42"/>
  <c r="Q78" i="42"/>
  <c r="Q73" i="42"/>
  <c r="Q72" i="42"/>
  <c r="Q71" i="42"/>
  <c r="Q70" i="42"/>
  <c r="Q69" i="42"/>
  <c r="Q68" i="42"/>
  <c r="Q67" i="42"/>
  <c r="Q66" i="42"/>
  <c r="Q65" i="42"/>
  <c r="Q64" i="42"/>
  <c r="Q63" i="42"/>
  <c r="Q62" i="42"/>
  <c r="Q61" i="42"/>
  <c r="Q60" i="42"/>
  <c r="Q59" i="42"/>
  <c r="Q58" i="42"/>
  <c r="Q57" i="42"/>
  <c r="Q55" i="42"/>
  <c r="Q54" i="42"/>
  <c r="Q53" i="42"/>
  <c r="Q52" i="42"/>
  <c r="Q51" i="42"/>
  <c r="Q50" i="42"/>
  <c r="Q49" i="42"/>
  <c r="Q48" i="42"/>
  <c r="Q47" i="42"/>
  <c r="Q46" i="42"/>
  <c r="Q45" i="42"/>
  <c r="Q32" i="42"/>
  <c r="Q31" i="42"/>
  <c r="Q29" i="42"/>
  <c r="Q44" i="42"/>
  <c r="Q39" i="42"/>
  <c r="Q37" i="42"/>
  <c r="Q35" i="42"/>
  <c r="Q33" i="42"/>
  <c r="Q28" i="42"/>
  <c r="Q26" i="42"/>
  <c r="Q24" i="42"/>
  <c r="Q21" i="42"/>
  <c r="Q19" i="42"/>
  <c r="Q17" i="42"/>
  <c r="Q15" i="42"/>
  <c r="Q109" i="42" l="1"/>
  <c r="Q110" i="42"/>
  <c r="Q111" i="42"/>
  <c r="Q30" i="42"/>
  <c r="Q38" i="42"/>
  <c r="Q25" i="42"/>
  <c r="Q36" i="42"/>
  <c r="Q27" i="42"/>
  <c r="Q22" i="42"/>
  <c r="U15" i="42"/>
  <c r="J3" i="43" s="1"/>
  <c r="J6" i="43" s="1"/>
  <c r="Q18" i="42"/>
  <c r="Q16" i="42"/>
  <c r="Q20" i="42"/>
  <c r="Q34" i="42"/>
  <c r="Q23" i="42"/>
</calcChain>
</file>

<file path=xl/sharedStrings.xml><?xml version="1.0" encoding="utf-8"?>
<sst xmlns="http://schemas.openxmlformats.org/spreadsheetml/2006/main" count="4833" uniqueCount="730">
  <si>
    <t>FUENTE</t>
  </si>
  <si>
    <t>X</t>
  </si>
  <si>
    <t xml:space="preserve">ACTIVIDAD </t>
  </si>
  <si>
    <t>EFECTOS POSIBLES</t>
  </si>
  <si>
    <t>MEDIO</t>
  </si>
  <si>
    <t>TAREA</t>
  </si>
  <si>
    <t>PROCESO</t>
  </si>
  <si>
    <t>TRABAJADOR</t>
  </si>
  <si>
    <t>NIVEL DE DEFICIENCIA</t>
  </si>
  <si>
    <t>NIVEL DE PROBABILIDAD</t>
  </si>
  <si>
    <t>NIVEL DE CONSECUENCIA</t>
  </si>
  <si>
    <t>NIVEL DE RIESGO</t>
  </si>
  <si>
    <t>ACEPTABILIDAD DEL RIESGO</t>
  </si>
  <si>
    <t>CONTROL EXISTENTE</t>
  </si>
  <si>
    <t>NIVEL DE EXPOSICIÓN</t>
  </si>
  <si>
    <t>INTERPRETACIÓN NIVEL DE PROBABILIDAD</t>
  </si>
  <si>
    <t>CONDICIONES DE SEGURIDAD</t>
  </si>
  <si>
    <t>EXPUESTOS</t>
  </si>
  <si>
    <t>PELIGROS</t>
  </si>
  <si>
    <t>MARCO LEGAL</t>
  </si>
  <si>
    <t>MOVIMIENTO REPETITIVO</t>
  </si>
  <si>
    <t>INFORMACIÓN GENERAL DE LA EMPRESA</t>
  </si>
  <si>
    <t>NIT</t>
  </si>
  <si>
    <t>CC</t>
  </si>
  <si>
    <t>CE</t>
  </si>
  <si>
    <t>No.</t>
  </si>
  <si>
    <t>Clase(s) de Riesgos</t>
  </si>
  <si>
    <t>Dirección</t>
  </si>
  <si>
    <t>Departamento</t>
  </si>
  <si>
    <t>INFORMACIÓN DE LA MATRIZ DE IDENTIFICACIÓN DE PELIGROS EN EL CENTRO DE TRABAJO</t>
  </si>
  <si>
    <t>Nombre del Centro de Trabajo</t>
  </si>
  <si>
    <t>PSICOSOCIAL</t>
  </si>
  <si>
    <t>OBSERVACIÓN</t>
  </si>
  <si>
    <t>TIPO ACTIVIDAD
RUTINARIA / NO RUTINARIA</t>
  </si>
  <si>
    <t>ASPECTOS LEGALES
APLICABLES</t>
  </si>
  <si>
    <t>Licencia en SO</t>
  </si>
  <si>
    <t>Levantamiento de la información en la matriz realizada por:</t>
  </si>
  <si>
    <t>Cargo</t>
  </si>
  <si>
    <t>Razón Social de la Empresa</t>
  </si>
  <si>
    <t>LUGAR DE TRABAJO</t>
  </si>
  <si>
    <t>Si</t>
  </si>
  <si>
    <t>Rutinaria</t>
  </si>
  <si>
    <t>Estrés laboral</t>
  </si>
  <si>
    <t>Fecha de actualización</t>
  </si>
  <si>
    <t>MATRIZ DE IDENTIFICACIÓN DE PELIGROS, VALORACIÓN DE RIESGOS Y DETERMINACIÓN DE CONTROLES MODELO SEGÚN NORMA GTC 45 ICONTEC - 2012</t>
  </si>
  <si>
    <t>INSTITUTO NACIONAL DE VIGILANCIA DE MEDICAMENTOS Y ALIMENTOS "INVIMA"</t>
  </si>
  <si>
    <t>Responsable(s) de la empresa</t>
  </si>
  <si>
    <t>Ciudad/municipio</t>
  </si>
  <si>
    <t>Teléfono</t>
  </si>
  <si>
    <t>No. De Trabajadores de la dependencia</t>
  </si>
  <si>
    <t>POSTURA PROLONGADA</t>
  </si>
  <si>
    <t>N/A</t>
  </si>
  <si>
    <t>PEOR CONSECUENCIA</t>
  </si>
  <si>
    <t>Fecha de expedición:</t>
  </si>
  <si>
    <t>Atención de PQRDS
Atender a la ciudadanía en general con la gestión de las peticiones, quejas, reclamos, denuncias y derechos de
petición asegurando la atención en el tiempo de respuesta estipulado y con la calidad requerida</t>
  </si>
  <si>
    <t>Identificación del trámite (Dispositivos Médicos, Fabricas de Alimentos, Cosméticos, Medicamentos, Plantas de Beneficio, Importadoras y Bancos de Sangre)</t>
  </si>
  <si>
    <t>Movimientos repetitivos en extremidades superiores (uso de teclado)</t>
  </si>
  <si>
    <t>Adopción de postura sedente durante la jornada laboral.  (Sentado mayor parte del tiempo)</t>
  </si>
  <si>
    <t>Uso de equipos y sistemas de computo (pantalla)</t>
  </si>
  <si>
    <t>Por Movimiento repetitivo.</t>
  </si>
  <si>
    <t>Dolores y malestar en miembros superiores (manos, codos, hombros).</t>
  </si>
  <si>
    <t>Fatiga y espasmos musculares, dolor de espalda, de extremidades inferiores.</t>
  </si>
  <si>
    <t>Fatiga y desgaste visual, cefalea.</t>
  </si>
  <si>
    <t>Mobiliarios en buen estado (Sillas, mesas, escritorios, estantes).</t>
  </si>
  <si>
    <t>PVE de Riesgo Biomecánico
Uso de elementos de confort según necesidades específicas del puesto de trabajo (base monitor, sillas ergonómicas con apoyabrazos)
Análisis e Intervención a puestos de trabajo
inspecciones de seguridad
Seguimiento a la ejecución de la pausas activas.</t>
  </si>
  <si>
    <t xml:space="preserve">Pausas Activas. Exámenes médicos ocupacionales.
Actividades de gimnasia laboral </t>
  </si>
  <si>
    <t>PVE de Riesgo Biomecánico
Uso de elementos de confort según necesidades específicas del puesto de trabajo (base monitor, sillas ergonómicas con apoyabrazos)
Análisis e Intervención a puestos de trabajo
Inspecciones de seguridad
Seguimiento a la ejecución de la pausas activas.</t>
  </si>
  <si>
    <t>PVE de Riesgo Biomecánico
Mantenimiento preventivo y correctivo de los equipos y áreas del Instituto
Uso de Pantallas antirreflejo</t>
  </si>
  <si>
    <t>Desarrollo de pausas activas
Exámenes ocupacionales (valoración visual)</t>
  </si>
  <si>
    <t>Recibo de la documentación</t>
  </si>
  <si>
    <t>Radicación de la documentación</t>
  </si>
  <si>
    <t xml:space="preserve">Realizar consulta técnica o solicitud de documentación </t>
  </si>
  <si>
    <t>Uso de herramientas de oficina (Cosedora, perforadora, ganchos legajadores, Retirador de ganchos, cauchos, clips, chinches entre otros) al momento de clasificar la documentación.</t>
  </si>
  <si>
    <t>Alta carga mental, (velocidad, complejidad, atención, minuciosidad) y cargas emocionales, en el desarrollo de las tareas.</t>
  </si>
  <si>
    <t>Desplazamiento dentro de las instalaciones, lo cual puede generar caídas.</t>
  </si>
  <si>
    <t>Caídas por uso de escaleras</t>
  </si>
  <si>
    <t>Ocurrencia de actos delictivos dentro de las instalaciones (robos).</t>
  </si>
  <si>
    <t>Exposición a agresiones físicas y verbales debido al contacto con visitantes.</t>
  </si>
  <si>
    <t>Incendio y explosión debido a cortos circuitos en instalaciones eléctricas, presencia de material combustible solido (Madera, papel, textil)</t>
  </si>
  <si>
    <t>Conexión de Equipos (Eléctrico) en administración</t>
  </si>
  <si>
    <t>Exposición a microorganismos debido al contacto con personas internas y externas que pueden estar enfermos o que pueden traer consigo algún agente patógeno.</t>
  </si>
  <si>
    <t>Zona de alta amenaza sísmica</t>
  </si>
  <si>
    <t>Temporada invernal con lluvias intensas</t>
  </si>
  <si>
    <t>Mecánico por herramientas.</t>
  </si>
  <si>
    <t>Características de la organización del trabajo - comunicación.
Condiciones de la tarea por definición de roles.
Condiciones de la tarea por carga mental.</t>
  </si>
  <si>
    <t>Locativo por estructuras e instalaciones.</t>
  </si>
  <si>
    <t>Locativo por escaleras</t>
  </si>
  <si>
    <t>Públicos por robos.</t>
  </si>
  <si>
    <t>Públicos por orden público.</t>
  </si>
  <si>
    <t>Tecnológico por explosión.</t>
  </si>
  <si>
    <t>Eléctrico por baja  tensión.</t>
  </si>
  <si>
    <t>Virus, Hongos, Bacterias</t>
  </si>
  <si>
    <t>Por Sismo</t>
  </si>
  <si>
    <t>Por Precipitaciones; lluvias</t>
  </si>
  <si>
    <t>Contusiones, heridas, laceraciones.</t>
  </si>
  <si>
    <t>Sensibilización en autocuidado enfocado en manos y dedos.</t>
  </si>
  <si>
    <t>Estrés, irritabilidad, apatía laboral, desmotivación, falta de interés, baja productividad.</t>
  </si>
  <si>
    <t>PVE Riesgo Psicosocial.
Implementación de diagnostico.(Batería)</t>
  </si>
  <si>
    <t>Talleres para reducción de Riesgo Psicosocial.</t>
  </si>
  <si>
    <t>Caídas al mismo y diferente nivel, heridas, contusiones y golpes.</t>
  </si>
  <si>
    <t>Instalaciones locativas en buen estado
Inspecciones de Seguridad
Identificación condiciones peligrosas y gestionar su eliminación o mitigación
Mantenimiento preventivo y correctivo de los equipos y áreas del Instituto
Programa de Orden y Aseo
Campañas de Orden y Aseo</t>
  </si>
  <si>
    <t xml:space="preserve">Capacitación en autocuidado y en prevención de caídas. </t>
  </si>
  <si>
    <t>Caídas, heridas, contusiones y golpes.</t>
  </si>
  <si>
    <t xml:space="preserve">Instalaciones locativas en buen estado
Inspecciones de Seguridad
Identificación condiciones peligrosas y gestionar su eliminación o mitigación
Mantenimiento preventivo y correctivo de los equipos y áreas del Instituto
Programa de Orden y Aseo
Campañas de Orden y Aseo
Uso de cinta antideslizante 
Escaleras con pasamanos en ambos  lados </t>
  </si>
  <si>
    <t>Traumatismos de tejidos desde leves hasta severos,  secuelas psicológicas, muerte</t>
  </si>
  <si>
    <t>Control de ingreso a la sede con fotografía del visitante y sticker de identificación.
Guarda de seguridad.
PVE Condiciones de Salud.
Plan de Emergencias para amenazas sociales</t>
  </si>
  <si>
    <t>Capacitación de Riesgo Público.</t>
  </si>
  <si>
    <t>Quemaduras, heridas, politraumatismos</t>
  </si>
  <si>
    <t>Programa de Orden y Aseo
Campañas de Orden y Aseo
Inspecciones de seguridad
Dotación de equipos para la atención de emergencias
Mantenimiento preventivo y correctivo de los equipos y áreas del Instituto
Inspección de extintores y botiquín 
Desarrollo de Simulacros
Señalización Preventiva y de los equipos contraincendios
Señalización de rutas de evacuación</t>
  </si>
  <si>
    <t>Capacitación y entrenamiento a Brigada de Emergencia</t>
  </si>
  <si>
    <t>Quemaduras, shock, fibrilación ventricular, electrocución, cortos circuitos</t>
  </si>
  <si>
    <t>Inspecciones de seguridad
Mantenimiento preventivo y correctivo de los equipos y áreas del Instituto
Tomas eléctricos rotulados
Equipos con polo a tierra</t>
  </si>
  <si>
    <t>Cuadros virales, Infecciones, afecciones respiratorias</t>
  </si>
  <si>
    <t>PVE Riesgo Biológico.
Esquema de Vacunación según PVE.</t>
  </si>
  <si>
    <t>Capacitación en riesgo Biológico.
Sensibilizaciones de lavado de manos</t>
  </si>
  <si>
    <t>Fracturas, golpes, muerte</t>
  </si>
  <si>
    <t>Dotación de equipos para la atención de emergencias
Inspección de extintores y de Botiquín
Recarga de extintores
Dotación de equipos para la atención de emergencias
Desarrollo de Simulacros
Señalización Preventiva y de los equipos contraincendios
Señalización de rutas de evacuación</t>
  </si>
  <si>
    <t>Fracturas, golpes</t>
  </si>
  <si>
    <t>Radicación de la petición, queja, reclamo, denuncia o derecho de petición</t>
  </si>
  <si>
    <t>Asignación del documento de la petición, queja, reclamo, denuncia o derecho de petición</t>
  </si>
  <si>
    <t>Envío de correo Electrónico a Oficina de atención al Ciudadano</t>
  </si>
  <si>
    <t>Notificación de visita</t>
  </si>
  <si>
    <t>Análisis y verificación de la petición, queja, reclamo, denuncia o derecho de petición</t>
  </si>
  <si>
    <t>Programación y respuesta de la petición, queja, reclamo, denuncia o derecho de petición</t>
  </si>
  <si>
    <t>Atención de Solicitudes y Tramites
Atender a la ciudadanía en general con la radicación de los trámites y atención de las solicitudes brindando
orientación e información personalizada de manera veraz y oportuna</t>
  </si>
  <si>
    <t>Por Postura prolongada mantenida (Sentado).</t>
  </si>
  <si>
    <t>Por Postura prolongada mantenida (video - terminal).</t>
  </si>
  <si>
    <t>Psicosocial</t>
  </si>
  <si>
    <t>Heridas, contusiones, golpes entre otras lesiones personales.</t>
  </si>
  <si>
    <t>Educación Sanitaria y Asistencia Técnica
Promover la consciencia sanitaria y las buenas prácticas en la ciudadanía, gremios, sector industrial y entes
descentralizados por medio de mecanismos de educación sanitaria y asistencia técnica que generen sentido de
corresponsabilidad en la gestión de seguridad sanitaria</t>
  </si>
  <si>
    <t>Auditorias y Certificaciones 
Verificar el cumplimiento de los requisitos establecidos en la normatividad sanitaria vigente, con el fin de otorgar la
certificación a los establecimientos fabricantes nacionales e internacionales, importadores y prestadores de servicios
de salud competencia del Invima</t>
  </si>
  <si>
    <t>Envío de informe de la asistencia técnica</t>
  </si>
  <si>
    <t>Diligenciamiento de formatos</t>
  </si>
  <si>
    <t>Recibir solicitud de certificación y auditoría</t>
  </si>
  <si>
    <t>Verificar Documentación</t>
  </si>
  <si>
    <t>Solicitud concepto zoosanitario</t>
  </si>
  <si>
    <t>Programar visita de auditoría y certificación</t>
  </si>
  <si>
    <t>Designar funcionarios</t>
  </si>
  <si>
    <t>Solicitar Viáticos (si aplica)</t>
  </si>
  <si>
    <t>Notificar visita de auditoría y certificación</t>
  </si>
  <si>
    <t>Preparar la Visita de auditoría y certificación</t>
  </si>
  <si>
    <t>Ejecutar la visita de auditoría y certificación</t>
  </si>
  <si>
    <t>Elaboración del informe de auditoría</t>
  </si>
  <si>
    <t>Realizar Inspecciones en sitio</t>
  </si>
  <si>
    <t>Toma de muestras</t>
  </si>
  <si>
    <t>Medidas Sanitarias y de Seguridad</t>
  </si>
  <si>
    <t>Realizar la inspección y certificación sanitaria de alimentos, materias primas e insumos para la industria de alimentos en Sitios de Control en Primera Barrera, Puertos Marítimos y Fluviales, Pasos Fronterizos, Aeropuertos Internacionales, Zonas Francas y Depósitos.</t>
  </si>
  <si>
    <t>Inspección, vigilancia y control de manera permanente y/o periódica en plantas de beneficio, desposte y desprese de animales de abasto público o para consumo humano</t>
  </si>
  <si>
    <t>Inspección y certificación de bebidas alcohólicas objeto de importación y exportación</t>
  </si>
  <si>
    <t>Recibo de solicitud de necesidades de capacitación o asistencia técnica</t>
  </si>
  <si>
    <t>Remisión de la misiva  a la Dirección Misional</t>
  </si>
  <si>
    <t>Dar respuesta al usuario</t>
  </si>
  <si>
    <t xml:space="preserve">Revisión de la necesidad </t>
  </si>
  <si>
    <t>Designación de funcionarios para la capacitación o asistencia técnica</t>
  </si>
  <si>
    <t>Consecución de viáticos (si aplica)</t>
  </si>
  <si>
    <t>Realización de informe de la asistencia técnica</t>
  </si>
  <si>
    <t>Adopción de postura sedente durante la jornada laboral.  (Realización de informes)</t>
  </si>
  <si>
    <t>Adopción de postura bípeda prolongada durante la jornada laboral. (Capacitaciones y asistencias técnicas)</t>
  </si>
  <si>
    <t>Por Postura prolongada mantenida (De Pie).</t>
  </si>
  <si>
    <t>Ocurrencia de actos delictivos por traslado a sitios de capacitación o asistencia técnica.</t>
  </si>
  <si>
    <t>Públicos por robos
Públicos por atracos
Públicos por asaltos
Públicos por atentados
Públicos por orden público</t>
  </si>
  <si>
    <t>PVE Condiciones de Salud.
Plan de Emergencias para amenazas sociales</t>
  </si>
  <si>
    <t>Ocurrencia de accidentes de tránsito al desplazarse en vehículos propios, servicio publico, servicio intermunicipal, vía aérea y como peatón.</t>
  </si>
  <si>
    <t>Accidentes de Transito</t>
  </si>
  <si>
    <t>Traumatismos de tejidos desde leves hasta severos, quemaduras, muerte. Síndrome postraumático, secuelas psicológicas</t>
  </si>
  <si>
    <t>Aplicación de listas de chequeo pre operacionales a los vehículos  de la empresa contratistas
Protocolo de seguridad Vial.
Programa de mantenimiento preventivo y correctivo de Vehículos de la empresa contratista
Protocolo para verificar el seguimiento a los contratistas
Inspección de Seguridad</t>
  </si>
  <si>
    <t>Capacitaciones en seguridad vial, normas de tránsito vigentes, comportamientos seguros.
Capacitaciones en reporte de actos y condiciones inseguras asociadas a las condiciones de los vehículos</t>
  </si>
  <si>
    <t>Uso de herramientas manuales corto punzantes, en el desarrollo de la tarea.</t>
  </si>
  <si>
    <t>Heridas en tejidos blandos, laceraciones entre otras lesiones en manos y dedos.</t>
  </si>
  <si>
    <t xml:space="preserve">Capacitación en manejo seguro de herramientas y cuidado de manos
Uso de elementos de protección personal según matriz de elementos de protección personal. </t>
  </si>
  <si>
    <t>Conexión de Equipos (Eléctrico) en oficinas administrativas</t>
  </si>
  <si>
    <t xml:space="preserve">Superficies de trabajo irregulares, deslizantes, con diferencia del nivel, en donde se lleve a cabo la actividad. </t>
  </si>
  <si>
    <t>Superficies de trabajo irregulares
Superficies de trabajo deslizante
Superficie de trabajo con diferencia de nivel.</t>
  </si>
  <si>
    <t>Golpes, contusiones, fracturas(caída de personas, caída de objeto).</t>
  </si>
  <si>
    <t>Uso de elementos de protección personal según matriz de elementos de protección personal. 
Capacitación en autocuidado y en prevención de caídas
Capacitación en identificación de actos y condiciones Inseguras</t>
  </si>
  <si>
    <t>Desarrollo de la actividad a mas de 1.50 metros.</t>
  </si>
  <si>
    <t>Trabajo en Alturas</t>
  </si>
  <si>
    <t>Caídas de personas a distinto nivel, golpes, politraumatismo, fracturas.</t>
  </si>
  <si>
    <t xml:space="preserve">Curso de trabajo seguro en altura avanzado.
Uso de elementos de protección personal según matriz de elementos de protección personal. </t>
  </si>
  <si>
    <t>Exposición a agentes biológicos por los procesos realizados en asistencias técnicas</t>
  </si>
  <si>
    <t>Por Virus
Por Bacterias
Por Hongos
Por Parásitos
Por Picaduras
Por Mordeduras
Por Fluidos
Por Excremento</t>
  </si>
  <si>
    <t xml:space="preserve">Infecciones, afecciones respiratorias, cuadros virales, entre otras enfermedades comunes, enfermedades zoonoticas. </t>
  </si>
  <si>
    <t>PVE Riesgo Biológico.
Esquema de Vacunación según PVE.
Formato de solicitud y entrega de elementos de protección persona</t>
  </si>
  <si>
    <t xml:space="preserve">Capacitación en riesgo Biológico.
Sensibilizaciones de lavado de manos
Uso de elementos de protección personal según matriz de elementos de protección personal. </t>
  </si>
  <si>
    <t>Cuadros virales, Infecciones, afecciones respiratorias, enfermedades zonticas.(solo incluir enfermedades zonticas en planta de beneficio)</t>
  </si>
  <si>
    <t>Exposición a sustancias químicas como gases, vapores,  líquidos utilizados en los procesos realizados en las diferentes industrias.</t>
  </si>
  <si>
    <t>Líquidos , Gases y Vapores</t>
  </si>
  <si>
    <t>Intoxicaciones, irritaciones oculares, lesiones en la piel, dificultades respiratorias.</t>
  </si>
  <si>
    <t>PVE Riesgo Químico.
Formato de solicitud y entrega de elementos de protección persona</t>
  </si>
  <si>
    <t>Capacitaciones en prevención del riesgo químico.
Uso de EPP según matriz de EPP.</t>
  </si>
  <si>
    <t>Exposición a frio durante el desarrollo de la actividad ( cuartos fríos).</t>
  </si>
  <si>
    <t>Por Temperatura extrema (frio)</t>
  </si>
  <si>
    <t>Hipotermia, calambres y afecciones respiratorias.</t>
  </si>
  <si>
    <t>Uso de elementos de protección personal según matriz de elementos de protección personal. 
Capacitación en Autocuidado enfocada al riesgo</t>
  </si>
  <si>
    <t>Situación en las industrias donde realicen las capacitaciones o asistencias técnicas</t>
  </si>
  <si>
    <t>Por Inundación.</t>
  </si>
  <si>
    <t xml:space="preserve">Situación durante el traslado a los sitios de capacitación o asistencia técnica por vías </t>
  </si>
  <si>
    <t>Por Derrumbe.</t>
  </si>
  <si>
    <t>Adopción de postura bípeda prolongada durante la jornada laboral. (Auditorias)</t>
  </si>
  <si>
    <t>Ocurrencia de actos delictivos por traslado a sitios de las auditorias o certificaciones</t>
  </si>
  <si>
    <t>Desplazamiento dentro de las instalaciones, lo cual puede generar caídas en la oficina</t>
  </si>
  <si>
    <t>Caídas por uso de escaleras en la oficina</t>
  </si>
  <si>
    <t xml:space="preserve">Exposición a agentes biológicos por los procesos realizados en las visitas de auditorias o certificaciones </t>
  </si>
  <si>
    <t>Situación en las industrias donde realicen las auditorias o certificaciones</t>
  </si>
  <si>
    <t xml:space="preserve">Situación durante el traslado a los sitios de auditorias o certificaciones por vías </t>
  </si>
  <si>
    <t>Inspección
Realizar la ejecución de las actividades de inspección y temas asociados, basadas en un enfoque de riesgo con el
propósito de garantizar el cumplimiento de los requisitos sanitarios establecidos en la normatividad vigente</t>
  </si>
  <si>
    <t xml:space="preserve">Vigilancia </t>
  </si>
  <si>
    <t>Inspección de materias primas, productos y tecnologías en sitios de control de primera  primera barrera: Puertos marítimos, fluviales, pasos fronterizos y aeropuertos internacionales</t>
  </si>
  <si>
    <t>Autorización de ingreso y salida de las donaciones Alimentos en caso de emergencia o desastre regional o nacional</t>
  </si>
  <si>
    <t>Autorización de ingreso y salida de productos de consumo humano competencia de INVIMA en caso de emergencia o desastre nacional o regional</t>
  </si>
  <si>
    <t>Vigilancia Epidemiológica y/o post comercialización (Identificar y Evaluar el Evento)</t>
  </si>
  <si>
    <t>Vigilancia Epidemiológica y/o post comercialización (Ejecutar acciones de vigilancia)</t>
  </si>
  <si>
    <t>Vigilancia Epidemiológica y/o post comercialización (Ingresar información
a la base de datos y respuesta)</t>
  </si>
  <si>
    <t>Vigilancia Epidemiológica y/o post comercialización (Promover estrategias)</t>
  </si>
  <si>
    <t>Alertas Sanitarias (Recepcionar y/o buscar la alerta)</t>
  </si>
  <si>
    <t>Alertas Sanitarias (Designar funcionarios)</t>
  </si>
  <si>
    <t>Alertas Sanitarias (Tramitar la alerta)</t>
  </si>
  <si>
    <t>Alertas Sanitarias (Comunicar la alerta)</t>
  </si>
  <si>
    <t>Alertas Sanitarias (Realizar el seguimiento y cierre de la alerta)</t>
  </si>
  <si>
    <t>Alertas Sanitarias (Actualizar la base de datos)</t>
  </si>
  <si>
    <t>Adopción de postura bípeda prolongada durante la jornada laboral. (inspecciones)</t>
  </si>
  <si>
    <t>PVE Riesgo Psicosocial.
Implementación de diagnostico.(Batería )</t>
  </si>
  <si>
    <t>Ocurrencia de actos delictivos por traslado a sitios de inspecciones.</t>
  </si>
  <si>
    <t>Exposición a agentes biológicos por los procesos realizados en inspecciones</t>
  </si>
  <si>
    <t>Situación en las industrias donde realicen las inspecciones</t>
  </si>
  <si>
    <t xml:space="preserve">Situación durante el traslado a los sitios de inspecciones por vías </t>
  </si>
  <si>
    <t xml:space="preserve">Adopción de postura bípeda prolongada durante la jornada laboral. </t>
  </si>
  <si>
    <t>Ocurrencia de actos delictivos por traslado a sitios .</t>
  </si>
  <si>
    <t xml:space="preserve">Exposición a agentes biológicos por los procesos realizados </t>
  </si>
  <si>
    <t>Situación en las industrias donde se realicen las visitas</t>
  </si>
  <si>
    <t xml:space="preserve">Situación durante el traslado a los sitios,  por vías </t>
  </si>
  <si>
    <t>Capacitación: Educación para el  trabajo y el desarrollo humano (Solicitar las necesidades de capacitación-(Recepcionar y consolidar las necesidades de 
capacitación)</t>
  </si>
  <si>
    <t>Capacitación: Educación para el  trabajo y el desarrollo humano (Gestionar las actividades-Informar acerca de los eventos)</t>
  </si>
  <si>
    <t>Capacitación: Educación para el  trabajo y el desarrollo humano (Diligenciamiento y envío de registros de capacitación)</t>
  </si>
  <si>
    <t>Comisiones y/o autorización de viajes (Recepcionar cuadros de programación-Revisar las solicitudes)</t>
  </si>
  <si>
    <t>Bienestar de Personal y Otorgamiento de incentivos (Desarrollar cronograma de actividades)</t>
  </si>
  <si>
    <t>Bienestar de Personal y Otorgamiento de incentivos (Evaluar la ejecución de las actividades-Presentar informe)</t>
  </si>
  <si>
    <t>Bienestar de Personal y Otorgamiento de incentivos (Socializar plan de incentivos)</t>
  </si>
  <si>
    <t>Bienestar de Personal y Otorgamiento de incentivos (Ejecutar actividades del Plan de Incentivos)</t>
  </si>
  <si>
    <t>Bienestar de Personal y Otorgamiento de incentivos (Evaluar la ejecución de las actividades)</t>
  </si>
  <si>
    <t>Bienestar de Personal y Otorgamiento de incentivos (Presentar informe)</t>
  </si>
  <si>
    <t>Evaluación de desempeño</t>
  </si>
  <si>
    <t>Coordinación de Actividades con la ARL</t>
  </si>
  <si>
    <t>Diligenciamiento de formatos relacionados con SST</t>
  </si>
  <si>
    <t>Realización de informes mensuales sobre el tema</t>
  </si>
  <si>
    <t>Reporte de Accidentes de trabajo</t>
  </si>
  <si>
    <t>Investigación de Accidentes de Trabajo</t>
  </si>
  <si>
    <t>Comunicar Lecciones Aprendidas de los AT</t>
  </si>
  <si>
    <t>Participación en Auditorias Internas</t>
  </si>
  <si>
    <t>Liderar Pausas Activas</t>
  </si>
  <si>
    <t>Adquisición de Bienes y Servicios</t>
  </si>
  <si>
    <t>Gestión Documental y  Correspondencia</t>
  </si>
  <si>
    <t>Manejo de Dinero</t>
  </si>
  <si>
    <t>Movimiento de cajas por transferencias de archivo y organización del  mismo dentro de las instalaciones</t>
  </si>
  <si>
    <t>Por Manipulación manual de cargas.</t>
  </si>
  <si>
    <t>Cansancio, fatiga física, dolores musculares, molestias a nivel de miembros superiores e inferiores</t>
  </si>
  <si>
    <t>PVE de Riesgo Biomecánico
Análisis e Intervención a puestos de trabajo
Inspecciones de seguridad
Seguimiento a la ejecución de la pausas activas.</t>
  </si>
  <si>
    <t xml:space="preserve">Pausas Activas. Exámenes médicos ocupacionales.
Actividades de gimnasia laboral 
Uso de elementos de protección personal según matriz de elementos de protección personal. </t>
  </si>
  <si>
    <t>Archivo de documentos</t>
  </si>
  <si>
    <t>Por Material particulado.</t>
  </si>
  <si>
    <t>Enfermedades Respiratorias
Irritación de piel y ojos</t>
  </si>
  <si>
    <t>Inspecciones de Seguridad
Programa de Orden y Aseo
Campañas de Orden y Aseo</t>
  </si>
  <si>
    <t xml:space="preserve">Exámenes ocupacionales
Uso de elementos de protección personal según matriz de elementos de protección personal. </t>
  </si>
  <si>
    <t>Solicitudes de caja menor a la Secretaría General en Bogotá</t>
  </si>
  <si>
    <t>Verificar el rubro y entregar el dinero por caja menor</t>
  </si>
  <si>
    <t>Legalizar la compra por caja menor</t>
  </si>
  <si>
    <t>Registrar y pagar en SIIF nación</t>
  </si>
  <si>
    <t>Reembolsar</t>
  </si>
  <si>
    <t>Clasificar los documentos</t>
  </si>
  <si>
    <t>Ordenar los documentos</t>
  </si>
  <si>
    <t>Depurar los documentos verificando la conservación de los originales</t>
  </si>
  <si>
    <t>Foliar la documentación previamente ordenada</t>
  </si>
  <si>
    <t>Rotular la Información</t>
  </si>
  <si>
    <t>Almacenar la documentación en las respectivas unidades de
conservación “Carpetas”</t>
  </si>
  <si>
    <t>Almacenar las unidades de conservación “carpetas”, en las respectivas cajas de archivo.</t>
  </si>
  <si>
    <t>Envío de Informes</t>
  </si>
  <si>
    <t>Préstamo de Información al personal</t>
  </si>
  <si>
    <t>Diligenciamiento de registros</t>
  </si>
  <si>
    <t>Consulta de información</t>
  </si>
  <si>
    <t>Transferencias Documentales</t>
  </si>
  <si>
    <t>Digitalización de expedientes</t>
  </si>
  <si>
    <t>Ocurrencia de actos delictivos por traslado a sitios de las auditorias</t>
  </si>
  <si>
    <t>Exposición a agentes biológicos por los procesos realizados en las visitas de auditorias</t>
  </si>
  <si>
    <t>Situación en las industrias donde realicen las auditorias</t>
  </si>
  <si>
    <t xml:space="preserve">Situación durante el traslado a los sitios de auditorias por vías </t>
  </si>
  <si>
    <t>Contacto inicial con el auditado</t>
  </si>
  <si>
    <t>Planear Auditorias</t>
  </si>
  <si>
    <t>Ejecutar Auditorias</t>
  </si>
  <si>
    <t>Realizar Informe de Auditoria</t>
  </si>
  <si>
    <t>Evaluar la auditoria</t>
  </si>
  <si>
    <t>Generar Acciones Correctivas, Seguimiento y Cierre de no Conformidades</t>
  </si>
  <si>
    <t>TODOS LOS PROCESOS DEL INVIMA (CONDUCTORES)</t>
  </si>
  <si>
    <t>TODOS LOS PROCESOS DEL INVIMA (VIGILANTE)</t>
  </si>
  <si>
    <t>Transporte de materiales de trabajo en desarrollo de actividades</t>
  </si>
  <si>
    <t xml:space="preserve">Manipulación manual de cargas
</t>
  </si>
  <si>
    <t>Conducción del vehículo</t>
  </si>
  <si>
    <t>Molestias cervicales, abdominales, trastornos en la zona lumbar de la espalda y alteraciones del sistema circulatorio y nervioso</t>
  </si>
  <si>
    <t>Robos, agresión física, secuestro durante el traslado de personal de la empresa</t>
  </si>
  <si>
    <t>Incendio y explosión cuando se realiza tanqueo del vehículo</t>
  </si>
  <si>
    <t xml:space="preserve">Dotación de equipos extintores contra incendio en el vehículo.
Mantenimiento preventivo y correctivo de vehículos utilizados para traslado del personal de la empresa contratista
Protocolo para verificar el seguimiento a los contratistas
</t>
  </si>
  <si>
    <t>Desplazamiento a sitios solicitados por personal de la empresa</t>
  </si>
  <si>
    <t>Revisión técnico mecánica del vehículo.
Selección de aerolíneas y empresas de transporte reconocidas.
Mantenimiento preventivo y correctivo de vehículos utilizados para traslado del personal
Programa de Riesgo Público - Recomendaciones a trabajadores que viajan
Reporte y Gestión de Condiciones Peligrosas y Actos Inseguros</t>
  </si>
  <si>
    <t>Uso de cinturón de seguridad de 3 puntos.</t>
  </si>
  <si>
    <t>Manejo de herramientas y elementos corto-punzantes partes en movimiento de vehículos,  
elementos o partes de herramientas, equipos, piezas a trabajar</t>
  </si>
  <si>
    <t>Mecánico por elementos o partes de máquinas.</t>
  </si>
  <si>
    <t>Lesiones personales, heridas, cortaduras,  accidentes, etc.</t>
  </si>
  <si>
    <t>Protocolo para verificar el seguimiento a los contratistas</t>
  </si>
  <si>
    <t>Ruido proveniente del tráfico vehicular</t>
  </si>
  <si>
    <t>Por Ruido intermitente.</t>
  </si>
  <si>
    <t>Hipoacusia
Disminución de la capacidad auditiva
Dolor de cabeza</t>
  </si>
  <si>
    <t>Contacto con Hidrocarburos</t>
  </si>
  <si>
    <t>Por Líquidos.</t>
  </si>
  <si>
    <t>Quemaduras - irritación en la piel</t>
  </si>
  <si>
    <t>Presencia de polvo en vía por tráfico vehicular</t>
  </si>
  <si>
    <t>Alergias e irritaciones del tracto respiratorio, incrustación de partículas en ojos  e irritación de los mismos</t>
  </si>
  <si>
    <t>Responsabilidad por requerimiento del cargo</t>
  </si>
  <si>
    <t>Estrés, fatiga muscular, cefalea, migrañas, alteraciones emocionales, insomnio, alteraciones gastrointestinales, enfermedades cardiovasculares, ausentismo, rotación, bajo desempeño, baja productividad</t>
  </si>
  <si>
    <t>PVE Riesgo Psicosocial.
Implementación de diagnostico.(Batería)
Protocolo para verificar el seguimiento a los contratistas</t>
  </si>
  <si>
    <t xml:space="preserve">Posición prolongada de pie durante la jornada laboral </t>
  </si>
  <si>
    <t>Cansancio, fatiga física, dolores musculares, molestias a nivel de miembros superiores e inferiores.</t>
  </si>
  <si>
    <t>Análisis e Intervención a puestos de trabajo
Inspecciones de seguridad
Seguimiento a la ejecución de la pausas activas.</t>
  </si>
  <si>
    <t>Robos, agresión física por parte de usuarios, secuestro, manifestaciones de usuarios, perdida de objetos personales</t>
  </si>
  <si>
    <t>Control de ingreso a la sede con fotografía del visitante y sticker de identificación.
Guarda de seguridad.
PVE Condiciones de Salud.
Plan de Emergencias para amenazas sociales
Protocolo para verificar el seguimiento a los contratistas</t>
  </si>
  <si>
    <t xml:space="preserve">Conducción </t>
  </si>
  <si>
    <t xml:space="preserve">Actividades del Servicio de Vigilancia Privada </t>
  </si>
  <si>
    <t>Transporte de personal a los lugares solicitados</t>
  </si>
  <si>
    <t>Abrir y cerrar puerta de local de atención al cliente</t>
  </si>
  <si>
    <t>TODOS LOS PROCESOS (MANTENIMIENTOS)</t>
  </si>
  <si>
    <t>TODOS LOS PROCESOS (VISITANTES)</t>
  </si>
  <si>
    <t>Manipulación de elementos corto punzantes como cuchillos, loza de porcelana o vidrio</t>
  </si>
  <si>
    <t>Mecánico por piezas a trabajar.</t>
  </si>
  <si>
    <t xml:space="preserve">Golpes, heridas, cortes, lesiones en la piel, politraumatismos </t>
  </si>
  <si>
    <t>Posturas adoptadas para el desarrollo de la actividad como barrer, lavar loza, y trapear</t>
  </si>
  <si>
    <t>Por Postura forzada.
Por Postura anti gravitacional.</t>
  </si>
  <si>
    <t>Calor debido a manipulación de greca</t>
  </si>
  <si>
    <t>Por Temperatura extrema (calor)</t>
  </si>
  <si>
    <t>Heridas, quemaduras, incendios</t>
  </si>
  <si>
    <t>Mantenimiento preventivo y correctivo de los equipos y áreas del Instituto
Protocolo para verificar el seguimiento a los contratistas</t>
  </si>
  <si>
    <t>Residuos y/o desechos varios manipulados durante labores de aseo en la sede</t>
  </si>
  <si>
    <t>Por Fluidos.
Por Excremento.</t>
  </si>
  <si>
    <t>Enfermedades de diferentes tipos</t>
  </si>
  <si>
    <t>Protocolo para verificar el seguimiento a los contratistas
Disposición de Residuos</t>
  </si>
  <si>
    <t>Robos, perdida de objetos personales</t>
  </si>
  <si>
    <t>Electrocución por contacto con equipos eléctricos energizados</t>
  </si>
  <si>
    <t>Golpes, heridas politraumatismos, electrocución, quemaduras</t>
  </si>
  <si>
    <t>Utilización de productos químicos en labores de aseo, derrame de sustancias</t>
  </si>
  <si>
    <t>Intoxicaciones por contacto en piel, inhalado o ingesta. Reacciones en piel: irritación y alergia</t>
  </si>
  <si>
    <t>Manipulación de sustancias químicas como limpiadores, desengrasantes, solventes, pinturas, etc.</t>
  </si>
  <si>
    <t>Material particulado, polvo, gases, humos:, líquidos</t>
  </si>
  <si>
    <t>Electrocución por contacto con instalaciones de alta y baja tensión</t>
  </si>
  <si>
    <t>Eléctrico.</t>
  </si>
  <si>
    <t>Golpes, heridas politraumatismos, electrocución, quemaduras, muerte</t>
  </si>
  <si>
    <t>Desarrollo de actividades de mantenimiento</t>
  </si>
  <si>
    <t>lesiones, caídas, golpes, fracturas, muerte</t>
  </si>
  <si>
    <t>Manipulación de herramientas manuales, y mecanizadas: Taladro, destornillador, pinzas, etc.</t>
  </si>
  <si>
    <t>Mecánico por herramientas.
Mecánico por equipos.
Mecánico por piezas a trabajar.</t>
  </si>
  <si>
    <t xml:space="preserve">Robos, agresión física , secuestro, manifestaciones de usuarios.  </t>
  </si>
  <si>
    <t>Tecnológico por explosión.
Tecnológico por derrame.
Tecnológico por incendio</t>
  </si>
  <si>
    <t>Condiciones de las instalaciones locativas (Pisos, paredes), orden y aseo inadecuado</t>
  </si>
  <si>
    <t>Golpes, heridas, politraumatismos</t>
  </si>
  <si>
    <t>Transporte de materiales de trabajo en desarrollo de actividades de mantenimiento</t>
  </si>
  <si>
    <t>Uso de Elementos de Protección personal para el control del riesgo</t>
  </si>
  <si>
    <t xml:space="preserve"> Movimientos de las herramientas manuales</t>
  </si>
  <si>
    <t>Por Esfuerzo.</t>
  </si>
  <si>
    <t xml:space="preserve">Fatiga, tensión muscular,  dolor, espasmos musculares, desórdenes músculo esqueléticos. </t>
  </si>
  <si>
    <t xml:space="preserve"> Público</t>
  </si>
  <si>
    <t>No Rutinaria</t>
  </si>
  <si>
    <t>Servicio de aseo y cafetería</t>
  </si>
  <si>
    <t>Actividades de mantenimiento preventivo y correctivo</t>
  </si>
  <si>
    <t>LLEGADA DE VISITANTES A LAS INSTALACIONES</t>
  </si>
  <si>
    <t>Limpieza de suelos (barrer, fregar).</t>
  </si>
  <si>
    <t>Limpieza de muebles (quitar polvo, pasar el trapo).</t>
  </si>
  <si>
    <t>Limpieza de cristales.</t>
  </si>
  <si>
    <t>Vaciado de papeleras.</t>
  </si>
  <si>
    <t>Reposición de material (servilletas, papel higiénico, jabón).</t>
  </si>
  <si>
    <t>Preparación de tinto y limpieza de cocina</t>
  </si>
  <si>
    <t>Mantenimiento de instalaciones y equipos con los que cuenta la sucursal</t>
  </si>
  <si>
    <t>Ingreso del visitante, registro y atención del  mismo de acuerdo al procedimiento que se va a realizar</t>
  </si>
  <si>
    <t>II</t>
  </si>
  <si>
    <t># de contratistas que se encuentren en la labor</t>
  </si>
  <si>
    <t># de visitantes en el día</t>
  </si>
  <si>
    <t>Realizar Análisis e Intervención a puestos de trabajo</t>
  </si>
  <si>
    <t>Implementar PVE de Riesgo Biomecánico
Realizar inspecciones de seguridad
Realizar Pausas Activas
Realizar seguimiento a la ejecución de la pausas activas.
Realizar Exámenes médicos ocupacionales, ingreso, egreso y periódicos(valoración osteomuscular)
Realizar Actividades de gimnasia laboral 
Realizar capacitaciones relacionadas con el Riesgo</t>
  </si>
  <si>
    <t>Entrega y uso de elementos de confort según necesidades específicas del puesto de trabajo (apoyapiés, base monitor)</t>
  </si>
  <si>
    <t xml:space="preserve">Ley 9/1979
Resolución 2400/1979
Decreto 614 de 1984
Resolución 2844 de 2007 
Decreto 1471 de 2014 
</t>
  </si>
  <si>
    <t>Implementar PVE de Riesgo Biomecánico
Realizar inspecciones de seguridad
Realizar Pausas Activas
Realizar Exámenes médicos ocupacionales, ingreso, egreso y periódicos(valoración osteomuscular)
Realizar Actividades de gimnasia laboral 
Realizar capacitaciones relacionadas con el Riesgo
Realizar seguimiento a la ejecución de la pausas activas.</t>
  </si>
  <si>
    <t>Realizar Mantenimiento de Equipos
Uso de Pantallas antirreflejo</t>
  </si>
  <si>
    <t>Implementar PVE de Riesgo Biomecánico
Desarrollo de pausas activas
Realizar Exámenes médicos ocupacionales, ingreso, egreso y periódicos(valoración</t>
  </si>
  <si>
    <t>Cambio por deterioro</t>
  </si>
  <si>
    <t>Capacitar en manejo seguro de herramientas de oficina
Autocuidado enfocado en manos y dedos</t>
  </si>
  <si>
    <t>Implementar PVE Riesgo Psicosocial.
Implementar de diagnostico.(Batería )
Realizar Talleres para reducción de Riesgo Psicosocial.
Realizar Estudios de clima organizacional
Realizar Medición de Clima Laboral
Política de prevención de acoso laboral
Comité de Convivencia
Realizar Evaluaciones y encuestas de riesgo psicosocial.
Realizar Actividades de bienestar laboral
Realizar Capacitaciones al personal sobre el riesgo ( Manejo y control del stress, trabajo en equipo, orientado por  psicólogo)</t>
  </si>
  <si>
    <t>Res. 2646/08
Resolución 652/2012</t>
  </si>
  <si>
    <t>Instalaciones locativas en buen estado
Mantenimiento preventivo y correctivo de los equipos y áreas del Instituto</t>
  </si>
  <si>
    <t>Inspecciones de Seguridad
Identificación condiciones peligrosas y gestionar su eliminación o mitigación
Programa de Orden y Aseo
Campañas de Orden y Aseo
Capacitación en autocuidado y en prevención de caídas. 
Ubicar Señalización informativa y preventiva 
No tener objetos que obstaculicen el paso</t>
  </si>
  <si>
    <t>Escaleras con pasamanos en ambos lados y cinta antideslizante
Mantenimiento preventivo y correctivo de los equipos y áreas del Instituto</t>
  </si>
  <si>
    <t>Realizar Control de ingreso a la sede con fotografía del visitante y sticker de identificación.
Guarda de seguridad.
PVE Condiciones de Salud.
Plan de Emergencias para amenazas sociales
Realizar Capacitación de Riesgo Público.
Realizar Capacitación al personal en resolución y manejo de conflictos
Contar con Pólizas todo riesgo
Diseñar protocolos de seguridad</t>
  </si>
  <si>
    <t>Mantenimiento preventivo y correctivo de los equipos y áreas del Instituto</t>
  </si>
  <si>
    <t>Realizar Programa de Orden y Aseo
Realizar Campañas de Orden y Aseo
Realizar Inspecciones de seguridad
Realizar Inspección de extintores y botiquín 
Desarrollo de Simulacros
Realizar Capacitación y entrenamiento a Brigada de Emergencia
Señalización de rutas de evacuación
Selección punto de encuentro
Plano Ruta de Evacuación
Señalización Preventiva y de los equipos contraincendios</t>
  </si>
  <si>
    <t>Dotación de equipos para la atención de emergencias
Elementos de Protección a Brigadistas</t>
  </si>
  <si>
    <t xml:space="preserve">Mantenimiento preventivo y correctivo de los equipos y áreas del Instituto
Tener Tomas eléctricos rotulados
Tener Equipos con polo a tierra
No tener cables sueltos, uso de espirales </t>
  </si>
  <si>
    <t>Realizar Inspecciones de seguridad
Realizar Capacitación en riesgo eléctrico
Contar con Estabilizadores - UPS</t>
  </si>
  <si>
    <t>PVE Riesgo Biológico.
Tener al día Esquema de Vacunación según PVE.
Realizar Capacitación en riesgo Biológico.
Realizar Sensibilización de lavado de manos
Realizar recomendaciones para el manejo de enfermedades virales enfocados a los trabajadores dentro y fuera del instituto
Realizar recomendaciones enviadas por correo electrónico comunicando sobre prevención de enfermedades virales 
Realizar Lavado de manos de forma adecuada</t>
  </si>
  <si>
    <t> Decreto 1543 de 1997
Resolución 2183 de 2004
Decreto 2676 DE 2000
Resolución 1164 DE 2002</t>
  </si>
  <si>
    <t>Verificación y compra ( si aplica) de Elementos de Emergencias
Inspección de extintores y de Botiquín
Recarga de extintores
Desarrollo de Simulacros
Señalización Preventiva y de los equipos contraincendios
Señalización de rutas de evacuación
Capacitación y entrenamiento a Brigada de Emergencia
Plan de Emergencias del instituto
Plano Ruta de Evacuación
Capacitación al personal sobre que hacer en caso de una emergencia</t>
  </si>
  <si>
    <t>Dotación de equipos para la atención de emergencias
Elementos de Protección a Brigadistas
Elementos de comunicación a la Brigada</t>
  </si>
  <si>
    <t xml:space="preserve">Ley 9/1979
Resolución 2400/1979
Decreto 919 de 1989
</t>
  </si>
  <si>
    <t>Ley 9/1979
Resolución 2400/1979
Decreto 919 de 1989</t>
  </si>
  <si>
    <t>Implementar PVE de Riesgo Biomecánico
Desarrollo de pausas activas
Realizar Exámenes médicos ocupacionales, ingreso, egreso y periódicos(valoración visual)</t>
  </si>
  <si>
    <t>Implementar PVE Condiciones de Salud.
Implementar Plan de Emergencias para amenazas sociales
Realizar Capacitación de Riesgo Público.
Realizar Capacitación al personal en resolución y manejo de conflictos
Contar con Pólizas de seguro para los funcionarios
Diseñar protocolos de seguridad</t>
  </si>
  <si>
    <t xml:space="preserve">Selección de aerolíneas y empresas de transporte terrestre reconocidas.
Revisión técnico mecánica del vehículo.
Mantenimiento preventivo y correctivo de vehículos utilizados para traslado del personal de la empresa contratista
</t>
  </si>
  <si>
    <t>Aplicación de listas de chequeo pre operacionales a los vehículos  de la empresa contratistas
Protocolo de seguridad Vial.
Política de Seguridad Vial
Protocolo para verificar el seguimiento a los contratistas
Inspección de Seguridad
Capacitaciones en manejo defensivo, seguridad vial, normas de tránsito vigentes, comportamientos seguros.
Capacitaciones en reporte de actos y condiciones inseguras asociadas a las condiciones de los vehículos
Documentación de vehículo completa (Licencia de Conducción, SOAT, certificado de revisión técnico mecánica, fotocopia de pólizas de seguros de responsabilidad civil contractual y extra contractual)
Políticas prevención para alcohol y drogas
Recomendaciones a trabajadores que viajan</t>
  </si>
  <si>
    <t xml:space="preserve">Uso de cinturón de seguridad de 3 puntos.
</t>
  </si>
  <si>
    <t>Capacitaciones en reporte de actos y condiciones inseguras
Capacitación en manejo seguro de herramientas y cuidado de manos
Capacitación al personal en prevención de accidentes en manos
Usar la herramienta en dirección hacia fuera de su cuerpo
Utilice estuche para las herramientas
Recomendaciones de transporte de herramientas corto punzantes
Inspección de Herramientas corto punzantes</t>
  </si>
  <si>
    <t xml:space="preserve">Uso de la dotación y elementos de protección personal según matriz de elementos de protección personal. </t>
  </si>
  <si>
    <t>Capacitación en autocuidado y en prevención de caídas
Capacitación en identificación de actos y condiciones Inseguras
Acatar recomendaciones y normas de seguridad establecidas en los lugares en los que se realizan la actividad.</t>
  </si>
  <si>
    <t>Inspección de equipos de trabajo en alturas antes de cada actividad y mínimo una vez al a{o por una persona calificada.</t>
  </si>
  <si>
    <t>Curso de trabajo seguro en altura avanzado.
No realizar trabajo s en alturas si presenta signos de mareos
 Capacitación en trabajo en alturas
Inspección de arnés antes de su uso
Inspección técnica de arnés (anual)</t>
  </si>
  <si>
    <t xml:space="preserve">Uso de elementos de protección personal según matriz de elementos de protección personal. </t>
  </si>
  <si>
    <t>Implementar PVE Riesgo Biológico.
Tener al día Esquema de Vacunación según PVE.
Realizar Capacitación en riesgo Biológico.
Realizar Sensibilización de lavado de manos
Realizar recomendaciones para el manejo de enfermedades virales enfocados a los trabajadores dentro y fuera del instituto
Realizar recomendaciones enviadas por correo electrónico comunicando sobre prevención de enfermedades zoonoticas 
Realizar Lavado de manos de forma adecuada
Acatar las normas de bioseguridad establecidas en  los lugares donde se realiza la asistencia técnica.
Diligenciar Formato de solicitud y entrega de elementos de protección persona
Procedimiento de actuación en caso de emergencias por picaduras o mordeduras</t>
  </si>
  <si>
    <t>Implementar PVE Riesgo Químico.
Diligenciar Formato de solicitud y entrega de elementos de protección persona
Capacitaciones en prevención del riesgo químico.
Procedimiento de actuación en caso de emergencias
Acatar las normas de bioseguridad establecidas en  los lugares donde se realiza la asistencia técnica.
Capacitación en uso de hojas de seguridad de elementos químicos
Solicitar a las empresas visitadas la divulgación de las hojas de seguridad de los elementos químicos a los que van a estar expuestos</t>
  </si>
  <si>
    <t xml:space="preserve">Ley 9/1979
Resolución 2400/1979
</t>
  </si>
  <si>
    <t> Limitar el tiempo de la exposición</t>
  </si>
  <si>
    <t>Capacitación en Autocuidado enfocada al riesgo</t>
  </si>
  <si>
    <t>Capacitación al personal sobre que hacer en caso de una emergencia
Las personas que realizan los desplazamientos deben llevar  los números de emergencia de las instituciones cercanas a la zona de desplazamiento, verificar condiciones climáticas (ideam) y de las vías (#767, policía de carreteras) antes de iniciar los desplazamientos
Levar consigo un kit de emergencia básico (agua, alimentos y botiquín)
Mantener registro de desplazamiento (personas, hora de salida, tiempo de desplazamiento)</t>
  </si>
  <si>
    <t xml:space="preserve">Mantenimiento preventivo y correctivo de los equipos y áreas del Instituto
Tener Tomas eléctricos rotulados 
Plafones adheridos a la pared
Tener Equipos con polo a tierra
No tener cables sueltos, uso de espirales </t>
  </si>
  <si>
    <t>Implementar PVE Riesgo Biológico.
Tener al día Esquema de Vacunación según PVE.
Realizar Capacitación en riesgo Biológico.
Realizar Sensibilización de lavado de manos
Realizar recomendaciones para el manejo de enfermedades virales enfocados a los trabajadores dentro y fuera del instituto
Realizar recomendaciones enviadas por correo electrónico comunicando sobre prevención de enfermedades zoonoticas 
Realizar Lavado de manos de forma adecuada
Acatar las normas de bioseguridad establecidas en  los lugares donde se realiza la auditoria o certificación.
Diligenciar Formato de solicitud y entrega de elementos de protección persona
Procedimiento de actuación en caso de emergencias por picaduras o mordeduras</t>
  </si>
  <si>
    <t>Implementar PVE Riesgo Químico.
Diligenciar Formato de solicitud y entrega de elementos de protección persona
Capacitaciones en prevención del riesgo químico.
Procedimiento de actuación en caso de emergencias
Acatar las normas de bioseguridad establecidas en  los lugares donde se realiza la auditoria o certificación.
Capacitación en uso de hojas de seguridad de elementos químicos
Solicitar a las empresas visitadas la divulgación de las hojas de seguridad de los elementos químicos a los que van a estar expuestos</t>
  </si>
  <si>
    <t xml:space="preserve">Ley 9/1979
Resolución 2400/1979
Decreto 614 de 1984
Resolución 2844 de 2007 
Decreto 1471 de 2014 </t>
  </si>
  <si>
    <t>Implementar PVE Riesgo Biológico.
Tener al día Esquema de Vacunación según PVE.
Realizar Capacitación en riesgo Biológico.
Realizar Sensibilización de lavado de manos
Realizar recomendaciones para el manejo de enfermedades virales enfocados a los trabajadores dentro y fuera del instituto
Realizar recomendaciones enviadas por correo electrónico comunicando sobre prevención de enfermedades zoonoticas 
Realizar Lavado de manos de forma adecuada
Acatar las normas de bioseguridad establecidas en  los lugares donde se realiza la inspección.
Diligenciar Formato de solicitud y entrega de elementos de protección persona
Procedimiento de actuación en caso de emergencias por picaduras o mordeduras</t>
  </si>
  <si>
    <t>Implementar PVE Riesgo Biológico.
Tener al día Esquema de Vacunación según PVE.
Realizar Capacitación en riesgo Biológico.
Realizar Sensibilización de lavado de manos
Realizar recomendaciones para el manejo de enfermedades virales enfocados a los trabajadores dentro y fuera del instituto
Realizar recomendaciones enviadas por correo electrónico comunicando sobre prevención de enfermedades zoonoticas 
Realizar Lavado de manos de forma adecuada
Acatar las normas de bioseguridad establecidas en  los lugares donde se encuentre.
Diligenciar Formato de solicitud y entrega de elementos de protección persona
Procedimiento de actuación en caso de emergencias por picaduras o mordeduras</t>
  </si>
  <si>
    <t>Implementar PVE Riesgo Químico.
Diligenciar Formato de solicitud y entrega de elementos de protección persona
Capacitaciones en prevención del riesgo químico.
Procedimiento de actuación en caso de emergencias
Acatar las normas de bioseguridad establecidas en  los lugares donde se encuentren.
Capacitación en uso de hojas de seguridad de elementos químicos
Solicitar a las empresas visitadas la divulgación de las hojas de seguridad de los elementos químicos a los que van a estar expuestos</t>
  </si>
  <si>
    <t>Realizar Sensibilización de lavado de manos
Realizar Lavado de manos de forma adecuada</t>
  </si>
  <si>
    <t>Suministro de antibacterial sin enjuague para puesto de trabajo</t>
  </si>
  <si>
    <t>Realizar Análisis e Intervención a puestos de trabajo
No permitir  para hombres levantamiento de pesos mayores de 25 kg y transporte en hombro máximo 50 kg, para mujeres: levantamiento de pesos no mayores de 12,5 kg y transporte en hombro máximo  25 kg.  Para manipulación de pesos mayores a los estipulados en el ítem anterior, la empresa  deberá proveer ayudas mecánicas a sus trabajadores</t>
  </si>
  <si>
    <t xml:space="preserve">Implementar PVE de Riesgo Biomecánico
Realizar Inspecciones de seguridad
Realizar Seguimiento a la ejecución de la pausas activas.
Realizar Pausas Activas. Exámenes médicos ocupacionales.
Realizar Actividades de gimnasia laboral 
Realizar seguimiento a la ejecución de la pausas activas.
Capacitación en levantamiento, transporte y manejo seguro de cargas.
Capacitación en higiene postural
</t>
  </si>
  <si>
    <t>Realizar Inspecciones de Seguridad
Implementar Programa de Orden y Aseo
Realizar Campañas de Orden y Aseo
Exámenes ocupacionales</t>
  </si>
  <si>
    <t>Implementar PVE de Riesgo Biomecánico
Realizar Inspecciones de seguridad
Realizar Seguimiento a la ejecución de la pausas activas.
Realizar Pausas Activas. Exámenes médicos ocupacionales.
Realizar Actividades de gimnasia laboral 
Realizar seguimiento a la ejecución de la pausas activas.
Capacitación en levantamiento, transporte y manejo seguro de cargas.
Capacitación en higiene postural
Realizar Seguimiento a desarrollo de labores de personal contratista
Establecer Requisitos de SST para contratistas
Solicitar pago de seguridad social incluida ARL</t>
  </si>
  <si>
    <t>Implementar PVE de Riesgo Biomecánico
Realizar inspecciones de seguridad
Realizar Pausas Activas
Realizar Exámenes médicos ocupacionales, ingreso, egreso y periódicos(valoración osteomuscular)
Realizar Actividades de gimnasia laboral 
Realizar capacitaciones relacionadas con el Riesgo
Realizar seguimiento a la ejecución de la pausas activas.
Realizar Seguimiento a desarrollo de labores de personal contratista
Establecer Requisitos de SST para contratistas
Solicitar pago de seguridad social incluida ARL</t>
  </si>
  <si>
    <t>Implementar PVE Condiciones de Salud.
Implementar Plan de Emergencias para amenazas sociales
Realizar Capacitación de Riesgo Público.
Realizar Capacitación al personal en resolución y manejo de conflictos
Contar con Pólizas de seguro para los funcionarios
Diseñar protocolos de seguridad
Realizar Seguimiento a desarrollo de labores de personal contratista
Establecer Requisitos de SST para contratistas
Solicitar pago de seguridad social incluida ARL</t>
  </si>
  <si>
    <t>Mantenimiento preventivo y correctivo de vehículos utilizados para traslado del personal de la empresa contratista</t>
  </si>
  <si>
    <t>Dotación de equipos extintores contra incendio en el vehículo.
Dotación de equipos para la atención de emergencias
Capacitación y entrenamiento a Brigada de Emergencia a los conductores.
Inspección de botiquín y extintor de vehículo.
Procedimiento de actuación en caso de emergencias 
Aplicación de listas de chequeo pre operacionales a los vehículos  de la empresa contratistas
Protocolo de seguridad Vial.
Política de Seguridad Vial
inspección de Seguridad
Capacitaciones en manejo defensivo, seguridad vial, normas de tránsito vigentes, comportamientos seguros.
Capacitaciones en reporte de actos y condiciones inseguras asociadas a las condiciones de los vehículos
Protocolo para verificar el seguimiento a los contratistas
Realizar Seguimiento a desarrollo de labores de personal contratista
Establecer Requisitos de SST para contratistas
Solicitar pago de seguridad social incluida ARL</t>
  </si>
  <si>
    <t>Revisión técnico mecánica del vehículo.
Mantenimiento preventivo y correctivo de vehículos utilizados para traslado del personal
Pre operación de vehículos.</t>
  </si>
  <si>
    <t>Aplicación de listas de chequeo pre operacionales a los vehículos  de la empresa contratistas
Protocolo de seguridad Vial.
Política de Seguridad Vial
Protocolo para verificar el seguimiento a los contratistas
Inspección de Seguridad
Capacitaciones en manejo defensivo, seguridad vial, normas de tránsito vigentes, comportamientos seguros.
Capacitaciones en reporte de actos y condiciones inseguras asociadas a las condiciones de los vehículos
Documentación de vehículo completa (Licencia de Conducción, SOAT, certificado de revisión técnico mecánica, fotocopia de pólizas de seguros de responsabilidad civil contractual y extra contractual)
Políticas prevención para alcohol y drogas
Recomendaciones a trabajadores que viajan
Política de seguridad vial 
Protocolo para verificar el seguimiento a los contratistas
Recomendaciones a trabajadores que viajan
Realizar Seguimiento a desarrollo de labores de personal contratista
Establecer Requisitos de SST para contratistas
Solicitar pago de seguridad social incluida ARL</t>
  </si>
  <si>
    <t>Procedimiento de Trabajo Seguro.
Realizar Programa de Orden y Aseo
Realizar Campañas de Orden y Aseo
Realizar Inspecciones de seguridad
Inducción a contratistas.
Capacitación manejo seguro de herramientas manuales.
Capacitación al personal en manejo seguro de herramientas corto punzantes
Capacitación al personal en prevención de accidentes en manos
Realizar Seguimiento a desarrollo de labores de personal contratista
Establecer Requisitos de SST para contratistas
Solicitar pago de seguridad social incluida ARL</t>
  </si>
  <si>
    <t>Realización de exámenes de ingreso, periódicos y de egreso
Mantener vidrios arriba con aire acondicionado
Protocolo para verificar el seguimiento a los contratistas
Realizar Seguimiento a desarrollo de labores de personal contratista
Establecer Requisitos de SST para contratistas
Solicitar pago de seguridad social incluida ARL</t>
  </si>
  <si>
    <t>Contar con Hojas de seguridad del producto de contacto
Divulgación de la misma al conductor.
Kit anti derrames
Procedimiento de actuación de emergencia
Protocolo para verificar el seguimiento a los contratistas
Realizar Seguimiento a desarrollo de labores de personal contratista
Establecer Requisitos de SST para contratistas
Solicitar pago de seguridad social incluida ARL</t>
  </si>
  <si>
    <t>Realizar Exámenes Ocupacionales,  mantener vidrios cerrados con aire acondicionado
Realizar Seguimiento a desarrollo de labores de personal contratista
Establecer Requisitos de SST para contratistas
Solicitar pago de seguridad social incluida ARL</t>
  </si>
  <si>
    <t>Implementar PVE Riesgo Psicosocial.
Implementar de diagnostico.(Batería )
Realizar Talleres para reducción de Riesgo Psicosocial.
Realizar Estudios de clima organizacional
Realizar Medición de Clima Laboral
Política de prevención de acoso laboral
Comité de Convivencia
Realizar Evaluaciones y encuestas de riesgo psicosocial.
Realizar Actividades de bienestar laboral
Realizar Capacitaciones al personal sobre el riesgo ( Manejo y control del stress, trabajo en equipo, orientado por  psicólogo)
Realizar Seguimiento a desarrollo de labores de personal contratista
Establecer Requisitos de SST para contratistas
Solicitar pago de seguridad social incluida ARL</t>
  </si>
  <si>
    <t>Realizar Programa de Orden y Aseo
Realizar Campañas de Orden y Aseo
Realizar Inspecciones de seguridad
Realizar Inspección de extintores y botiquín 
Desarrollo de Simulacros
Realizar Capacitación y entrenamiento a Brigada de Emergencia
Señalización de rutas de evacuación
Selección punto de encuentro
Plano Ruta de Evacuación
Señalización Preventiva y de los equipos contraincendios
Realizar Seguimiento a desarrollo de labores de personal contratista
Establecer Requisitos de SST para contratistas
Solicitar pago de seguridad social incluida ARL</t>
  </si>
  <si>
    <t>Realizar Control de ingreso a la sede con fotografía del visitante y sticker de identificación.
Guarda de seguridad.
PVE Condiciones de Salud.
Plan de Emergencias para amenazas sociales
Realizar Capacitación de Riesgo Público.
Realizar Capacitación al personal en resolución y manejo de conflictos
Contar con Pólizas todo riesgo
Diseñar protocolos de seguridad
Realizar Seguimiento a desarrollo de labores de personal contratista
Establecer Requisitos de SST para contratistas
Solicitar pago de seguridad social incluida ARL
Solicitar Exámenes psicofísicos y certificado para el porte y tenencia de armas de fuego</t>
  </si>
  <si>
    <t>Inspecciones de Seguridad
Identificación condiciones peligrosas y gestionar su eliminación o mitigación
Programa de Orden y Aseo
Campañas de Orden y Aseo
Capacitación en autocuidado y en prevención de caídas. 
Ubicar Señalización informativa y preventiva 
No tener objetos que obstaculicen el paso
Realizar Seguimiento a desarrollo de labores de personal contratista
Establecer Requisitos de SST para contratistas
Solicitar pago de seguridad social incluida ARL</t>
  </si>
  <si>
    <t>PVE Riesgo Biológico.
Tener al día Esquema de Vacunación según PVE.
Realizar Capacitación en riesgo Biológico.
Realizar Sensibilización de lavado de manos
Realizar recomendaciones para el manejo de enfermedades virales enfocados a los trabajadores dentro y fuera del instituto
Realizar recomendaciones enviadas por correo electrónico comunicando sobre prevención de enfermedades virales 
Realizar Lavado de manos de forma adecuada
Realizar Seguimiento a desarrollo de labores de personal contratista
Establecer Requisitos de SST para contratistas
Solicitar pago de seguridad social incluida ARL</t>
  </si>
  <si>
    <t>Entrega de dotación y EPP para la labor (guantes)</t>
  </si>
  <si>
    <t>Inspecciones de Seguridad
Identificación condiciones peligrosas y gestionar su eliminación o mitigación
Programa de Orden y Aseo
Campañas de Orden y Aseo
Capacitación en autocuidado y en prevención de caídas. 
Ubicar Señalización informativa y preventiva 
Realizar Seguimiento a desarrollo de labores de personal contratista
Establecer Requisitos de SST para contratistas
Solicitar pago de seguridad social incluida ARL
No tener objetos que obstaculicen el paso</t>
  </si>
  <si>
    <t>Implementar PVE de Riesgo Biomecánico
Realizar inspecciones de seguridad
Realizar Pausas Activas
Realizar Exámenes médicos ocupacionales, ingreso, egreso y periódicos(valoración osteomuscular)
Realizar Actividades de gimnasia laboral 
Realizar capacitaciones relacionadas con el Riesgo
Realizar seguimiento a la ejecución de la pausas activas. 
Realizar Seguimiento a desarrollo de labores de personal contratista
Establecer Requisitos de SST para contratistas
Solicitar pago de seguridad social incluida ARL</t>
  </si>
  <si>
    <t>Protocolo para verificar el seguimiento a los contratistas
Realizar Seguimiento a desarrollo de labores de personal contratista
Establecer Requisitos de SST para contratistas
Solicitar pago de seguridad social incluida ARL</t>
  </si>
  <si>
    <t>Entrega de Dotación y EPP para la labor (Uso de guantes térmicos)</t>
  </si>
  <si>
    <t>Recomendaciones para el manejo de enfermedades 
Continuar con la disposición adecuada de residuos
Medidas de seguridad establecidas para el almacenamiento de residuos, productos 
Inducción  para Contratistas
Realizar Seguimiento a desarrollo de labores de personal contratista
Establecer Requisitos de SST para contratistas 
Solicitar pago de seguridad social incluida ARL</t>
  </si>
  <si>
    <t>Uso de guantes y tapabocas</t>
  </si>
  <si>
    <t>Realizar Control de ingreso a la sede con fotografía del visitante y sticker de identificación.
Guarda de seguridad.
PVE Condiciones de Salud.
Plan de Emergencias para amenazas sociales
Realizar Capacitación de Riesgo Público.
Realizar Capacitación al personal en resolución y manejo de conflictos
Contar con Pólizas todo riesgo
Diseñar protocolos de seguridad 
Realizar Seguimiento a desarrollo de labores de personal contratista
Establecer Requisitos de SST para contratistas
Solicitar pago de seguridad social incluida ARL</t>
  </si>
  <si>
    <t>Contar con Hojas de seguridad del producto de contacto
Divulgación de la misma al conductor.
Kit anti derrames
Procedimiento de actuación de emergencia
Protocolo para verificar el seguimiento a los contratistas
Rotulado de productos químicos re envasados y señalización del área
Indicaciones para el almacenamiento de sustancias químicas 
Control de Riesgos para Contratistas
Realizar Seguimiento a desarrollo de labores de personal contratista
Establecer Requisitos de SST para contratistas
Solicitar pago de seguridad social incluida ARL</t>
  </si>
  <si>
    <t xml:space="preserve">
Entrega de dotación Elementos de protección personal. Uso de Guantes, tapabocas</t>
  </si>
  <si>
    <t>Solicitud y Uso de hojas de seguridad de elementos a utilizar.
verificar Rotulado de productos químicos re envasados y señalización del área
Inducción de Prevención y Control de Riesgos para Contratistas
Seguimiento a desarrollo de labores de personal contratista
Requisitos de SST para contratistas
Indicaciones para el almacenamiento de sustancias químicas 
Control de Riesgos para Contratistas
Seguimiento a desarrollo de labores de personal contratista
Requisitos de SST para contratistas
Normas de procedimientos operativos para las tareas criticas y no rutinarias 
Verificación al permiso de trabajo en normas de seguridad 
Procedimiento Seguro de Trabajo
Reporte y Gestión de Condiciones Inseguras y Actos Inseguros
Solicitud de Pago de seguridad social y ARL
Solicitud de matriz de identificación de peligros, valoración de riesgos y determinación de controles de la labor que esta realizando
No permitir que realicen la labor si presentan signos de ebriedad  o si se encuentran bajo efectos de sustancias alucinógenas</t>
  </si>
  <si>
    <t xml:space="preserve">Uso de EPP específicos para el control del riesgo  (guantes, mascarilla etc.)  </t>
  </si>
  <si>
    <t>Señalización preventiva
Inducción para Contratistas
Seguimiento a desarrollo de labores de personal contratista
Requisitos de SST para contratistas
Normas de procedimientos operativos para las tareas criticas y no rutinarias 
Verificación al permiso de trabajo en normas de seguridad 
Procedimiento Seguro de Trabajo
Reporte y Gestión de Condiciones Inseguras y Actos Inseguros
Solicitud de Pago de seguridad social y ARL
Solicitud de matriz de identificación de peligros, valoración de riesgos y determinación de controles de la labor que esta realizando
No permitir que realicen la labor si presentan signos de ebriedad  o si se encuentran bajo efectos de sustancias alucinógenas</t>
  </si>
  <si>
    <t xml:space="preserve">Uso de señalización de advertencias durante las labores
Inducción al momento de iniciar las labores
Solicitud de Pago de seguridad social y ARL
Solicitud de matriz de identificación de peligros, valoración de riesgos y determinación de controles de la labor que esta realizando
No permitir que realicen la labor si presentan signos de ebriedad  o si se encuentran bajo efectos de sustancias alucinógenas.
Seguimiento a desarrollo de labores de personal contratista
Requisitos de SST para contratistas
Normas de procedimientos operativos para las tareas criticas y no rutinarias 
Verificación al permiso de trabajo en normas de seguridad 
Procedimiento Seguro de Trabajo
Solicitar certificado de trabajo en alturas de los trabajadores </t>
  </si>
  <si>
    <t>Uso de Elementos de Protección personal  y equipos para trabajo en alturas certificados</t>
  </si>
  <si>
    <t xml:space="preserve">Inducción al momento de iniciar las labores
Seguimiento a desarrollo de labores de personal contratista
Requisitos de SST para contratistas
Normas de procedimientos operativos para las tareas criticas y no rutinarias 
Verificación al permiso de trabajo en normas de seguridad 
Procedimiento Seguro de Trabajo
Reporte y Gestión de Condiciones Inseguras y Actos Inseguros
Solicitud de Pago de seguridad social y ARL
Solicitud de matriz de identificación de peligros, valoración de riesgos y determinación de controles de la labor que esta realizando
No permitir que realicen la labor si presentan signos de ebriedad  o si se encuentran bajo efectos de sustancias alucinógenas.
Usar canguros multi-herramientas. Bajo ninguna circunstancia pueden ser portados en bolsillos del uniforme. </t>
  </si>
  <si>
    <t>Realizar Control de ingreso a la sede con fotografía del visitante y sticker de identificación.
Guarda de seguridad.
PVE Condiciones de Salud.
Plan de Emergencias para amenazas sociales
Realizar Capacitación de Riesgo Público.
Realizar Capacitación al personal en resolución y manejo de conflictos
Contar con Pólizas todo riesgo
Diseñar protocolos de seguridad
Inducción a contratistas
Realizar Seguimiento a desarrollo de labores de personal contratista
Establecer Requisitos de SST para contratistas
Solicitar pago de seguridad social incluida ARL</t>
  </si>
  <si>
    <t>Inspecciones de Seguridad
Identificación condiciones peligrosas y gestionar su eliminación o mitigación
Programa de Orden y Aseo
Campañas de Orden y Aseo
Capacitación en autocuidado y en prevención de caídas. 
Ubicar Señalización informativa y preventiva 
Realizar Seguimiento a desarrollo de labores de personal contratista
Establecer Requisitos de SST para contratistas
Solicitar pago de seguridad social incluida ARL</t>
  </si>
  <si>
    <t>No permitir  para hombres levantamiento de pesos mayores de 25 kg y transporte en hombro máximo 50 kg, para mujeres: levantamiento de pesos no mayores de 12,5 kg y transporte en hombro máximo  25 kg.  Para manipulación de pesos mayores a los estipulados en el ítem anterior, la empresa contratista deberá proveer ayudas mecánicas a sus trabajadores</t>
  </si>
  <si>
    <t xml:space="preserve">Realizar inducción a contratistas
Realizar Inspecciones de seguridad
Solicitar Exámenes médicos ocupacionales.
Solicitar pago de seguridad social incluida ARL
</t>
  </si>
  <si>
    <t>Realizar Control de ingreso a la sede con fotografía del visitante y sticker de identificación.
Guarda de seguridad.
PVE Condiciones de Salud.
Plan de Emergencias para amenazas sociales
Realizar Capacitación de Riesgo Público.
Realizar Capacitación al personal en resolución y manejo de conflictos
Contar con Pólizas todo riesgo
Diseñar protocolos de seguridad
Realizar Seguimiento a desarrollo de labores de personal contratista
Establecer Requisitos de SST para contratistas
Solicitar pago de seguridad social incluida ARL</t>
  </si>
  <si>
    <t>Realizar Programa de Orden y Aseo
Realizar Campañas de Orden y Aseo
Realizar Inspecciones de seguridad
Realizar Inspección de extintores y botiquín 
Desarrollo de Simulacros
Realizar Capacitación y entrenamiento a Brigada de Emergencia
Señalización de rutas de evacuación
Selección punto de encuentro
Plano Ruta de Evacuación
Señalización Preventiva y de los equipos contraincendios
Divulgar plan de Emergencias a la llegada del visitante (punto de encuentro, ruta de evacuación, personal de  brigada de emergencias e instrucciones generales en caso de emergencias)</t>
  </si>
  <si>
    <t>Verificación y compra ( si aplica) de Elementos de Emergencias
Inspección de extintores y de Botiquín
Recarga de extintores
Desarrollo de Simulacros
Señalización Preventiva y de los equipos contraincendios
Señalización de rutas de evacuación
Capacitación y entrenamiento a Brigada de Emergencia
Plan de Emergencias del instituto
Plano Ruta de Evacuación
Divulgar plan de Emergencias a la llegada del visitante (punto de encuentro, ruta de evacuación, personal de  brigada de emergencias e instrucciones generales en caso de emergencias)</t>
  </si>
  <si>
    <t>Lesiones menores</t>
  </si>
  <si>
    <t>Lesiones osteomusculares</t>
  </si>
  <si>
    <t>Muerte</t>
  </si>
  <si>
    <t>Enfermedades y Muerte</t>
  </si>
  <si>
    <t>Hipoacusia</t>
  </si>
  <si>
    <t>Clasificación del Riesgo</t>
  </si>
  <si>
    <t>#</t>
  </si>
  <si>
    <t>%</t>
  </si>
  <si>
    <t>DESCRIPCIÓN</t>
  </si>
  <si>
    <t>BIOLÓGICOS</t>
  </si>
  <si>
    <t>I</t>
  </si>
  <si>
    <t>BIOMECÁNICOS</t>
  </si>
  <si>
    <t>III</t>
  </si>
  <si>
    <t>FENÓMENOS NATURALES</t>
  </si>
  <si>
    <t>IV</t>
  </si>
  <si>
    <t>FÍSICOS</t>
  </si>
  <si>
    <t>TOTAL</t>
  </si>
  <si>
    <t>QUÍMICOS</t>
  </si>
  <si>
    <t>BIOMECÁNICO</t>
  </si>
  <si>
    <t>BIOLÓGICO</t>
  </si>
  <si>
    <t>QUÍMICO</t>
  </si>
  <si>
    <t>FÍSICO</t>
  </si>
  <si>
    <t>Inducción, Re inducción y Entrenamiento en el puesto de trabajo</t>
  </si>
  <si>
    <t>Uso de EPP específicos para el control del riesgo  (EPP y dotación dieléctrica)</t>
  </si>
  <si>
    <t>DESARROLLADO CON LA ASESORÍA DE POSITIVA COMPAÑÍA DE SEGUROS PARA INVIMA</t>
  </si>
  <si>
    <t>EVALUACIÓN DEL RIESGO</t>
  </si>
  <si>
    <t>CRITERIOS DE CONTROL 
MEDIDAS DE INTERVENCIÓN SUGERIDAS</t>
  </si>
  <si>
    <t xml:space="preserve">CLASIFICACIÓN </t>
  </si>
  <si>
    <t>INTERPRETACIÓN DEL NIVEL DE RIESGO</t>
  </si>
  <si>
    <t>ELIMINACIÓN</t>
  </si>
  <si>
    <t>SUSTITUCIÓN</t>
  </si>
  <si>
    <t>CONTROL INGENIERÍA</t>
  </si>
  <si>
    <t>CONTROLES ADMINISTRATIVOS, DOCUMENTAL Y ADVERTENCIA (SEÑALIZACIÓN / DELIMITACIÓN / DEMARCACIÓN)</t>
  </si>
  <si>
    <t>CONTROL EN LA PERSONA (EQUIPOS  / ELEMENTOS DE PROTECCIÓN PERSONAL, FORMACIÓN)</t>
  </si>
  <si>
    <t>RELACIÓN DE LOS REQUISITOS LEGALES APLICABLES</t>
  </si>
  <si>
    <t>ACEPTABLE</t>
  </si>
  <si>
    <t>ACEPTABLE CON CONTROL ESPECIFICO</t>
  </si>
  <si>
    <t>NO ACEPTABLE</t>
  </si>
  <si>
    <t>N/T</t>
  </si>
  <si>
    <t>Realizar Programa de Orden y Aseo
Realizar Campañas de Orden y Aseo
Realizar Inspecciones de seguridad
Realizar Inspección de extintores y botiquín 
Desarrollo de Simulacros
Realizar Capacitación y entrenamiento a Brigada de Emergencia
Señalización de rutas de evacuación
Plano Ruta de Evacuación
Señalización Preventiva y de los equipos contraincendios
Realizar Seguimiento a desarrollo de labores de personal contratista
Establecer Requisitos de SST para contratistas
Solicitar pago de seguridad social incluida ARL</t>
  </si>
  <si>
    <t>Biológicos</t>
  </si>
  <si>
    <t>Físicos</t>
  </si>
  <si>
    <t>Químico</t>
  </si>
  <si>
    <t>Biomécanico</t>
  </si>
  <si>
    <t>Condición de Seguridad</t>
  </si>
  <si>
    <t>Fenomenos Naturales</t>
  </si>
  <si>
    <t>Virus</t>
  </si>
  <si>
    <t>Ruido</t>
  </si>
  <si>
    <t>Polvos orgánicos</t>
  </si>
  <si>
    <t>Gestión organizacional</t>
  </si>
  <si>
    <t>Postura</t>
  </si>
  <si>
    <t>Mecánico</t>
  </si>
  <si>
    <t>Sismo</t>
  </si>
  <si>
    <t>Bacterias</t>
  </si>
  <si>
    <t>Iluminación</t>
  </si>
  <si>
    <t>Fibras</t>
  </si>
  <si>
    <t>Características de la organización del trabajo</t>
  </si>
  <si>
    <t>Esfuerzo</t>
  </si>
  <si>
    <t>Eléctrico</t>
  </si>
  <si>
    <t>Terremoto</t>
  </si>
  <si>
    <t>Hongos ricketsias</t>
  </si>
  <si>
    <t>Vibración</t>
  </si>
  <si>
    <t>Líquidos (nieblas y rocíos)</t>
  </si>
  <si>
    <t>Características del grupo social de trabajo</t>
  </si>
  <si>
    <t>Movimiento repetitivo</t>
  </si>
  <si>
    <t>Locativo</t>
  </si>
  <si>
    <t>Vendaval</t>
  </si>
  <si>
    <t>Parásitos</t>
  </si>
  <si>
    <t>Temperaturas extremas</t>
  </si>
  <si>
    <t>Gases y vapores</t>
  </si>
  <si>
    <t>Condiciones de la tarea</t>
  </si>
  <si>
    <t>Manipulación manual de cargas</t>
  </si>
  <si>
    <t>Tecnológico</t>
  </si>
  <si>
    <t>Inundación</t>
  </si>
  <si>
    <t>Picaduras</t>
  </si>
  <si>
    <t>Presión atmosférica</t>
  </si>
  <si>
    <t>Humos Metálicos, no metálicos</t>
  </si>
  <si>
    <t>Interfase persona - tarea</t>
  </si>
  <si>
    <t>Accidentes de transito</t>
  </si>
  <si>
    <t>Derrumbe</t>
  </si>
  <si>
    <t>Mordeduras</t>
  </si>
  <si>
    <t>Radiaciones Ionizantes</t>
  </si>
  <si>
    <t>Material Particulado</t>
  </si>
  <si>
    <t>Jornada de trabajo</t>
  </si>
  <si>
    <t>Públicos</t>
  </si>
  <si>
    <t>Precipitaciones</t>
  </si>
  <si>
    <t>Fluidos o Excrementos</t>
  </si>
  <si>
    <t>Radiaciones NO Ionizantes</t>
  </si>
  <si>
    <t>Trabajo en alturas</t>
  </si>
  <si>
    <t>Descargas Electricas</t>
  </si>
  <si>
    <t>Disconfort térmico</t>
  </si>
  <si>
    <t>Espacios confinados</t>
  </si>
  <si>
    <t>PRIORIZACION DE RIESGOS</t>
  </si>
  <si>
    <t>De acuerdo a la visita realizada a las instalaciones, se determinó que existen peligros los cuales pueden generar un accidente de trabajo o una enfermedad laboral, por tal motivo se debe hacer intervención de cada uno de ellos, teniendo en cuenta en primer lugar el nivel de aceptabilidad del riesgo I y II, los cuales son prioritarios pues tienen mayor índice de severidad, exposición y probabilidad.
De acuerdo al análisis de riesgos se encontraron los siguientes resultados:</t>
  </si>
  <si>
    <t>CLASIFICACIÓN</t>
  </si>
  <si>
    <t>INT. NIVEL DEL RIESGO</t>
  </si>
  <si>
    <t>Condiciones de Seguridad</t>
  </si>
  <si>
    <t>Quimico</t>
  </si>
  <si>
    <t>Biologico</t>
  </si>
  <si>
    <t>Excremento</t>
  </si>
  <si>
    <t>Fluidos</t>
  </si>
  <si>
    <t>Hongos</t>
  </si>
  <si>
    <t>Biomecanico</t>
  </si>
  <si>
    <t>Manipulacion manual de cargas</t>
  </si>
  <si>
    <t>Movimientos repetitivos</t>
  </si>
  <si>
    <t>Posturas forzadas</t>
  </si>
  <si>
    <t>Posturas prolongadas</t>
  </si>
  <si>
    <t>Público</t>
  </si>
  <si>
    <t>Superficies de trabajo irregulares</t>
  </si>
  <si>
    <t>Físico</t>
  </si>
  <si>
    <t>ACEPTABLE, MEJORAR SI ES POSIBLE</t>
  </si>
  <si>
    <t>Mecanico por herramientas</t>
  </si>
  <si>
    <t xml:space="preserve">                        SISTEMA DE CALIFICACIÓN GTC 45 (2012)</t>
  </si>
  <si>
    <t>Nivel de deficiencia</t>
  </si>
  <si>
    <t>ND</t>
  </si>
  <si>
    <t>SIGNIFICADO</t>
  </si>
  <si>
    <t>MUY ALTO (MA)</t>
  </si>
  <si>
    <t>Se ha(n) detectado peligro(s) que determina(n) como posible la generación de incidentes o consecuencias muy significativas, o la eficacia del conjunto de medidas preventivas existentes respecto al riesgo es nula o no existe, o ambos.</t>
  </si>
  <si>
    <t>ALTO (A)</t>
  </si>
  <si>
    <t>Se ha(n) detectado algún(os) peligro(s) que pueden dar lugar a consecuencias significativa(s), o la eficacia del conjunto de medidas preventivas existentes es baja, o ambos.</t>
  </si>
  <si>
    <t>MEDIO (M)</t>
  </si>
  <si>
    <t>Se han detectado peligros que pueden dar lugar a consecuencias poco
significativa(s) o de menor importancia, o la eficacia del conjunto de medidas preventivas existentes es moderada, o ambos.</t>
  </si>
  <si>
    <t>BAJO (B)</t>
  </si>
  <si>
    <t>No se asigna valor</t>
  </si>
  <si>
    <t>No se ha detectado consecuencia alguna, o la eficacia del conjunto de medidas preventivas existentes es alta, o ambos. El riesgo está controlado.
Estos peligros se clasifican directamente en el nivel de riesgo y de intervención cuatro (IV) Véase tabla SIGNIFICADO DEL NIVEL DE RIESGO.</t>
  </si>
  <si>
    <t>.</t>
  </si>
  <si>
    <t>Nivel de exposición</t>
  </si>
  <si>
    <t>NE</t>
  </si>
  <si>
    <t>Continua (EC)</t>
  </si>
  <si>
    <t>La situación de exposición se presenta sin interrupción o varias veces con tiempo prolongado durante la jornada laboral.</t>
  </si>
  <si>
    <t>Frecuente (EF)</t>
  </si>
  <si>
    <t>La situación de exposición se presenta  varias veces durante la jornada laboral por tiempos cortos.</t>
  </si>
  <si>
    <t>Ocasional (EO)</t>
  </si>
  <si>
    <t>La situación de exposición se presenta  algunas vez durante la jornada laboral y por un periodo de tiempo corto.</t>
  </si>
  <si>
    <t>Esporádica (EE)</t>
  </si>
  <si>
    <t>La situación de exposición se presenta de manera eventual</t>
  </si>
  <si>
    <t>Nivel de Probabilidad</t>
  </si>
  <si>
    <t>Nivel de Exposición (NE)</t>
  </si>
  <si>
    <t>Nivel de Deficiencia  (ND)</t>
  </si>
  <si>
    <t>MA  - 40</t>
  </si>
  <si>
    <t>MA - 30</t>
  </si>
  <si>
    <t>A - 20</t>
  </si>
  <si>
    <t>A - 10</t>
  </si>
  <si>
    <t>MA - 24</t>
  </si>
  <si>
    <t>A - 18</t>
  </si>
  <si>
    <t>A - 12</t>
  </si>
  <si>
    <t>M - 6</t>
  </si>
  <si>
    <t>M - 8</t>
  </si>
  <si>
    <t>B - 4</t>
  </si>
  <si>
    <t>B - 2</t>
  </si>
  <si>
    <t>SIGNIFICADO DE LOS DIFERENTES NIVELES DE PROBABILIDAD</t>
  </si>
  <si>
    <t>Nivel de probabilidad</t>
  </si>
  <si>
    <t>NP</t>
  </si>
  <si>
    <t>Entre 40 y 24</t>
  </si>
  <si>
    <t>Situación deficiente con exposición continua, o muy deficiente con exposición
frecuente. Normalmente la materialización del riesgo ocurre con frecuencia.</t>
  </si>
  <si>
    <t>Entre 20 y 10</t>
  </si>
  <si>
    <t>Situación deficiente con exposición frecuente u ocasional, o bien situación
muy deficiente con exposición ocasional o esporádica.
La materialización del Riesgo es posible que suceda varias veces en la vida
laboral</t>
  </si>
  <si>
    <t>Entre 8 y 6</t>
  </si>
  <si>
    <t>Situación deficiente con exposición esporádica, o bien situación mejorable
con exposición continuada o frecuente. Es posible que suceda el daño alguna vez.</t>
  </si>
  <si>
    <t>Entre 4 y 2</t>
  </si>
  <si>
    <t>Situación mejorable con exposición ocasional o esporádica, o situación sin
anomalía destacable con cualquier nivel de exposición.
No es esperable que se materialice el riesgo, aunque puede ser concebible.</t>
  </si>
  <si>
    <t>DETERMINACIÓN DEL NIVEL DE CONSECUENCIAS</t>
  </si>
  <si>
    <t>Nivel de consecuencias</t>
  </si>
  <si>
    <t>NC</t>
  </si>
  <si>
    <t>DAÑOS PERSONALES</t>
  </si>
  <si>
    <t>Mortal o Catastrófico (M)</t>
  </si>
  <si>
    <t>Muerte(s)</t>
  </si>
  <si>
    <t>Muy Grave (MG)</t>
  </si>
  <si>
    <t>Lesiones o enfermedades graves irreparables (Incapacidad permanente
parcial o invalidez)</t>
  </si>
  <si>
    <t>Grave (G)</t>
  </si>
  <si>
    <t>Lesiones o enfermedades con incapacidad laboral temporal ILT</t>
  </si>
  <si>
    <t>Leve (L)</t>
  </si>
  <si>
    <t>Lesiones o enfermedades que no requieren incapacidad</t>
  </si>
  <si>
    <t>DETERMINACIÓN DEL NIVEL DE RIESGO</t>
  </si>
  <si>
    <t>Nivel de riesgo y de intervención
NR = NP X NC</t>
  </si>
  <si>
    <t>Nivel de Probabilidad (NP)</t>
  </si>
  <si>
    <t>40 - 24</t>
  </si>
  <si>
    <t>20 - 10</t>
  </si>
  <si>
    <t>8 - 6</t>
  </si>
  <si>
    <t>4 - 2</t>
  </si>
  <si>
    <t>Nivel de consecuencias (NC)</t>
  </si>
  <si>
    <t>I 4000- 2400</t>
  </si>
  <si>
    <t>I 2000 - 1200</t>
  </si>
  <si>
    <t>I 800 - 600</t>
  </si>
  <si>
    <t>II 400 - 200</t>
  </si>
  <si>
    <t>I 2400 - 1440</t>
  </si>
  <si>
    <t>I 1200 - 600</t>
  </si>
  <si>
    <t>II 480 - 360</t>
  </si>
  <si>
    <t>II 240            
                           III 120</t>
  </si>
  <si>
    <t>I 1000 - 600</t>
  </si>
  <si>
    <t>II 500 - 250</t>
  </si>
  <si>
    <t>II 200 - 150</t>
  </si>
  <si>
    <t>III 100 - 50</t>
  </si>
  <si>
    <t>II 400 - 240</t>
  </si>
  <si>
    <t>II 200    
                        III  100</t>
  </si>
  <si>
    <t>III 80 - 60</t>
  </si>
  <si>
    <t>III 40   
                             IV 20</t>
  </si>
  <si>
    <t>SIGNIFICADO DEL NIVEL DE RIESGO</t>
  </si>
  <si>
    <t>Nivel de riesgo y de intervención</t>
  </si>
  <si>
    <t>NR</t>
  </si>
  <si>
    <t>4000 - 600</t>
  </si>
  <si>
    <t>Situación crítica. Suspender actividades hasta que el riesgo esté bajo control. Intervención urgente.</t>
  </si>
  <si>
    <t>500 - 150</t>
  </si>
  <si>
    <t>Corregir y adoptar medidas de control de inmediato.</t>
  </si>
  <si>
    <t>120 - 40</t>
  </si>
  <si>
    <t>Mejorar si es posible. Sería conveniente justificar la intervención y su rentabilidad.</t>
  </si>
  <si>
    <t>Mantener las medidas de control existentes, pero se deberían considerar soluciones o mejoras y se deben hacer comprobaciones periódicas para asegurar que el riesgo aún es aceptable.</t>
  </si>
  <si>
    <t>Nivel de Riesgo</t>
  </si>
  <si>
    <t>Significado</t>
  </si>
  <si>
    <t>No Aceptable</t>
  </si>
  <si>
    <t>Situación Critica, corrección urgente</t>
  </si>
  <si>
    <t>No Aceptable o Aceptable con control especifico</t>
  </si>
  <si>
    <t>Corregir o adoptar medidas de control</t>
  </si>
  <si>
    <t>Mejorable</t>
  </si>
  <si>
    <t>Mejorar el control existente</t>
  </si>
  <si>
    <t>Aceptable</t>
  </si>
  <si>
    <t>No intervenir, salvo que un análisis máspreciso lo justifique</t>
  </si>
  <si>
    <t>CARGO</t>
  </si>
  <si>
    <t>ADMINISTRATIVO</t>
  </si>
  <si>
    <t>Profesional Especializado y Profesional Universitario</t>
  </si>
  <si>
    <t>GESTIÓN DE SEGUIMIENTO Y CONTROL: Auditorías Internas</t>
  </si>
  <si>
    <t>GESTIÓN DE TALENTO HUMANO: Desarrollo de Personal</t>
  </si>
  <si>
    <t>GESTIÓN DE TALENTO HUMANO: Seguridad y Salud en el Trabajo</t>
  </si>
  <si>
    <t>OPERATIVO</t>
  </si>
  <si>
    <t>TODOS LOS PROCESOS DEL INVIMA (SERVICIOS GENERALES)</t>
  </si>
  <si>
    <t>Auxiliar de Servicios Generales</t>
  </si>
  <si>
    <t>Profesional Especializado</t>
  </si>
  <si>
    <t>Auxiliar de Mantenimiento</t>
  </si>
  <si>
    <t>No aplica</t>
  </si>
  <si>
    <t>Conductores</t>
  </si>
  <si>
    <t>Guarda de Seguridad</t>
  </si>
  <si>
    <t>Eléctrico por baja tensión.</t>
  </si>
  <si>
    <t>Tecnologico</t>
  </si>
  <si>
    <t>Caracteristicas de la organización</t>
  </si>
  <si>
    <t>Material particulado</t>
  </si>
  <si>
    <t>Precipitaciones y lluvias</t>
  </si>
  <si>
    <t>Liquidos, gases y vapores</t>
  </si>
  <si>
    <t>(575) 3111729</t>
  </si>
  <si>
    <t>CARRERA 48 A # 10 SUR - 42 Medellin</t>
  </si>
  <si>
    <t>JAVIER ENRIQUE ANDRADE HERNANDEZ</t>
  </si>
  <si>
    <t>GRUPO DE TRABAJO TERRITORIAL OCCIDENTE 1</t>
  </si>
  <si>
    <t>JANETH CRISTINA GIRALDO GALVIS</t>
  </si>
  <si>
    <t>ANTIOQUIA</t>
  </si>
  <si>
    <t>MEDELLIN</t>
  </si>
  <si>
    <t>Oficina Medellin</t>
  </si>
  <si>
    <t>Oficina Medellin y fuera de las instalaciones</t>
  </si>
  <si>
    <t>Secretaria</t>
  </si>
  <si>
    <t>EUGENIA LEON</t>
  </si>
  <si>
    <t>Radicado 2018060224851</t>
  </si>
  <si>
    <t>LÍDER SST</t>
  </si>
  <si>
    <t>PROFESIONAL UNIVERSITARIO</t>
  </si>
  <si>
    <t>Técnicos Administrativos y Profesionales Universitarios</t>
  </si>
  <si>
    <t>Técnicos Administrativos</t>
  </si>
  <si>
    <t>Oficina Medellin y Vías Publicas</t>
  </si>
  <si>
    <t>Uno - Cuatro - Cinco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</si>
</sst>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3" x14ac:knownFonts="1">
    <font>
      <sz val="10"/>
      <name val="Arial"/>
    </font>
    <font>
      <sz val="11"/>
      <color theme="1"/>
      <name val="Calibri"/>
      <family val="2"/>
      <scheme val="minor"/>
    </font>
    <font>
      <u/>
      <sz val="10"/>
      <color indexed="12"/>
      <name val="Arial"/>
      <family val="2"/>
    </font>
    <font>
      <sz val="10"/>
      <name val="Arial"/>
      <family val="2"/>
    </font>
    <font>
      <sz val="10"/>
      <name val="MS Sans Serif"/>
      <family val="2"/>
    </font>
    <font>
      <sz val="11"/>
      <color theme="1"/>
      <name val="Calibri"/>
      <family val="2"/>
      <scheme val="minor"/>
    </font>
    <font>
      <sz val="12"/>
      <color rgb="FF000000"/>
      <name val="Arial Narrow"/>
      <family val="2"/>
    </font>
    <font>
      <sz val="10"/>
      <name val="Arial Narrow"/>
      <family val="2"/>
    </font>
    <font>
      <b/>
      <sz val="12"/>
      <color indexed="8"/>
      <name val="Arial Narrow"/>
      <family val="2"/>
    </font>
    <font>
      <sz val="12"/>
      <color indexed="8"/>
      <name val="Arial Narrow"/>
      <family val="2"/>
    </font>
    <font>
      <b/>
      <sz val="12"/>
      <name val="Arial Narrow"/>
      <family val="2"/>
    </font>
    <font>
      <sz val="12"/>
      <name val="Arial Narrow"/>
      <family val="2"/>
    </font>
    <font>
      <b/>
      <sz val="12"/>
      <color rgb="FFFF0000"/>
      <name val="Arial Narrow"/>
      <family val="2"/>
    </font>
    <font>
      <b/>
      <sz val="12"/>
      <color theme="3" tint="0.39997558519241921"/>
      <name val="Arial Narrow"/>
      <family val="2"/>
    </font>
    <font>
      <b/>
      <sz val="12"/>
      <color theme="1"/>
      <name val="Arial Narrow"/>
      <family val="2"/>
    </font>
    <font>
      <b/>
      <sz val="12"/>
      <color theme="2" tint="-0.749992370372631"/>
      <name val="Arial Narrow"/>
      <family val="2"/>
    </font>
    <font>
      <b/>
      <sz val="10"/>
      <name val="Arial Narrow"/>
      <family val="2"/>
    </font>
    <font>
      <b/>
      <sz val="9"/>
      <name val="Arial Narrow"/>
      <family val="2"/>
    </font>
    <font>
      <sz val="12"/>
      <color theme="1"/>
      <name val="Arial Narrow"/>
      <family val="2"/>
    </font>
    <font>
      <b/>
      <sz val="12"/>
      <color theme="5" tint="-0.249977111117893"/>
      <name val="Arial Narrow"/>
      <family val="2"/>
    </font>
    <font>
      <b/>
      <sz val="12"/>
      <color theme="9" tint="-0.249977111117893"/>
      <name val="Arial Narrow"/>
      <family val="2"/>
    </font>
    <font>
      <b/>
      <sz val="12"/>
      <color theme="6" tint="-0.249977111117893"/>
      <name val="Arial Narrow"/>
      <family val="2"/>
    </font>
    <font>
      <b/>
      <sz val="11"/>
      <name val="Arial"/>
      <family val="2"/>
    </font>
    <font>
      <sz val="11"/>
      <color theme="1"/>
      <name val="Arial"/>
      <family val="2"/>
    </font>
    <font>
      <b/>
      <sz val="11"/>
      <name val="Arial Narrow"/>
      <family val="2"/>
    </font>
    <font>
      <b/>
      <sz val="10"/>
      <color rgb="FFFFFFFF"/>
      <name val="Arial"/>
      <family val="2"/>
    </font>
    <font>
      <b/>
      <sz val="10"/>
      <name val="Arial"/>
      <family val="2"/>
    </font>
    <font>
      <sz val="10"/>
      <name val="Tahoma"/>
      <family val="2"/>
    </font>
    <font>
      <b/>
      <u/>
      <sz val="14"/>
      <color indexed="17"/>
      <name val="Tahoma"/>
      <family val="2"/>
    </font>
    <font>
      <b/>
      <sz val="14"/>
      <color indexed="17"/>
      <name val="Tahoma"/>
      <family val="2"/>
    </font>
    <font>
      <b/>
      <sz val="10"/>
      <name val="Tahoma"/>
      <family val="2"/>
    </font>
    <font>
      <b/>
      <sz val="12"/>
      <color indexed="10"/>
      <name val="Tahoma"/>
      <family val="2"/>
    </font>
    <font>
      <sz val="12"/>
      <color theme="2" tint="-0.749992370372631"/>
      <name val="Arial Narrow"/>
      <family val="2"/>
    </font>
  </fonts>
  <fills count="16">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rgb="FF92D050"/>
        <bgColor indexed="64"/>
      </patternFill>
    </fill>
    <fill>
      <patternFill patternType="solid">
        <fgColor rgb="FFFF0000"/>
        <bgColor indexed="64"/>
      </patternFill>
    </fill>
    <fill>
      <patternFill patternType="solid">
        <fgColor rgb="FF00B0F0"/>
        <bgColor indexed="64"/>
      </patternFill>
    </fill>
    <fill>
      <patternFill patternType="solid">
        <fgColor rgb="FF00B050"/>
        <bgColor indexed="64"/>
      </patternFill>
    </fill>
    <fill>
      <patternFill patternType="solid">
        <fgColor rgb="FFFFFFFF"/>
        <bgColor indexed="64"/>
      </patternFill>
    </fill>
    <fill>
      <patternFill patternType="solid">
        <fgColor rgb="FF00863D"/>
        <bgColor indexed="64"/>
      </patternFill>
    </fill>
  </fills>
  <borders count="52">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18"/>
      </left>
      <right/>
      <top style="medium">
        <color indexed="18"/>
      </top>
      <bottom/>
      <diagonal/>
    </border>
    <border>
      <left/>
      <right/>
      <top style="medium">
        <color indexed="18"/>
      </top>
      <bottom/>
      <diagonal/>
    </border>
    <border>
      <left/>
      <right style="medium">
        <color indexed="18"/>
      </right>
      <top style="medium">
        <color indexed="18"/>
      </top>
      <bottom/>
      <diagonal/>
    </border>
    <border>
      <left style="medium">
        <color indexed="18"/>
      </left>
      <right/>
      <top/>
      <bottom/>
      <diagonal/>
    </border>
    <border>
      <left/>
      <right style="medium">
        <color indexed="18"/>
      </right>
      <top/>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9">
    <xf numFmtId="0" fontId="0" fillId="0" borderId="0"/>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5" fillId="0" borderId="0"/>
    <xf numFmtId="0" fontId="3" fillId="0" borderId="0"/>
    <xf numFmtId="0" fontId="3" fillId="0" borderId="0"/>
    <xf numFmtId="0" fontId="5" fillId="0" borderId="0"/>
    <xf numFmtId="0" fontId="4" fillId="0" borderId="0" applyNumberFormat="0" applyFont="0" applyFill="0" applyBorder="0" applyAlignment="0" applyProtection="0">
      <alignment horizontal="left"/>
    </xf>
    <xf numFmtId="0" fontId="1" fillId="0" borderId="0"/>
  </cellStyleXfs>
  <cellXfs count="285">
    <xf numFmtId="0" fontId="0" fillId="0" borderId="0" xfId="0"/>
    <xf numFmtId="0" fontId="6" fillId="0" borderId="0" xfId="0" applyFont="1" applyFill="1" applyBorder="1"/>
    <xf numFmtId="0" fontId="10" fillId="0" borderId="0" xfId="0" applyFont="1" applyFill="1" applyBorder="1" applyAlignment="1">
      <alignment horizontal="center" vertical="center" wrapText="1"/>
    </xf>
    <xf numFmtId="0" fontId="11" fillId="0" borderId="0" xfId="0" applyFont="1" applyFill="1" applyBorder="1"/>
    <xf numFmtId="0" fontId="12" fillId="0" borderId="0" xfId="0" applyFont="1" applyFill="1" applyBorder="1" applyAlignment="1" applyProtection="1">
      <alignment horizontal="center" vertical="center" wrapText="1"/>
    </xf>
    <xf numFmtId="0" fontId="13" fillId="0" borderId="0" xfId="0" applyFont="1" applyFill="1" applyBorder="1" applyAlignment="1">
      <alignment horizontal="justify" vertical="center" wrapText="1"/>
    </xf>
    <xf numFmtId="0" fontId="11" fillId="0" borderId="0" xfId="0" applyFont="1" applyFill="1"/>
    <xf numFmtId="0" fontId="8" fillId="5" borderId="4" xfId="0" applyFont="1" applyFill="1" applyBorder="1" applyAlignment="1">
      <alignment horizontal="center" vertical="center" wrapText="1"/>
    </xf>
    <xf numFmtId="0" fontId="11" fillId="0" borderId="0" xfId="6" applyFont="1" applyFill="1" applyBorder="1" applyAlignment="1">
      <alignment horizontal="center" vertical="center" wrapText="1"/>
    </xf>
    <xf numFmtId="0" fontId="11" fillId="0" borderId="0" xfId="0" applyFont="1"/>
    <xf numFmtId="0" fontId="11" fillId="0" borderId="0" xfId="0" applyFont="1" applyFill="1" applyBorder="1" applyAlignment="1">
      <alignment vertical="center"/>
    </xf>
    <xf numFmtId="0" fontId="11" fillId="0" borderId="0" xfId="0" applyFont="1" applyAlignment="1">
      <alignment vertical="center"/>
    </xf>
    <xf numFmtId="0" fontId="15" fillId="0" borderId="0" xfId="0" applyFont="1" applyFill="1" applyBorder="1" applyAlignment="1">
      <alignment horizontal="center" vertical="center" wrapText="1"/>
    </xf>
    <xf numFmtId="0" fontId="18" fillId="3" borderId="4" xfId="0" applyFont="1" applyFill="1" applyBorder="1" applyAlignment="1">
      <alignment horizontal="center" vertical="center" wrapText="1"/>
    </xf>
    <xf numFmtId="0" fontId="7" fillId="0" borderId="4" xfId="0" applyFont="1" applyBorder="1" applyAlignment="1">
      <alignment horizontal="center" vertical="center"/>
    </xf>
    <xf numFmtId="0" fontId="7" fillId="0" borderId="0" xfId="0" applyFont="1"/>
    <xf numFmtId="0" fontId="10" fillId="4" borderId="4" xfId="0" applyFont="1" applyFill="1" applyBorder="1" applyAlignment="1">
      <alignment horizontal="center" vertical="center" textRotation="90" wrapText="1"/>
    </xf>
    <xf numFmtId="0" fontId="11" fillId="0" borderId="4" xfId="0" applyFont="1" applyBorder="1" applyAlignment="1">
      <alignment horizontal="center" vertical="center"/>
    </xf>
    <xf numFmtId="0" fontId="10" fillId="0" borderId="0" xfId="0" applyFont="1" applyFill="1" applyBorder="1" applyAlignment="1" applyProtection="1">
      <alignment horizontal="center" vertical="center" wrapText="1"/>
    </xf>
    <xf numFmtId="0" fontId="13" fillId="0" borderId="0" xfId="0" applyFont="1" applyFill="1" applyBorder="1" applyAlignment="1">
      <alignment vertical="center"/>
    </xf>
    <xf numFmtId="0" fontId="19" fillId="0" borderId="0" xfId="0" applyFont="1" applyFill="1" applyBorder="1" applyAlignment="1" applyProtection="1">
      <alignment horizontal="center" vertical="center"/>
    </xf>
    <xf numFmtId="0" fontId="20" fillId="0" borderId="0" xfId="0" applyFont="1" applyFill="1" applyBorder="1" applyAlignment="1" applyProtection="1">
      <alignment horizontal="center" vertical="center" wrapText="1"/>
    </xf>
    <xf numFmtId="0" fontId="21"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0" fillId="12" borderId="4" xfId="0" applyFont="1" applyFill="1" applyBorder="1" applyAlignment="1">
      <alignment horizontal="center" vertical="top" textRotation="90" wrapText="1"/>
    </xf>
    <xf numFmtId="0" fontId="10" fillId="12" borderId="4" xfId="0" applyFont="1" applyFill="1" applyBorder="1" applyAlignment="1">
      <alignment horizontal="center" vertical="center" textRotation="90" wrapText="1"/>
    </xf>
    <xf numFmtId="0" fontId="10" fillId="12" borderId="4" xfId="0" applyFont="1" applyFill="1" applyBorder="1" applyAlignment="1">
      <alignment horizontal="center" vertical="center"/>
    </xf>
    <xf numFmtId="0" fontId="11" fillId="0" borderId="0" xfId="0" applyFont="1" applyFill="1" applyBorder="1" applyAlignment="1">
      <alignment horizontal="center" wrapText="1"/>
    </xf>
    <xf numFmtId="0" fontId="11" fillId="3" borderId="4"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8" fillId="0" borderId="4" xfId="0" applyFont="1" applyFill="1" applyBorder="1" applyAlignment="1">
      <alignment horizontal="justify" vertical="center" wrapText="1"/>
    </xf>
    <xf numFmtId="0" fontId="14" fillId="3" borderId="4" xfId="0" applyFont="1" applyFill="1" applyBorder="1" applyAlignment="1">
      <alignment horizontal="center" vertical="center" wrapText="1"/>
    </xf>
    <xf numFmtId="0" fontId="11" fillId="2" borderId="4" xfId="0" applyFont="1" applyFill="1" applyBorder="1" applyAlignment="1">
      <alignment horizontal="center" vertical="center" wrapText="1" shrinkToFit="1"/>
    </xf>
    <xf numFmtId="0" fontId="11" fillId="0" borderId="4" xfId="0" applyFont="1" applyBorder="1" applyAlignment="1" applyProtection="1">
      <alignment horizontal="center" vertical="center" wrapText="1"/>
      <protection locked="0"/>
    </xf>
    <xf numFmtId="0" fontId="11" fillId="0" borderId="12" xfId="0" applyFont="1" applyBorder="1" applyAlignment="1">
      <alignment horizontal="center" vertical="center" wrapText="1"/>
    </xf>
    <xf numFmtId="0" fontId="18" fillId="0" borderId="4" xfId="0" applyFont="1" applyBorder="1" applyAlignment="1">
      <alignment horizontal="justify" vertical="center"/>
    </xf>
    <xf numFmtId="0" fontId="18" fillId="0" borderId="4" xfId="0" applyFont="1" applyBorder="1"/>
    <xf numFmtId="0" fontId="18" fillId="0" borderId="4" xfId="0" applyFont="1" applyBorder="1" applyAlignment="1">
      <alignment horizontal="center" vertical="center" wrapText="1"/>
    </xf>
    <xf numFmtId="0" fontId="11" fillId="0" borderId="4" xfId="0" applyFont="1" applyFill="1" applyBorder="1" applyAlignment="1" applyProtection="1">
      <alignment horizontal="justify" vertical="center" wrapText="1"/>
      <protection locked="0"/>
    </xf>
    <xf numFmtId="0" fontId="11" fillId="0" borderId="8" xfId="0" applyFont="1" applyFill="1" applyBorder="1" applyAlignment="1" applyProtection="1">
      <alignment horizontal="justify" vertical="center" wrapText="1"/>
      <protection locked="0"/>
    </xf>
    <xf numFmtId="0" fontId="11" fillId="0" borderId="4" xfId="0" applyFont="1" applyFill="1" applyBorder="1" applyAlignment="1" applyProtection="1">
      <alignment horizontal="left" vertical="center" wrapText="1"/>
      <protection locked="0"/>
    </xf>
    <xf numFmtId="0" fontId="18" fillId="3" borderId="8" xfId="0" applyFont="1" applyFill="1" applyBorder="1" applyAlignment="1">
      <alignment horizontal="justify" vertical="center" wrapText="1"/>
    </xf>
    <xf numFmtId="0" fontId="11" fillId="3" borderId="4" xfId="0" applyFont="1" applyFill="1" applyBorder="1" applyAlignment="1">
      <alignment horizontal="center" vertical="center" wrapText="1" shrinkToFit="1"/>
    </xf>
    <xf numFmtId="0" fontId="18" fillId="3" borderId="4" xfId="0" applyFont="1" applyFill="1" applyBorder="1" applyAlignment="1">
      <alignment horizontal="justify" vertical="center" wrapText="1"/>
    </xf>
    <xf numFmtId="0" fontId="11" fillId="0" borderId="4" xfId="0" applyFont="1" applyBorder="1" applyAlignment="1" applyProtection="1">
      <alignment horizontal="justify" vertical="center" wrapText="1"/>
      <protection locked="0"/>
    </xf>
    <xf numFmtId="0" fontId="11" fillId="0" borderId="4" xfId="0" applyFont="1" applyFill="1" applyBorder="1" applyAlignment="1" applyProtection="1">
      <alignment horizontal="center" vertical="center" wrapText="1"/>
      <protection locked="0"/>
    </xf>
    <xf numFmtId="0" fontId="11" fillId="0" borderId="4" xfId="4" applyFont="1" applyFill="1" applyBorder="1" applyAlignment="1" applyProtection="1">
      <alignment horizontal="center" vertical="center" wrapText="1"/>
      <protection locked="0"/>
    </xf>
    <xf numFmtId="0" fontId="18" fillId="3" borderId="4" xfId="0" applyFont="1" applyFill="1" applyBorder="1" applyAlignment="1">
      <alignment horizontal="justify" vertical="center"/>
    </xf>
    <xf numFmtId="0" fontId="11" fillId="0" borderId="4" xfId="0" applyFont="1" applyFill="1" applyBorder="1" applyAlignment="1" applyProtection="1">
      <alignment horizontal="center" vertical="center" wrapText="1"/>
    </xf>
    <xf numFmtId="0" fontId="18" fillId="0" borderId="4" xfId="0" applyFont="1" applyBorder="1" applyAlignment="1">
      <alignment wrapText="1"/>
    </xf>
    <xf numFmtId="0" fontId="18" fillId="0" borderId="4" xfId="0" applyFont="1" applyBorder="1" applyAlignment="1">
      <alignment vertical="center" wrapText="1"/>
    </xf>
    <xf numFmtId="0" fontId="11" fillId="0" borderId="8" xfId="0" applyFont="1" applyBorder="1" applyAlignment="1" applyProtection="1">
      <alignment horizontal="justify" vertical="center" wrapText="1"/>
      <protection locked="0"/>
    </xf>
    <xf numFmtId="0" fontId="11" fillId="0" borderId="4" xfId="0" applyFont="1" applyBorder="1" applyAlignment="1" applyProtection="1">
      <alignment horizontal="left" vertical="center" wrapText="1"/>
      <protection locked="0"/>
    </xf>
    <xf numFmtId="0" fontId="18" fillId="0" borderId="4" xfId="0" applyFont="1" applyBorder="1" applyAlignment="1">
      <alignment horizontal="center" vertical="center"/>
    </xf>
    <xf numFmtId="0" fontId="11" fillId="0" borderId="0" xfId="0" applyFont="1" applyAlignment="1">
      <alignment horizontal="center" vertical="center" textRotation="90"/>
    </xf>
    <xf numFmtId="0" fontId="11" fillId="0" borderId="0" xfId="0" applyFont="1" applyFill="1" applyAlignment="1">
      <alignment vertical="top"/>
    </xf>
    <xf numFmtId="0" fontId="11" fillId="0" borderId="0" xfId="0" applyFont="1" applyAlignment="1">
      <alignment horizontal="center"/>
    </xf>
    <xf numFmtId="0" fontId="11" fillId="0" borderId="0" xfId="0" applyFont="1" applyAlignment="1">
      <alignment horizontal="justify" vertical="center"/>
    </xf>
    <xf numFmtId="0" fontId="11" fillId="3" borderId="0" xfId="0" applyFont="1" applyFill="1" applyAlignment="1">
      <alignment vertical="top"/>
    </xf>
    <xf numFmtId="0" fontId="10" fillId="6" borderId="4" xfId="0" applyFont="1" applyFill="1" applyBorder="1" applyAlignment="1">
      <alignment horizontal="center" vertical="center" wrapText="1"/>
    </xf>
    <xf numFmtId="0" fontId="10" fillId="6" borderId="4" xfId="0" applyFont="1" applyFill="1" applyBorder="1" applyAlignment="1">
      <alignment horizontal="center" vertical="center"/>
    </xf>
    <xf numFmtId="0" fontId="17" fillId="7" borderId="4" xfId="0" applyFont="1" applyFill="1" applyBorder="1" applyAlignment="1">
      <alignment horizontal="center" vertical="center"/>
    </xf>
    <xf numFmtId="0" fontId="10" fillId="7" borderId="4" xfId="0" applyFont="1" applyFill="1" applyBorder="1" applyAlignment="1">
      <alignment horizontal="center" vertical="center"/>
    </xf>
    <xf numFmtId="0" fontId="16" fillId="0" borderId="4" xfId="0" applyFont="1" applyBorder="1" applyAlignment="1">
      <alignment horizontal="center" vertical="center"/>
    </xf>
    <xf numFmtId="0" fontId="11" fillId="0" borderId="4" xfId="0" applyFont="1" applyBorder="1"/>
    <xf numFmtId="164" fontId="11" fillId="0" borderId="4" xfId="0" applyNumberFormat="1" applyFont="1" applyBorder="1" applyAlignment="1">
      <alignment horizontal="center" vertical="center"/>
    </xf>
    <xf numFmtId="0" fontId="11" fillId="4" borderId="4" xfId="0" applyFont="1" applyFill="1" applyBorder="1" applyAlignment="1">
      <alignment horizontal="center" vertical="center"/>
    </xf>
    <xf numFmtId="2" fontId="11" fillId="0" borderId="4" xfId="0" applyNumberFormat="1" applyFont="1" applyBorder="1" applyAlignment="1">
      <alignment horizontal="center" vertical="center"/>
    </xf>
    <xf numFmtId="0" fontId="7" fillId="10" borderId="4" xfId="0" applyFont="1" applyFill="1" applyBorder="1" applyAlignment="1">
      <alignment horizontal="center" vertical="center"/>
    </xf>
    <xf numFmtId="0" fontId="7" fillId="9" borderId="4" xfId="0" applyFont="1" applyFill="1" applyBorder="1" applyAlignment="1">
      <alignment horizontal="center" vertical="center"/>
    </xf>
    <xf numFmtId="0" fontId="7" fillId="11" borderId="4" xfId="0" applyFont="1" applyFill="1" applyBorder="1" applyAlignment="1">
      <alignment horizontal="center" vertical="center"/>
    </xf>
    <xf numFmtId="0" fontId="10" fillId="8" borderId="4" xfId="0" applyFont="1" applyFill="1" applyBorder="1" applyAlignment="1">
      <alignment horizontal="center" vertical="center"/>
    </xf>
    <xf numFmtId="2" fontId="10" fillId="8" borderId="4" xfId="0" applyNumberFormat="1" applyFont="1" applyFill="1" applyBorder="1" applyAlignment="1">
      <alignment horizontal="center" vertical="center"/>
    </xf>
    <xf numFmtId="0" fontId="10" fillId="8" borderId="4" xfId="0" applyFont="1" applyFill="1" applyBorder="1" applyAlignment="1">
      <alignment horizontal="center"/>
    </xf>
    <xf numFmtId="0" fontId="22" fillId="0" borderId="4" xfId="0" applyFont="1" applyBorder="1" applyAlignment="1">
      <alignment horizontal="center" vertical="center"/>
    </xf>
    <xf numFmtId="0" fontId="22" fillId="0" borderId="4" xfId="0" applyFont="1" applyBorder="1" applyAlignment="1">
      <alignment horizontal="center" vertical="center" wrapText="1"/>
    </xf>
    <xf numFmtId="0" fontId="0" fillId="0" borderId="0" xfId="0" applyAlignment="1">
      <alignment vertical="center"/>
    </xf>
    <xf numFmtId="0" fontId="23" fillId="0" borderId="4"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0" xfId="0" applyFont="1" applyFill="1" applyBorder="1" applyAlignment="1">
      <alignment horizontal="center" vertical="center"/>
    </xf>
    <xf numFmtId="0" fontId="2" fillId="0" borderId="0" xfId="1" applyFill="1" applyBorder="1" applyAlignment="1" applyProtection="1">
      <alignment horizontal="center" vertical="center"/>
    </xf>
    <xf numFmtId="0" fontId="0" fillId="0" borderId="0" xfId="0" applyBorder="1" applyAlignment="1">
      <alignment vertical="center" wrapText="1"/>
    </xf>
    <xf numFmtId="0" fontId="3" fillId="0" borderId="0" xfId="4"/>
    <xf numFmtId="0" fontId="24" fillId="12" borderId="4" xfId="4" applyFont="1" applyFill="1" applyBorder="1" applyAlignment="1">
      <alignment horizontal="center" vertical="center" wrapText="1"/>
    </xf>
    <xf numFmtId="0" fontId="3" fillId="0" borderId="4" xfId="4" applyFont="1" applyBorder="1" applyAlignment="1">
      <alignment horizontal="center" vertical="center" wrapText="1"/>
    </xf>
    <xf numFmtId="0" fontId="25" fillId="11" borderId="4" xfId="4" applyFont="1" applyFill="1" applyBorder="1" applyAlignment="1">
      <alignment horizontal="center" vertical="center" wrapText="1"/>
    </xf>
    <xf numFmtId="0" fontId="3" fillId="14" borderId="4" xfId="4" applyFont="1" applyFill="1" applyBorder="1" applyAlignment="1">
      <alignment horizontal="center" vertical="center" wrapText="1"/>
    </xf>
    <xf numFmtId="0" fontId="26" fillId="9" borderId="4" xfId="4" applyFont="1" applyFill="1" applyBorder="1" applyAlignment="1">
      <alignment horizontal="center" vertical="center" wrapText="1"/>
    </xf>
    <xf numFmtId="0" fontId="25" fillId="15" borderId="4" xfId="4" applyFont="1" applyFill="1" applyBorder="1" applyAlignment="1">
      <alignment horizontal="center" vertical="center" wrapText="1"/>
    </xf>
    <xf numFmtId="0" fontId="27" fillId="0" borderId="0" xfId="4" applyFont="1" applyAlignment="1">
      <alignment horizontal="center" vertical="top"/>
    </xf>
    <xf numFmtId="0" fontId="1" fillId="0" borderId="0" xfId="8"/>
    <xf numFmtId="0" fontId="27" fillId="0" borderId="13" xfId="4" applyFont="1" applyBorder="1" applyAlignment="1">
      <alignment vertical="top"/>
    </xf>
    <xf numFmtId="0" fontId="27" fillId="0" borderId="14" xfId="4" applyFont="1" applyBorder="1" applyAlignment="1">
      <alignment vertical="top"/>
    </xf>
    <xf numFmtId="0" fontId="27" fillId="0" borderId="14" xfId="4" applyFont="1" applyBorder="1" applyAlignment="1">
      <alignment horizontal="center" vertical="center"/>
    </xf>
    <xf numFmtId="0" fontId="27" fillId="0" borderId="15" xfId="4" applyFont="1" applyBorder="1" applyAlignment="1">
      <alignment vertical="top"/>
    </xf>
    <xf numFmtId="0" fontId="28" fillId="0" borderId="16" xfId="4" applyFont="1" applyBorder="1" applyAlignment="1">
      <alignment horizontal="center" vertical="top"/>
    </xf>
    <xf numFmtId="0" fontId="27" fillId="0" borderId="17" xfId="4" applyFont="1" applyBorder="1" applyAlignment="1">
      <alignment vertical="top"/>
    </xf>
    <xf numFmtId="0" fontId="27" fillId="0" borderId="16" xfId="4" applyFont="1" applyBorder="1" applyAlignment="1">
      <alignment vertical="top"/>
    </xf>
    <xf numFmtId="0" fontId="30" fillId="0" borderId="0" xfId="4" applyFont="1" applyBorder="1" applyAlignment="1">
      <alignment vertical="top"/>
    </xf>
    <xf numFmtId="0" fontId="27" fillId="0" borderId="0" xfId="4" applyFont="1" applyBorder="1" applyAlignment="1">
      <alignment vertical="top"/>
    </xf>
    <xf numFmtId="0" fontId="27" fillId="0" borderId="0" xfId="4" applyFont="1" applyBorder="1" applyAlignment="1">
      <alignment horizontal="center" vertical="center"/>
    </xf>
    <xf numFmtId="0" fontId="27" fillId="0" borderId="16" xfId="4" applyFont="1" applyFill="1" applyBorder="1" applyAlignment="1">
      <alignment vertical="top"/>
    </xf>
    <xf numFmtId="0" fontId="30" fillId="0" borderId="0" xfId="4" applyFont="1" applyFill="1" applyBorder="1" applyAlignment="1">
      <alignment vertical="top"/>
    </xf>
    <xf numFmtId="0" fontId="27" fillId="0" borderId="0" xfId="4" applyFont="1" applyFill="1" applyBorder="1" applyAlignment="1">
      <alignment vertical="top"/>
    </xf>
    <xf numFmtId="0" fontId="27" fillId="0" borderId="0" xfId="4" applyFont="1" applyFill="1" applyBorder="1" applyAlignment="1">
      <alignment horizontal="center" vertical="center"/>
    </xf>
    <xf numFmtId="0" fontId="27" fillId="0" borderId="17" xfId="4" applyFont="1" applyFill="1" applyBorder="1" applyAlignment="1">
      <alignment vertical="top"/>
    </xf>
    <xf numFmtId="0" fontId="30" fillId="0" borderId="16" xfId="4" applyFont="1" applyFill="1" applyBorder="1" applyAlignment="1">
      <alignment horizontal="center" vertical="center"/>
    </xf>
    <xf numFmtId="0" fontId="30" fillId="0" borderId="18" xfId="4" applyFont="1" applyFill="1" applyBorder="1" applyAlignment="1">
      <alignment horizontal="center" vertical="center" wrapText="1"/>
    </xf>
    <xf numFmtId="0" fontId="30" fillId="0" borderId="19" xfId="4" applyFont="1" applyFill="1" applyBorder="1" applyAlignment="1">
      <alignment horizontal="center" vertical="center"/>
    </xf>
    <xf numFmtId="0" fontId="30" fillId="0" borderId="17" xfId="4" applyFont="1" applyFill="1" applyBorder="1" applyAlignment="1">
      <alignment horizontal="center" vertical="center"/>
    </xf>
    <xf numFmtId="0" fontId="30" fillId="0" borderId="22" xfId="4" applyFont="1" applyFill="1" applyBorder="1" applyAlignment="1">
      <alignment horizontal="center" vertical="center" wrapText="1"/>
    </xf>
    <xf numFmtId="0" fontId="27" fillId="0" borderId="2" xfId="4" applyFont="1" applyFill="1" applyBorder="1" applyAlignment="1">
      <alignment horizontal="center" vertical="center" wrapText="1"/>
    </xf>
    <xf numFmtId="0" fontId="30" fillId="0" borderId="26" xfId="4" applyFont="1" applyFill="1" applyBorder="1" applyAlignment="1">
      <alignment horizontal="center" vertical="center"/>
    </xf>
    <xf numFmtId="0" fontId="27" fillId="0" borderId="10" xfId="4" applyFont="1" applyFill="1" applyBorder="1" applyAlignment="1">
      <alignment horizontal="center" vertical="center" wrapText="1"/>
    </xf>
    <xf numFmtId="0" fontId="30" fillId="0" borderId="29" xfId="4" applyFont="1" applyFill="1" applyBorder="1" applyAlignment="1">
      <alignment horizontal="center" vertical="center" wrapText="1"/>
    </xf>
    <xf numFmtId="0" fontId="27" fillId="0" borderId="30" xfId="4" applyFont="1" applyFill="1" applyBorder="1" applyAlignment="1">
      <alignment horizontal="center" vertical="center" wrapText="1"/>
    </xf>
    <xf numFmtId="0" fontId="30" fillId="0" borderId="22" xfId="4" applyFont="1" applyFill="1" applyBorder="1" applyAlignment="1">
      <alignment horizontal="center" vertical="center"/>
    </xf>
    <xf numFmtId="0" fontId="27" fillId="0" borderId="37" xfId="4" applyFont="1" applyFill="1" applyBorder="1" applyAlignment="1">
      <alignment horizontal="center" vertical="center" wrapText="1"/>
    </xf>
    <xf numFmtId="0" fontId="27" fillId="0" borderId="38" xfId="4" applyFont="1" applyFill="1" applyBorder="1" applyAlignment="1">
      <alignment horizontal="center" vertical="center" wrapText="1"/>
    </xf>
    <xf numFmtId="0" fontId="27" fillId="0" borderId="39" xfId="4" applyFont="1" applyFill="1" applyBorder="1" applyAlignment="1">
      <alignment horizontal="center" vertical="center" wrapText="1"/>
    </xf>
    <xf numFmtId="0" fontId="27" fillId="0" borderId="22" xfId="4" applyFont="1" applyFill="1" applyBorder="1" applyAlignment="1">
      <alignment horizontal="center" vertical="center" wrapText="1"/>
    </xf>
    <xf numFmtId="0" fontId="27" fillId="11" borderId="37" xfId="4" applyFont="1" applyFill="1" applyBorder="1" applyAlignment="1">
      <alignment horizontal="center" vertical="center" wrapText="1"/>
    </xf>
    <xf numFmtId="0" fontId="27" fillId="11" borderId="38" xfId="4" applyFont="1" applyFill="1" applyBorder="1" applyAlignment="1">
      <alignment horizontal="center" vertical="center" wrapText="1"/>
    </xf>
    <xf numFmtId="0" fontId="27" fillId="9" borderId="38" xfId="4" applyFont="1" applyFill="1" applyBorder="1" applyAlignment="1">
      <alignment horizontal="center" vertical="center" wrapText="1"/>
    </xf>
    <xf numFmtId="0" fontId="27" fillId="9" borderId="39" xfId="4" applyFont="1" applyFill="1" applyBorder="1" applyAlignment="1">
      <alignment horizontal="center" vertical="center" wrapText="1"/>
    </xf>
    <xf numFmtId="0" fontId="27" fillId="0" borderId="42" xfId="4" applyFont="1" applyFill="1" applyBorder="1" applyAlignment="1">
      <alignment horizontal="center" vertical="center" wrapText="1"/>
    </xf>
    <xf numFmtId="0" fontId="27" fillId="11" borderId="43" xfId="4" applyFont="1" applyFill="1" applyBorder="1" applyAlignment="1">
      <alignment horizontal="center" vertical="center" wrapText="1"/>
    </xf>
    <xf numFmtId="0" fontId="27" fillId="9" borderId="4" xfId="4" applyFont="1" applyFill="1" applyBorder="1" applyAlignment="1">
      <alignment horizontal="center" vertical="center" wrapText="1"/>
    </xf>
    <xf numFmtId="0" fontId="27" fillId="13" borderId="44" xfId="4" applyFont="1" applyFill="1" applyBorder="1" applyAlignment="1">
      <alignment horizontal="center" vertical="center" wrapText="1"/>
    </xf>
    <xf numFmtId="0" fontId="27" fillId="0" borderId="29" xfId="4" applyFont="1" applyFill="1" applyBorder="1" applyAlignment="1">
      <alignment horizontal="center" vertical="center" wrapText="1"/>
    </xf>
    <xf numFmtId="0" fontId="27" fillId="13" borderId="46" xfId="4" applyFont="1" applyFill="1" applyBorder="1" applyAlignment="1">
      <alignment horizontal="center" vertical="center" wrapText="1"/>
    </xf>
    <xf numFmtId="0" fontId="27" fillId="13" borderId="47" xfId="4" applyFont="1" applyFill="1" applyBorder="1" applyAlignment="1">
      <alignment horizontal="center" vertical="center" wrapText="1"/>
    </xf>
    <xf numFmtId="0" fontId="27" fillId="0" borderId="47" xfId="4" applyFont="1" applyFill="1" applyBorder="1" applyAlignment="1">
      <alignment horizontal="center" vertical="center" wrapText="1"/>
    </xf>
    <xf numFmtId="0" fontId="27" fillId="0" borderId="48" xfId="4" applyFont="1" applyFill="1" applyBorder="1" applyAlignment="1">
      <alignment horizontal="center" vertical="center" wrapText="1"/>
    </xf>
    <xf numFmtId="0" fontId="31" fillId="0" borderId="0" xfId="4" applyFont="1" applyFill="1" applyBorder="1" applyAlignment="1">
      <alignment horizontal="center" vertical="top"/>
    </xf>
    <xf numFmtId="0" fontId="30" fillId="0" borderId="26" xfId="4" applyFont="1" applyFill="1" applyBorder="1" applyAlignment="1">
      <alignment horizontal="center" vertical="center" wrapText="1"/>
    </xf>
    <xf numFmtId="49" fontId="27" fillId="0" borderId="38" xfId="4" applyNumberFormat="1" applyFont="1" applyFill="1" applyBorder="1" applyAlignment="1">
      <alignment horizontal="center" vertical="center" wrapText="1"/>
    </xf>
    <xf numFmtId="49" fontId="27" fillId="0" borderId="39" xfId="4" applyNumberFormat="1" applyFont="1" applyFill="1" applyBorder="1" applyAlignment="1">
      <alignment horizontal="center" vertical="center" wrapText="1"/>
    </xf>
    <xf numFmtId="0" fontId="27" fillId="11" borderId="4" xfId="4" applyFont="1" applyFill="1" applyBorder="1" applyAlignment="1">
      <alignment horizontal="center" vertical="center" wrapText="1"/>
    </xf>
    <xf numFmtId="0" fontId="27" fillId="0" borderId="44" xfId="4" applyFont="1" applyFill="1" applyBorder="1" applyAlignment="1">
      <alignment horizontal="left" vertical="center" wrapText="1"/>
    </xf>
    <xf numFmtId="0" fontId="27" fillId="0" borderId="41" xfId="4" applyFont="1" applyFill="1" applyBorder="1" applyAlignment="1">
      <alignment horizontal="center" vertical="center" wrapText="1"/>
    </xf>
    <xf numFmtId="0" fontId="27" fillId="11" borderId="49" xfId="4" applyFont="1" applyFill="1" applyBorder="1" applyAlignment="1">
      <alignment horizontal="center" vertical="center" wrapText="1"/>
    </xf>
    <xf numFmtId="0" fontId="27" fillId="9" borderId="5" xfId="4" applyFont="1" applyFill="1" applyBorder="1" applyAlignment="1">
      <alignment horizontal="center" vertical="center" wrapText="1"/>
    </xf>
    <xf numFmtId="0" fontId="27" fillId="13" borderId="50" xfId="4" applyFont="1" applyFill="1" applyBorder="1" applyAlignment="1">
      <alignment horizontal="center" vertical="center" wrapText="1"/>
    </xf>
    <xf numFmtId="0" fontId="27" fillId="9" borderId="46" xfId="4" applyFont="1" applyFill="1" applyBorder="1" applyAlignment="1">
      <alignment horizontal="center" vertical="center" wrapText="1"/>
    </xf>
    <xf numFmtId="0" fontId="27" fillId="0" borderId="47" xfId="4" applyFont="1" applyFill="1" applyBorder="1" applyAlignment="1">
      <alignment horizontal="left" vertical="center" wrapText="1"/>
    </xf>
    <xf numFmtId="0" fontId="27" fillId="13" borderId="48" xfId="4" applyFont="1" applyFill="1" applyBorder="1" applyAlignment="1">
      <alignment horizontal="left" vertical="center" wrapText="1"/>
    </xf>
    <xf numFmtId="0" fontId="30" fillId="0" borderId="33" xfId="4" applyFont="1" applyFill="1" applyBorder="1" applyAlignment="1">
      <alignment horizontal="center" vertical="center" wrapText="1"/>
    </xf>
    <xf numFmtId="0" fontId="30" fillId="0" borderId="51" xfId="4" applyFont="1" applyFill="1" applyBorder="1" applyAlignment="1">
      <alignment horizontal="center" vertical="center"/>
    </xf>
    <xf numFmtId="0" fontId="30" fillId="0" borderId="37" xfId="4" applyFont="1" applyBorder="1" applyAlignment="1">
      <alignment horizontal="center" vertical="top"/>
    </xf>
    <xf numFmtId="0" fontId="27" fillId="0" borderId="43" xfId="4" applyFont="1" applyBorder="1" applyAlignment="1">
      <alignment horizontal="center" vertical="center"/>
    </xf>
    <xf numFmtId="0" fontId="27" fillId="0" borderId="4" xfId="4" applyFont="1" applyBorder="1" applyAlignment="1">
      <alignment horizontal="center" vertical="center"/>
    </xf>
    <xf numFmtId="0" fontId="27" fillId="0" borderId="4" xfId="4" applyFont="1" applyBorder="1" applyAlignment="1">
      <alignment horizontal="center" vertical="center" wrapText="1"/>
    </xf>
    <xf numFmtId="0" fontId="27" fillId="0" borderId="46" xfId="4" applyFont="1" applyBorder="1" applyAlignment="1">
      <alignment horizontal="center" vertical="center"/>
    </xf>
    <xf numFmtId="0" fontId="27" fillId="0" borderId="47" xfId="4" applyFont="1" applyBorder="1" applyAlignment="1">
      <alignment horizontal="center" vertical="center"/>
    </xf>
    <xf numFmtId="0" fontId="8" fillId="0" borderId="4" xfId="0" applyFont="1" applyFill="1" applyBorder="1" applyAlignment="1">
      <alignment horizontal="center" vertical="center"/>
    </xf>
    <xf numFmtId="0" fontId="9" fillId="0" borderId="4" xfId="0" applyFont="1" applyFill="1" applyBorder="1" applyAlignment="1">
      <alignment horizontal="center" vertical="center"/>
    </xf>
    <xf numFmtId="0" fontId="11" fillId="0" borderId="5"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1" fillId="0" borderId="4" xfId="0" applyFont="1" applyBorder="1" applyAlignment="1">
      <alignment horizontal="center" vertical="center"/>
    </xf>
    <xf numFmtId="0" fontId="10" fillId="4" borderId="4" xfId="0" applyFont="1" applyFill="1" applyBorder="1" applyAlignment="1">
      <alignment horizontal="center" vertical="center" wrapText="1"/>
    </xf>
    <xf numFmtId="0" fontId="10" fillId="12" borderId="4"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3" borderId="4" xfId="0" quotePrefix="1" applyFont="1" applyFill="1" applyBorder="1" applyAlignment="1">
      <alignment horizontal="center" vertical="center" wrapText="1"/>
    </xf>
    <xf numFmtId="0" fontId="11" fillId="3" borderId="4" xfId="0" applyFont="1" applyFill="1" applyBorder="1" applyAlignment="1">
      <alignment horizontal="center" vertical="center"/>
    </xf>
    <xf numFmtId="0" fontId="10" fillId="0" borderId="0" xfId="0" applyFont="1" applyFill="1" applyBorder="1" applyAlignment="1">
      <alignment vertical="center"/>
    </xf>
    <xf numFmtId="0" fontId="10" fillId="0" borderId="0" xfId="0" applyFont="1" applyFill="1" applyBorder="1" applyAlignment="1">
      <alignment horizontal="justify" vertical="center" wrapText="1"/>
    </xf>
    <xf numFmtId="0" fontId="11" fillId="0" borderId="0" xfId="0" applyFont="1" applyFill="1" applyBorder="1" applyAlignment="1">
      <alignment wrapText="1"/>
    </xf>
    <xf numFmtId="0" fontId="18" fillId="0" borderId="4" xfId="0" quotePrefix="1" applyFont="1" applyFill="1" applyBorder="1" applyAlignment="1">
      <alignment horizontal="center" vertical="center" wrapText="1"/>
    </xf>
    <xf numFmtId="0" fontId="11" fillId="0" borderId="4" xfId="4" applyFont="1" applyFill="1" applyBorder="1" applyAlignment="1" applyProtection="1">
      <alignment horizontal="left" vertical="center" wrapText="1"/>
      <protection locked="0"/>
    </xf>
    <xf numFmtId="0" fontId="11" fillId="0" borderId="4" xfId="0" applyFont="1" applyBorder="1" applyAlignment="1">
      <alignment horizontal="left" vertical="center" wrapText="1"/>
    </xf>
    <xf numFmtId="0" fontId="19" fillId="0" borderId="0" xfId="0" applyFont="1" applyFill="1" applyBorder="1" applyAlignment="1">
      <alignment vertical="center"/>
    </xf>
    <xf numFmtId="0" fontId="11" fillId="3" borderId="12" xfId="0" applyFont="1" applyFill="1" applyBorder="1" applyAlignment="1">
      <alignment horizontal="center" vertical="center" wrapText="1"/>
    </xf>
    <xf numFmtId="0" fontId="32" fillId="0" borderId="0" xfId="0" applyFont="1" applyFill="1" applyBorder="1" applyAlignment="1">
      <alignment wrapText="1"/>
    </xf>
    <xf numFmtId="0" fontId="11" fillId="0" borderId="0" xfId="0" applyFont="1" applyFill="1" applyBorder="1" applyAlignment="1">
      <alignment horizontal="center" vertical="center"/>
    </xf>
    <xf numFmtId="0" fontId="11" fillId="0" borderId="0" xfId="0" applyFont="1" applyFill="1" applyBorder="1" applyAlignment="1">
      <alignment horizontal="center" vertical="center" wrapText="1"/>
    </xf>
    <xf numFmtId="0" fontId="11" fillId="0" borderId="6" xfId="0" applyFont="1" applyFill="1" applyBorder="1"/>
    <xf numFmtId="0" fontId="18" fillId="3" borderId="7" xfId="0" applyFont="1" applyFill="1" applyBorder="1" applyAlignment="1">
      <alignment horizontal="center" vertical="center" wrapText="1"/>
    </xf>
    <xf numFmtId="0" fontId="18" fillId="0" borderId="0" xfId="0" applyFont="1" applyAlignment="1">
      <alignment horizontal="center" vertical="center" wrapText="1"/>
    </xf>
    <xf numFmtId="0" fontId="6" fillId="3" borderId="7" xfId="0" applyFont="1" applyFill="1" applyBorder="1" applyAlignment="1">
      <alignment horizontal="center" vertical="center" wrapText="1"/>
    </xf>
    <xf numFmtId="0" fontId="11" fillId="0" borderId="7" xfId="0" applyFont="1" applyBorder="1" applyAlignment="1">
      <alignment horizontal="left" vertical="center" wrapText="1"/>
    </xf>
    <xf numFmtId="0" fontId="11" fillId="0" borderId="7" xfId="4" applyFont="1" applyFill="1" applyBorder="1" applyAlignment="1" applyProtection="1">
      <alignment horizontal="left" vertical="center" wrapText="1"/>
      <protection locked="0"/>
    </xf>
    <xf numFmtId="0" fontId="11" fillId="0" borderId="12" xfId="0" applyFont="1" applyBorder="1" applyAlignment="1">
      <alignment horizontal="center" vertical="center"/>
    </xf>
    <xf numFmtId="0" fontId="11" fillId="0" borderId="0" xfId="0" applyFont="1" applyBorder="1"/>
    <xf numFmtId="0" fontId="18" fillId="0" borderId="7" xfId="0" applyFont="1" applyBorder="1" applyAlignment="1">
      <alignment horizontal="center" vertical="center" wrapText="1"/>
    </xf>
    <xf numFmtId="0" fontId="11" fillId="0" borderId="4" xfId="4" applyFont="1" applyBorder="1" applyAlignment="1">
      <alignment vertical="center" wrapText="1"/>
    </xf>
    <xf numFmtId="0" fontId="18" fillId="0" borderId="7" xfId="0" applyFont="1" applyBorder="1"/>
    <xf numFmtId="0" fontId="11" fillId="0" borderId="4" xfId="4" applyFont="1" applyBorder="1" applyAlignment="1">
      <alignment horizontal="left" vertical="center" wrapText="1"/>
    </xf>
    <xf numFmtId="0" fontId="11" fillId="0" borderId="8" xfId="4" applyFont="1" applyBorder="1" applyAlignment="1">
      <alignment horizontal="justify" vertical="center" wrapText="1"/>
    </xf>
    <xf numFmtId="0" fontId="18" fillId="0" borderId="0" xfId="0" applyFont="1"/>
    <xf numFmtId="0" fontId="11" fillId="0" borderId="8" xfId="0" applyFont="1" applyBorder="1" applyAlignment="1">
      <alignment horizontal="center" vertical="center"/>
    </xf>
    <xf numFmtId="0" fontId="11" fillId="0" borderId="10" xfId="0" applyFont="1" applyBorder="1" applyAlignment="1">
      <alignment horizontal="center" vertical="center"/>
    </xf>
    <xf numFmtId="0" fontId="11" fillId="0" borderId="7" xfId="0" applyFont="1" applyBorder="1" applyAlignment="1">
      <alignment horizontal="center" vertical="center"/>
    </xf>
    <xf numFmtId="0" fontId="10" fillId="4" borderId="8"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8" fillId="0" borderId="4" xfId="0" applyFont="1" applyFill="1" applyBorder="1" applyAlignment="1">
      <alignment horizontal="center" vertical="center"/>
    </xf>
    <xf numFmtId="0" fontId="18" fillId="0" borderId="4"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0" fillId="5" borderId="9" xfId="0" applyFont="1" applyFill="1" applyBorder="1" applyAlignment="1">
      <alignment horizontal="center"/>
    </xf>
    <xf numFmtId="0" fontId="10" fillId="5" borderId="0" xfId="0" applyFont="1" applyFill="1" applyBorder="1" applyAlignment="1">
      <alignment horizontal="center"/>
    </xf>
    <xf numFmtId="0" fontId="10" fillId="5" borderId="1" xfId="0" applyFont="1" applyFill="1" applyBorder="1" applyAlignment="1">
      <alignment horizontal="center"/>
    </xf>
    <xf numFmtId="0" fontId="8" fillId="5" borderId="4" xfId="0" applyFont="1" applyFill="1" applyBorder="1" applyAlignment="1">
      <alignment horizontal="center" vertical="center"/>
    </xf>
    <xf numFmtId="0" fontId="9" fillId="0" borderId="4" xfId="0" applyFont="1" applyFill="1" applyBorder="1" applyAlignment="1">
      <alignment horizontal="center" vertical="center"/>
    </xf>
    <xf numFmtId="14" fontId="11" fillId="0" borderId="5" xfId="0" applyNumberFormat="1" applyFont="1" applyFill="1" applyBorder="1" applyAlignment="1">
      <alignment horizontal="center" vertical="center" wrapText="1"/>
    </xf>
    <xf numFmtId="0" fontId="10" fillId="4" borderId="5" xfId="0" applyFont="1" applyFill="1" applyBorder="1" applyAlignment="1">
      <alignment horizontal="center" vertical="center" wrapText="1"/>
    </xf>
    <xf numFmtId="0" fontId="11" fillId="0" borderId="4" xfId="0" applyFont="1" applyBorder="1" applyAlignment="1">
      <alignment horizontal="center" vertical="center"/>
    </xf>
    <xf numFmtId="0" fontId="10" fillId="5" borderId="4" xfId="0" applyFont="1" applyFill="1" applyBorder="1" applyAlignment="1">
      <alignment horizontal="center" vertical="center" wrapText="1"/>
    </xf>
    <xf numFmtId="0" fontId="8" fillId="2" borderId="4" xfId="0" applyFont="1" applyFill="1" applyBorder="1" applyAlignment="1">
      <alignment horizontal="center" vertical="center"/>
    </xf>
    <xf numFmtId="0" fontId="8" fillId="4" borderId="4" xfId="0" applyFont="1" applyFill="1" applyBorder="1" applyAlignment="1">
      <alignment horizontal="center" vertical="center"/>
    </xf>
    <xf numFmtId="0" fontId="11" fillId="3" borderId="12" xfId="0" applyFont="1" applyFill="1" applyBorder="1" applyAlignment="1">
      <alignment horizontal="center" vertical="top"/>
    </xf>
    <xf numFmtId="0" fontId="11" fillId="3" borderId="4" xfId="0" applyFont="1" applyFill="1" applyBorder="1" applyAlignment="1">
      <alignment horizontal="center" vertical="top"/>
    </xf>
    <xf numFmtId="0" fontId="10" fillId="5" borderId="11" xfId="0" applyFont="1" applyFill="1" applyBorder="1" applyAlignment="1">
      <alignment horizontal="center"/>
    </xf>
    <xf numFmtId="0" fontId="10" fillId="5" borderId="2" xfId="0" applyFont="1" applyFill="1" applyBorder="1" applyAlignment="1">
      <alignment horizontal="center"/>
    </xf>
    <xf numFmtId="0" fontId="10" fillId="5" borderId="3" xfId="0" applyFont="1" applyFill="1" applyBorder="1" applyAlignment="1">
      <alignment horizontal="center"/>
    </xf>
    <xf numFmtId="0" fontId="8" fillId="4" borderId="5" xfId="0" applyFont="1" applyFill="1" applyBorder="1" applyAlignment="1">
      <alignment horizontal="center" vertical="center" wrapText="1"/>
    </xf>
    <xf numFmtId="0" fontId="8" fillId="5" borderId="4" xfId="0" applyFont="1" applyFill="1" applyBorder="1" applyAlignment="1">
      <alignment horizontal="center" vertical="top"/>
    </xf>
    <xf numFmtId="0" fontId="11" fillId="0" borderId="4" xfId="1" applyFont="1" applyFill="1" applyBorder="1" applyAlignment="1" applyProtection="1">
      <alignment horizontal="center" vertical="center"/>
    </xf>
    <xf numFmtId="0" fontId="11" fillId="0" borderId="4" xfId="0" applyFont="1" applyFill="1" applyBorder="1" applyAlignment="1">
      <alignment horizontal="center" vertical="center"/>
    </xf>
    <xf numFmtId="0" fontId="11" fillId="5" borderId="4" xfId="0" applyFont="1" applyFill="1" applyBorder="1"/>
    <xf numFmtId="16" fontId="11" fillId="0" borderId="4" xfId="0" applyNumberFormat="1" applyFont="1" applyBorder="1" applyAlignment="1">
      <alignment horizontal="center" vertical="center"/>
    </xf>
    <xf numFmtId="0" fontId="11" fillId="0" borderId="4" xfId="0" applyNumberFormat="1" applyFont="1" applyBorder="1" applyAlignment="1">
      <alignment horizontal="center" vertical="center"/>
    </xf>
    <xf numFmtId="0" fontId="11" fillId="0" borderId="8"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7" xfId="0" applyFont="1" applyFill="1" applyBorder="1" applyAlignment="1">
      <alignment horizontal="center" vertical="center"/>
    </xf>
    <xf numFmtId="0" fontId="8" fillId="0" borderId="5" xfId="0" applyFont="1" applyFill="1" applyBorder="1" applyAlignment="1">
      <alignment horizontal="center" vertical="center" wrapText="1"/>
    </xf>
    <xf numFmtId="0" fontId="8" fillId="0" borderId="5" xfId="0" applyFont="1" applyFill="1" applyBorder="1" applyAlignment="1">
      <alignment horizontal="center" vertical="center"/>
    </xf>
    <xf numFmtId="0" fontId="11" fillId="0" borderId="5" xfId="0" applyFont="1" applyBorder="1" applyAlignment="1">
      <alignment horizontal="center" vertical="center" wrapText="1"/>
    </xf>
    <xf numFmtId="0" fontId="10" fillId="4" borderId="4"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0" fillId="12" borderId="4" xfId="0" applyFont="1" applyFill="1" applyBorder="1" applyAlignment="1">
      <alignment horizontal="center" vertical="center" wrapText="1"/>
    </xf>
    <xf numFmtId="0" fontId="10" fillId="4" borderId="4" xfId="0" applyFont="1" applyFill="1" applyBorder="1" applyAlignment="1">
      <alignment horizontal="center" vertical="center"/>
    </xf>
    <xf numFmtId="0" fontId="10" fillId="4" borderId="12" xfId="0" applyFont="1" applyFill="1" applyBorder="1" applyAlignment="1">
      <alignment horizontal="center" vertical="center" wrapText="1"/>
    </xf>
    <xf numFmtId="0" fontId="10" fillId="12" borderId="8" xfId="4" applyFont="1" applyFill="1" applyBorder="1" applyAlignment="1">
      <alignment horizontal="center" vertical="center" wrapText="1"/>
    </xf>
    <xf numFmtId="0" fontId="10" fillId="12" borderId="10" xfId="4" applyFont="1" applyFill="1" applyBorder="1" applyAlignment="1">
      <alignment horizontal="center" vertical="center" wrapText="1"/>
    </xf>
    <xf numFmtId="0" fontId="10" fillId="12" borderId="7" xfId="4" applyFont="1" applyFill="1" applyBorder="1" applyAlignment="1">
      <alignment horizontal="center" vertical="center" wrapText="1"/>
    </xf>
    <xf numFmtId="0" fontId="3" fillId="3" borderId="4" xfId="4" applyFill="1" applyBorder="1" applyAlignment="1">
      <alignment horizontal="center" vertical="center" wrapText="1"/>
    </xf>
    <xf numFmtId="0" fontId="27" fillId="0" borderId="27" xfId="4" applyFont="1" applyFill="1" applyBorder="1" applyAlignment="1">
      <alignment horizontal="left" vertical="top" wrapText="1"/>
    </xf>
    <xf numFmtId="0" fontId="27" fillId="0" borderId="10" xfId="4" applyFont="1" applyFill="1" applyBorder="1" applyAlignment="1">
      <alignment horizontal="left" vertical="top" wrapText="1"/>
    </xf>
    <xf numFmtId="0" fontId="27" fillId="0" borderId="28" xfId="4" applyFont="1" applyFill="1" applyBorder="1" applyAlignment="1">
      <alignment horizontal="left" vertical="top" wrapText="1"/>
    </xf>
    <xf numFmtId="0" fontId="29" fillId="0" borderId="0" xfId="4" applyFont="1" applyBorder="1" applyAlignment="1">
      <alignment horizontal="left" vertical="top"/>
    </xf>
    <xf numFmtId="0" fontId="31" fillId="0" borderId="0" xfId="4" applyFont="1" applyBorder="1" applyAlignment="1">
      <alignment horizontal="center" vertical="top"/>
    </xf>
    <xf numFmtId="0" fontId="30" fillId="0" borderId="19" xfId="4" applyFont="1" applyFill="1" applyBorder="1" applyAlignment="1">
      <alignment horizontal="center" vertical="center"/>
    </xf>
    <xf numFmtId="0" fontId="30" fillId="0" borderId="20" xfId="4" applyFont="1" applyFill="1" applyBorder="1" applyAlignment="1">
      <alignment horizontal="center" vertical="center"/>
    </xf>
    <xf numFmtId="0" fontId="30" fillId="0" borderId="21" xfId="4" applyFont="1" applyFill="1" applyBorder="1" applyAlignment="1">
      <alignment horizontal="center" vertical="center"/>
    </xf>
    <xf numFmtId="0" fontId="27" fillId="0" borderId="23" xfId="4" applyFont="1" applyFill="1" applyBorder="1" applyAlignment="1">
      <alignment horizontal="left" vertical="top" wrapText="1"/>
    </xf>
    <xf numFmtId="0" fontId="27" fillId="0" borderId="24" xfId="4" applyFont="1" applyFill="1" applyBorder="1" applyAlignment="1">
      <alignment horizontal="left" vertical="top" wrapText="1"/>
    </xf>
    <xf numFmtId="0" fontId="27" fillId="0" borderId="25" xfId="4" applyFont="1" applyFill="1" applyBorder="1" applyAlignment="1">
      <alignment horizontal="left" vertical="top" wrapText="1"/>
    </xf>
    <xf numFmtId="0" fontId="27" fillId="0" borderId="31" xfId="4" applyFont="1" applyFill="1" applyBorder="1" applyAlignment="1">
      <alignment horizontal="left" vertical="top" wrapText="1"/>
    </xf>
    <xf numFmtId="0" fontId="27" fillId="0" borderId="30" xfId="4" applyFont="1" applyFill="1" applyBorder="1" applyAlignment="1">
      <alignment horizontal="left" vertical="top" wrapText="1"/>
    </xf>
    <xf numFmtId="0" fontId="27" fillId="0" borderId="32" xfId="4" applyFont="1" applyFill="1" applyBorder="1" applyAlignment="1">
      <alignment horizontal="left" vertical="top" wrapText="1"/>
    </xf>
    <xf numFmtId="0" fontId="31" fillId="0" borderId="0" xfId="4" applyFont="1" applyFill="1" applyBorder="1" applyAlignment="1">
      <alignment horizontal="center" vertical="top"/>
    </xf>
    <xf numFmtId="0" fontId="30" fillId="0" borderId="33" xfId="4" applyFont="1" applyFill="1" applyBorder="1" applyAlignment="1">
      <alignment horizontal="center" vertical="center"/>
    </xf>
    <xf numFmtId="0" fontId="30" fillId="0" borderId="34" xfId="4" applyFont="1" applyFill="1" applyBorder="1" applyAlignment="1">
      <alignment horizontal="center" vertical="center"/>
    </xf>
    <xf numFmtId="0" fontId="30" fillId="0" borderId="35" xfId="4" applyFont="1" applyFill="1" applyBorder="1" applyAlignment="1">
      <alignment horizontal="center" vertical="center"/>
    </xf>
    <xf numFmtId="0" fontId="30" fillId="0" borderId="36" xfId="4" applyFont="1" applyFill="1" applyBorder="1" applyAlignment="1">
      <alignment horizontal="center" vertical="center"/>
    </xf>
    <xf numFmtId="0" fontId="30" fillId="0" borderId="6" xfId="4" applyFont="1" applyFill="1" applyBorder="1" applyAlignment="1">
      <alignment horizontal="center" vertical="center"/>
    </xf>
    <xf numFmtId="0" fontId="30" fillId="0" borderId="40" xfId="4" applyFont="1" applyFill="1" applyBorder="1" applyAlignment="1">
      <alignment horizontal="center" vertical="center" wrapText="1"/>
    </xf>
    <xf numFmtId="0" fontId="30" fillId="0" borderId="41" xfId="4" applyFont="1" applyFill="1" applyBorder="1" applyAlignment="1">
      <alignment horizontal="center" vertical="center" wrapText="1"/>
    </xf>
    <xf numFmtId="0" fontId="30" fillId="0" borderId="45" xfId="4" applyFont="1" applyFill="1" applyBorder="1" applyAlignment="1">
      <alignment horizontal="center" vertical="center" wrapText="1"/>
    </xf>
    <xf numFmtId="0" fontId="30" fillId="0" borderId="33" xfId="4" applyFont="1" applyFill="1" applyBorder="1" applyAlignment="1">
      <alignment horizontal="center" vertical="center" wrapText="1"/>
    </xf>
    <xf numFmtId="0" fontId="30" fillId="0" borderId="35" xfId="4" applyFont="1" applyFill="1" applyBorder="1" applyAlignment="1">
      <alignment horizontal="center" vertical="center" wrapText="1"/>
    </xf>
    <xf numFmtId="0" fontId="30" fillId="0" borderId="40" xfId="4" applyFont="1" applyFill="1" applyBorder="1" applyAlignment="1">
      <alignment horizontal="center" vertical="center"/>
    </xf>
    <xf numFmtId="0" fontId="30" fillId="0" borderId="45" xfId="4" applyFont="1" applyFill="1" applyBorder="1" applyAlignment="1">
      <alignment horizontal="center" vertical="center"/>
    </xf>
    <xf numFmtId="0" fontId="27" fillId="0" borderId="23" xfId="4" applyFont="1" applyFill="1" applyBorder="1" applyAlignment="1">
      <alignment horizontal="center" vertical="center" wrapText="1"/>
    </xf>
    <xf numFmtId="0" fontId="27" fillId="0" borderId="24" xfId="4" applyFont="1" applyFill="1" applyBorder="1" applyAlignment="1">
      <alignment horizontal="center" vertical="center" wrapText="1"/>
    </xf>
    <xf numFmtId="0" fontId="27" fillId="0" borderId="25" xfId="4" applyFont="1" applyFill="1" applyBorder="1" applyAlignment="1">
      <alignment horizontal="center" vertical="center" wrapText="1"/>
    </xf>
    <xf numFmtId="0" fontId="27" fillId="0" borderId="27" xfId="4" applyFont="1" applyFill="1" applyBorder="1" applyAlignment="1">
      <alignment horizontal="center" vertical="center" wrapText="1"/>
    </xf>
    <xf numFmtId="0" fontId="27" fillId="0" borderId="10" xfId="4" applyFont="1" applyFill="1" applyBorder="1" applyAlignment="1">
      <alignment horizontal="center" vertical="center" wrapText="1"/>
    </xf>
    <xf numFmtId="0" fontId="27" fillId="0" borderId="28" xfId="4" applyFont="1" applyFill="1" applyBorder="1" applyAlignment="1">
      <alignment horizontal="center" vertical="center" wrapText="1"/>
    </xf>
    <xf numFmtId="0" fontId="27" fillId="0" borderId="31" xfId="4" applyFont="1" applyFill="1" applyBorder="1" applyAlignment="1">
      <alignment horizontal="center" vertical="center" wrapText="1"/>
    </xf>
    <xf numFmtId="0" fontId="27" fillId="0" borderId="30" xfId="4" applyFont="1" applyFill="1" applyBorder="1" applyAlignment="1">
      <alignment horizontal="center" vertical="center" wrapText="1"/>
    </xf>
    <xf numFmtId="0" fontId="27" fillId="0" borderId="32" xfId="4" applyFont="1" applyFill="1" applyBorder="1" applyAlignment="1">
      <alignment horizontal="center" vertical="center" wrapText="1"/>
    </xf>
    <xf numFmtId="0" fontId="30" fillId="0" borderId="34" xfId="4" applyFont="1" applyFill="1" applyBorder="1" applyAlignment="1">
      <alignment horizontal="center" vertical="center" wrapText="1"/>
    </xf>
    <xf numFmtId="0" fontId="30" fillId="0" borderId="36" xfId="4" applyFont="1" applyFill="1" applyBorder="1" applyAlignment="1">
      <alignment horizontal="center" vertical="center" wrapText="1"/>
    </xf>
    <xf numFmtId="0" fontId="3" fillId="0" borderId="47" xfId="4" applyBorder="1" applyAlignment="1">
      <alignment horizontal="center" vertical="center" wrapText="1"/>
    </xf>
    <xf numFmtId="0" fontId="3" fillId="0" borderId="48" xfId="4" applyBorder="1" applyAlignment="1">
      <alignment horizontal="center" vertical="center" wrapText="1"/>
    </xf>
    <xf numFmtId="0" fontId="30" fillId="0" borderId="38" xfId="4" applyFont="1" applyBorder="1" applyAlignment="1">
      <alignment horizontal="center" vertical="top"/>
    </xf>
    <xf numFmtId="0" fontId="30" fillId="0" borderId="39" xfId="4" applyFont="1" applyBorder="1" applyAlignment="1">
      <alignment horizontal="center" vertical="top"/>
    </xf>
    <xf numFmtId="0" fontId="3" fillId="0" borderId="4" xfId="4" applyBorder="1" applyAlignment="1">
      <alignment horizontal="center" vertical="center"/>
    </xf>
    <xf numFmtId="0" fontId="3" fillId="0" borderId="44" xfId="4" applyBorder="1" applyAlignment="1">
      <alignment horizontal="center" vertical="center"/>
    </xf>
  </cellXfs>
  <cellStyles count="9">
    <cellStyle name="Hipervínculo" xfId="1" builtinId="8"/>
    <cellStyle name="Hipervínculo 2" xfId="2"/>
    <cellStyle name="Normal" xfId="0" builtinId="0"/>
    <cellStyle name="Normal 2" xfId="3"/>
    <cellStyle name="Normal 2 2 2" xfId="4"/>
    <cellStyle name="Normal 2 3" xfId="5"/>
    <cellStyle name="Normal 3" xfId="6"/>
    <cellStyle name="Normal 5" xfId="8"/>
    <cellStyle name="PSChar" xfId="7"/>
  </cellStyles>
  <dxfs count="8">
    <dxf>
      <font>
        <color theme="0"/>
      </font>
      <fill>
        <patternFill>
          <bgColor rgb="FFFF0000"/>
        </patternFill>
      </fill>
    </dxf>
    <dxf>
      <font>
        <color theme="0"/>
      </font>
      <fill>
        <patternFill>
          <bgColor rgb="FF006600"/>
        </patternFill>
      </fill>
    </dxf>
    <dxf>
      <fill>
        <patternFill>
          <bgColor rgb="FF00B050"/>
        </patternFill>
      </fill>
    </dxf>
    <dxf>
      <fill>
        <patternFill>
          <bgColor rgb="FFFFFF00"/>
        </patternFill>
      </fill>
    </dxf>
    <dxf>
      <fill>
        <patternFill>
          <bgColor rgb="FFFF0000"/>
        </patternFill>
      </fill>
    </dxf>
    <dxf>
      <fill>
        <patternFill>
          <bgColor rgb="FFC00000"/>
        </patternFill>
      </fill>
    </dxf>
    <dxf>
      <font>
        <b val="0"/>
        <i val="0"/>
      </font>
      <fill>
        <patternFill>
          <bgColor rgb="FFFFFF00"/>
        </patternFill>
      </fill>
    </dxf>
    <dxf>
      <font>
        <color theme="0" tint="-0.14996795556505021"/>
        <name val="Cambria"/>
        <scheme val="none"/>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0"/>
    <c:plotArea>
      <c:layout/>
      <c:barChart>
        <c:barDir val="col"/>
        <c:grouping val="clustered"/>
        <c:varyColors val="0"/>
        <c:ser>
          <c:idx val="0"/>
          <c:order val="0"/>
          <c:tx>
            <c:strRef>
              <c:f>RIESGOS!$B$2</c:f>
              <c:strCache>
                <c:ptCount val="1"/>
                <c:pt idx="0">
                  <c:v>#</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RIESGOS!$A$3:$A$9</c:f>
              <c:strCache>
                <c:ptCount val="7"/>
                <c:pt idx="0">
                  <c:v>BIOLÓGICOS</c:v>
                </c:pt>
                <c:pt idx="1">
                  <c:v>BIOMECÁNICOS</c:v>
                </c:pt>
                <c:pt idx="2">
                  <c:v>CONDICIONES DE SEGURIDAD</c:v>
                </c:pt>
                <c:pt idx="3">
                  <c:v>FENÓMENOS NATURALES</c:v>
                </c:pt>
                <c:pt idx="4">
                  <c:v>FÍSICOS</c:v>
                </c:pt>
                <c:pt idx="5">
                  <c:v>PSICOSOCIAL</c:v>
                </c:pt>
                <c:pt idx="6">
                  <c:v>QUÍMICOS</c:v>
                </c:pt>
              </c:strCache>
            </c:strRef>
          </c:cat>
          <c:val>
            <c:numRef>
              <c:f>RIESGOS!$B$3:$B$9</c:f>
              <c:numCache>
                <c:formatCode>General</c:formatCode>
                <c:ptCount val="7"/>
                <c:pt idx="0">
                  <c:v>20</c:v>
                </c:pt>
                <c:pt idx="1">
                  <c:v>45</c:v>
                </c:pt>
                <c:pt idx="2">
                  <c:v>107</c:v>
                </c:pt>
                <c:pt idx="3">
                  <c:v>40</c:v>
                </c:pt>
                <c:pt idx="4">
                  <c:v>7</c:v>
                </c:pt>
                <c:pt idx="5">
                  <c:v>14</c:v>
                </c:pt>
                <c:pt idx="6">
                  <c:v>10</c:v>
                </c:pt>
              </c:numCache>
            </c:numRef>
          </c:val>
          <c:extLst xmlns:c16r2="http://schemas.microsoft.com/office/drawing/2015/06/chart">
            <c:ext xmlns:c16="http://schemas.microsoft.com/office/drawing/2014/chart" uri="{C3380CC4-5D6E-409C-BE32-E72D297353CC}">
              <c16:uniqueId val="{00000000-EC4B-4395-8F67-78EF2B7819EB}"/>
            </c:ext>
          </c:extLst>
        </c:ser>
        <c:ser>
          <c:idx val="1"/>
          <c:order val="1"/>
          <c:tx>
            <c:strRef>
              <c:f>RIESGOS!$C$2</c:f>
              <c:strCache>
                <c:ptCount val="1"/>
                <c:pt idx="0">
                  <c:v>%</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RIESGOS!$A$3:$A$9</c:f>
              <c:strCache>
                <c:ptCount val="7"/>
                <c:pt idx="0">
                  <c:v>BIOLÓGICOS</c:v>
                </c:pt>
                <c:pt idx="1">
                  <c:v>BIOMECÁNICOS</c:v>
                </c:pt>
                <c:pt idx="2">
                  <c:v>CONDICIONES DE SEGURIDAD</c:v>
                </c:pt>
                <c:pt idx="3">
                  <c:v>FENÓMENOS NATURALES</c:v>
                </c:pt>
                <c:pt idx="4">
                  <c:v>FÍSICOS</c:v>
                </c:pt>
                <c:pt idx="5">
                  <c:v>PSICOSOCIAL</c:v>
                </c:pt>
                <c:pt idx="6">
                  <c:v>QUÍMICOS</c:v>
                </c:pt>
              </c:strCache>
            </c:strRef>
          </c:cat>
          <c:val>
            <c:numRef>
              <c:f>RIESGOS!$C$3:$C$9</c:f>
              <c:numCache>
                <c:formatCode>0.0</c:formatCode>
                <c:ptCount val="7"/>
                <c:pt idx="0">
                  <c:v>8.2304526748971192</c:v>
                </c:pt>
                <c:pt idx="1">
                  <c:v>18.518518518518519</c:v>
                </c:pt>
                <c:pt idx="2">
                  <c:v>44.032921810699591</c:v>
                </c:pt>
                <c:pt idx="3">
                  <c:v>16.460905349794238</c:v>
                </c:pt>
                <c:pt idx="4">
                  <c:v>2.880658436213992</c:v>
                </c:pt>
                <c:pt idx="5">
                  <c:v>5.761316872427984</c:v>
                </c:pt>
                <c:pt idx="6">
                  <c:v>4.1152263374485596</c:v>
                </c:pt>
              </c:numCache>
            </c:numRef>
          </c:val>
          <c:extLst xmlns:c16r2="http://schemas.microsoft.com/office/drawing/2015/06/chart">
            <c:ext xmlns:c16="http://schemas.microsoft.com/office/drawing/2014/chart" uri="{C3380CC4-5D6E-409C-BE32-E72D297353CC}">
              <c16:uniqueId val="{00000001-EC4B-4395-8F67-78EF2B7819EB}"/>
            </c:ext>
          </c:extLst>
        </c:ser>
        <c:dLbls>
          <c:showLegendKey val="0"/>
          <c:showVal val="0"/>
          <c:showCatName val="0"/>
          <c:showSerName val="0"/>
          <c:showPercent val="0"/>
          <c:showBubbleSize val="0"/>
        </c:dLbls>
        <c:gapWidth val="150"/>
        <c:axId val="101350784"/>
        <c:axId val="101356672"/>
      </c:barChart>
      <c:catAx>
        <c:axId val="101350784"/>
        <c:scaling>
          <c:orientation val="minMax"/>
        </c:scaling>
        <c:delete val="0"/>
        <c:axPos val="b"/>
        <c:numFmt formatCode="General" sourceLinked="0"/>
        <c:majorTickMark val="out"/>
        <c:minorTickMark val="none"/>
        <c:tickLblPos val="nextTo"/>
        <c:crossAx val="101356672"/>
        <c:crosses val="autoZero"/>
        <c:auto val="1"/>
        <c:lblAlgn val="ctr"/>
        <c:lblOffset val="100"/>
        <c:noMultiLvlLbl val="0"/>
      </c:catAx>
      <c:valAx>
        <c:axId val="101356672"/>
        <c:scaling>
          <c:orientation val="minMax"/>
        </c:scaling>
        <c:delete val="0"/>
        <c:axPos val="l"/>
        <c:majorGridlines/>
        <c:numFmt formatCode="General" sourceLinked="1"/>
        <c:majorTickMark val="out"/>
        <c:minorTickMark val="none"/>
        <c:tickLblPos val="nextTo"/>
        <c:crossAx val="101350784"/>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0"/>
    <c:plotArea>
      <c:layout/>
      <c:barChart>
        <c:barDir val="col"/>
        <c:grouping val="clustered"/>
        <c:varyColors val="0"/>
        <c:ser>
          <c:idx val="0"/>
          <c:order val="0"/>
          <c:tx>
            <c:strRef>
              <c:f>RIESGOS!$F$2</c:f>
              <c:strCache>
                <c:ptCount val="1"/>
                <c:pt idx="0">
                  <c:v>#</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RIESGOS!$E$3:$E$7</c:f>
              <c:strCache>
                <c:ptCount val="5"/>
                <c:pt idx="0">
                  <c:v>I</c:v>
                </c:pt>
                <c:pt idx="1">
                  <c:v>II</c:v>
                </c:pt>
                <c:pt idx="2">
                  <c:v>III</c:v>
                </c:pt>
                <c:pt idx="3">
                  <c:v>IV</c:v>
                </c:pt>
                <c:pt idx="4">
                  <c:v>TOTAL</c:v>
                </c:pt>
              </c:strCache>
            </c:strRef>
          </c:cat>
          <c:val>
            <c:numRef>
              <c:f>RIESGOS!$F$3:$F$7</c:f>
              <c:numCache>
                <c:formatCode>General</c:formatCode>
                <c:ptCount val="5"/>
                <c:pt idx="0">
                  <c:v>0</c:v>
                </c:pt>
                <c:pt idx="1">
                  <c:v>148</c:v>
                </c:pt>
                <c:pt idx="2">
                  <c:v>89</c:v>
                </c:pt>
                <c:pt idx="3">
                  <c:v>6</c:v>
                </c:pt>
                <c:pt idx="4">
                  <c:v>243</c:v>
                </c:pt>
              </c:numCache>
            </c:numRef>
          </c:val>
          <c:extLst xmlns:c16r2="http://schemas.microsoft.com/office/drawing/2015/06/chart">
            <c:ext xmlns:c16="http://schemas.microsoft.com/office/drawing/2014/chart" uri="{C3380CC4-5D6E-409C-BE32-E72D297353CC}">
              <c16:uniqueId val="{00000000-0ACF-4BCF-8799-46F14E72C5ED}"/>
            </c:ext>
          </c:extLst>
        </c:ser>
        <c:ser>
          <c:idx val="1"/>
          <c:order val="1"/>
          <c:tx>
            <c:strRef>
              <c:f>RIESGOS!$G$2</c:f>
              <c:strCache>
                <c:ptCount val="1"/>
                <c:pt idx="0">
                  <c:v>%</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RIESGOS!$E$3:$E$7</c:f>
              <c:strCache>
                <c:ptCount val="5"/>
                <c:pt idx="0">
                  <c:v>I</c:v>
                </c:pt>
                <c:pt idx="1">
                  <c:v>II</c:v>
                </c:pt>
                <c:pt idx="2">
                  <c:v>III</c:v>
                </c:pt>
                <c:pt idx="3">
                  <c:v>IV</c:v>
                </c:pt>
                <c:pt idx="4">
                  <c:v>TOTAL</c:v>
                </c:pt>
              </c:strCache>
            </c:strRef>
          </c:cat>
          <c:val>
            <c:numRef>
              <c:f>RIESGOS!$G$3:$G$7</c:f>
              <c:numCache>
                <c:formatCode>0.00</c:formatCode>
                <c:ptCount val="5"/>
                <c:pt idx="0">
                  <c:v>0</c:v>
                </c:pt>
                <c:pt idx="1">
                  <c:v>60.905349794238681</c:v>
                </c:pt>
                <c:pt idx="2">
                  <c:v>36.625514403292179</c:v>
                </c:pt>
                <c:pt idx="3">
                  <c:v>2.4691358024691357</c:v>
                </c:pt>
                <c:pt idx="4">
                  <c:v>100</c:v>
                </c:pt>
              </c:numCache>
            </c:numRef>
          </c:val>
          <c:extLst xmlns:c16r2="http://schemas.microsoft.com/office/drawing/2015/06/chart">
            <c:ext xmlns:c16="http://schemas.microsoft.com/office/drawing/2014/chart" uri="{C3380CC4-5D6E-409C-BE32-E72D297353CC}">
              <c16:uniqueId val="{00000001-0ACF-4BCF-8799-46F14E72C5ED}"/>
            </c:ext>
          </c:extLst>
        </c:ser>
        <c:dLbls>
          <c:showLegendKey val="0"/>
          <c:showVal val="0"/>
          <c:showCatName val="0"/>
          <c:showSerName val="0"/>
          <c:showPercent val="0"/>
          <c:showBubbleSize val="0"/>
        </c:dLbls>
        <c:gapWidth val="150"/>
        <c:axId val="100944896"/>
        <c:axId val="100950784"/>
      </c:barChart>
      <c:catAx>
        <c:axId val="100944896"/>
        <c:scaling>
          <c:orientation val="minMax"/>
        </c:scaling>
        <c:delete val="0"/>
        <c:axPos val="b"/>
        <c:numFmt formatCode="General" sourceLinked="0"/>
        <c:majorTickMark val="out"/>
        <c:minorTickMark val="none"/>
        <c:tickLblPos val="nextTo"/>
        <c:crossAx val="100950784"/>
        <c:crosses val="autoZero"/>
        <c:auto val="1"/>
        <c:lblAlgn val="ctr"/>
        <c:lblOffset val="100"/>
        <c:noMultiLvlLbl val="0"/>
      </c:catAx>
      <c:valAx>
        <c:axId val="100950784"/>
        <c:scaling>
          <c:orientation val="minMax"/>
        </c:scaling>
        <c:delete val="0"/>
        <c:axPos val="l"/>
        <c:majorGridlines/>
        <c:numFmt formatCode="General" sourceLinked="1"/>
        <c:majorTickMark val="out"/>
        <c:minorTickMark val="none"/>
        <c:tickLblPos val="nextTo"/>
        <c:crossAx val="100944896"/>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0"/>
    <c:plotArea>
      <c:layout/>
      <c:barChart>
        <c:barDir val="col"/>
        <c:grouping val="clustered"/>
        <c:varyColors val="0"/>
        <c:ser>
          <c:idx val="0"/>
          <c:order val="0"/>
          <c:tx>
            <c:strRef>
              <c:f>RIESGOS!$I$2</c:f>
              <c:strCache>
                <c:ptCount val="1"/>
                <c:pt idx="0">
                  <c:v>ACEPTABILIDAD DEL RIESGO</c:v>
                </c:pt>
              </c:strCache>
            </c:strRef>
          </c:tx>
          <c:invertIfNegative val="0"/>
          <c:val>
            <c:numRef>
              <c:f>RIESGOS!$I$3:$I$6</c:f>
              <c:numCache>
                <c:formatCode>General</c:formatCode>
                <c:ptCount val="4"/>
                <c:pt idx="0">
                  <c:v>0</c:v>
                </c:pt>
                <c:pt idx="1">
                  <c:v>0</c:v>
                </c:pt>
                <c:pt idx="2">
                  <c:v>0</c:v>
                </c:pt>
              </c:numCache>
            </c:numRef>
          </c:val>
          <c:extLst xmlns:c16r2="http://schemas.microsoft.com/office/drawing/2015/06/chart">
            <c:ext xmlns:c16="http://schemas.microsoft.com/office/drawing/2014/chart" uri="{C3380CC4-5D6E-409C-BE32-E72D297353CC}">
              <c16:uniqueId val="{00000000-BFE3-4D0F-913B-734CE622FE7A}"/>
            </c:ext>
          </c:extLst>
        </c:ser>
        <c:ser>
          <c:idx val="1"/>
          <c:order val="1"/>
          <c:tx>
            <c:strRef>
              <c:f>RIESGOS!$J$2</c:f>
              <c:strCache>
                <c:ptCount val="1"/>
                <c:pt idx="0">
                  <c:v>#</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RIESGOS!$J$3:$J$6</c:f>
              <c:numCache>
                <c:formatCode>General</c:formatCode>
                <c:ptCount val="4"/>
                <c:pt idx="0">
                  <c:v>95</c:v>
                </c:pt>
                <c:pt idx="1">
                  <c:v>147</c:v>
                </c:pt>
                <c:pt idx="2">
                  <c:v>0</c:v>
                </c:pt>
                <c:pt idx="3">
                  <c:v>242</c:v>
                </c:pt>
              </c:numCache>
            </c:numRef>
          </c:val>
          <c:extLst xmlns:c16r2="http://schemas.microsoft.com/office/drawing/2015/06/chart">
            <c:ext xmlns:c16="http://schemas.microsoft.com/office/drawing/2014/chart" uri="{C3380CC4-5D6E-409C-BE32-E72D297353CC}">
              <c16:uniqueId val="{00000001-BFE3-4D0F-913B-734CE622FE7A}"/>
            </c:ext>
          </c:extLst>
        </c:ser>
        <c:dLbls>
          <c:showLegendKey val="0"/>
          <c:showVal val="0"/>
          <c:showCatName val="0"/>
          <c:showSerName val="0"/>
          <c:showPercent val="0"/>
          <c:showBubbleSize val="0"/>
        </c:dLbls>
        <c:gapWidth val="150"/>
        <c:axId val="100972800"/>
        <c:axId val="100978688"/>
      </c:barChart>
      <c:catAx>
        <c:axId val="100972800"/>
        <c:scaling>
          <c:orientation val="minMax"/>
        </c:scaling>
        <c:delete val="0"/>
        <c:axPos val="b"/>
        <c:majorTickMark val="out"/>
        <c:minorTickMark val="none"/>
        <c:tickLblPos val="nextTo"/>
        <c:crossAx val="100978688"/>
        <c:crosses val="autoZero"/>
        <c:auto val="1"/>
        <c:lblAlgn val="ctr"/>
        <c:lblOffset val="100"/>
        <c:noMultiLvlLbl val="0"/>
      </c:catAx>
      <c:valAx>
        <c:axId val="100978688"/>
        <c:scaling>
          <c:orientation val="minMax"/>
        </c:scaling>
        <c:delete val="0"/>
        <c:axPos val="l"/>
        <c:majorGridlines/>
        <c:numFmt formatCode="General" sourceLinked="1"/>
        <c:majorTickMark val="out"/>
        <c:minorTickMark val="none"/>
        <c:tickLblPos val="nextTo"/>
        <c:crossAx val="10097280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66675</xdr:colOff>
      <xdr:row>11</xdr:row>
      <xdr:rowOff>52387</xdr:rowOff>
    </xdr:from>
    <xdr:to>
      <xdr:col>3</xdr:col>
      <xdr:colOff>752475</xdr:colOff>
      <xdr:row>28</xdr:row>
      <xdr:rowOff>42862</xdr:rowOff>
    </xdr:to>
    <xdr:graphicFrame macro="">
      <xdr:nvGraphicFramePr>
        <xdr:cNvPr id="4" name="3 Gráfico">
          <a:extLst>
            <a:ext uri="{FF2B5EF4-FFF2-40B4-BE49-F238E27FC236}">
              <a16:creationId xmlns:a16="http://schemas.microsoft.com/office/drawing/2014/main" xmlns=""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133350</xdr:colOff>
      <xdr:row>11</xdr:row>
      <xdr:rowOff>42862</xdr:rowOff>
    </xdr:from>
    <xdr:to>
      <xdr:col>8</xdr:col>
      <xdr:colOff>1609725</xdr:colOff>
      <xdr:row>28</xdr:row>
      <xdr:rowOff>33337</xdr:rowOff>
    </xdr:to>
    <xdr:graphicFrame macro="">
      <xdr:nvGraphicFramePr>
        <xdr:cNvPr id="5" name="4 Gráfico">
          <a:extLst>
            <a:ext uri="{FF2B5EF4-FFF2-40B4-BE49-F238E27FC236}">
              <a16:creationId xmlns:a16="http://schemas.microsoft.com/office/drawing/2014/main" xmlns=""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2019300</xdr:colOff>
      <xdr:row>11</xdr:row>
      <xdr:rowOff>61912</xdr:rowOff>
    </xdr:from>
    <xdr:to>
      <xdr:col>14</xdr:col>
      <xdr:colOff>228600</xdr:colOff>
      <xdr:row>28</xdr:row>
      <xdr:rowOff>52387</xdr:rowOff>
    </xdr:to>
    <xdr:graphicFrame macro="">
      <xdr:nvGraphicFramePr>
        <xdr:cNvPr id="6" name="5 Gráfico">
          <a:extLst>
            <a:ext uri="{FF2B5EF4-FFF2-40B4-BE49-F238E27FC236}">
              <a16:creationId xmlns:a16="http://schemas.microsoft.com/office/drawing/2014/main" xmlns="" id="{00000000-0008-0000-01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32660</xdr:colOff>
      <xdr:row>0</xdr:row>
      <xdr:rowOff>38100</xdr:rowOff>
    </xdr:from>
    <xdr:to>
      <xdr:col>14</xdr:col>
      <xdr:colOff>222937</xdr:colOff>
      <xdr:row>37</xdr:row>
      <xdr:rowOff>66675</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660" y="38100"/>
          <a:ext cx="10858277" cy="6019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pageSetUpPr fitToPage="1"/>
  </sheetPr>
  <dimension ref="A1:AV2685"/>
  <sheetViews>
    <sheetView tabSelected="1" view="pageBreakPreview" topLeftCell="S1" zoomScale="70" zoomScaleNormal="25" zoomScaleSheetLayoutView="70" workbookViewId="0">
      <selection activeCell="AE8" sqref="AE8:AH8"/>
    </sheetView>
  </sheetViews>
  <sheetFormatPr baseColWidth="10" defaultRowHeight="15.75" x14ac:dyDescent="0.25"/>
  <cols>
    <col min="1" max="1" width="19.5703125" style="58" customWidth="1"/>
    <col min="2" max="2" width="23.7109375" style="58" customWidth="1"/>
    <col min="3" max="3" width="28.42578125" style="55" customWidth="1"/>
    <col min="4" max="4" width="31" style="55" customWidth="1"/>
    <col min="5" max="5" width="26.5703125" style="55" customWidth="1"/>
    <col min="6" max="6" width="13.42578125" style="54" customWidth="1"/>
    <col min="7" max="7" width="16.5703125" style="9" customWidth="1"/>
    <col min="8" max="8" width="16" style="56" customWidth="1"/>
    <col min="9" max="9" width="14.140625" style="56" customWidth="1"/>
    <col min="10" max="10" width="22.7109375" style="9" customWidth="1"/>
    <col min="11" max="11" width="20.5703125" style="9" customWidth="1"/>
    <col min="12" max="12" width="31.140625" style="9" customWidth="1"/>
    <col min="13" max="13" width="26.5703125" style="9" customWidth="1"/>
    <col min="14" max="16" width="7.28515625" style="9" bestFit="1" customWidth="1"/>
    <col min="17" max="17" width="10.140625" style="9" bestFit="1" customWidth="1"/>
    <col min="18" max="18" width="7.28515625" style="9" bestFit="1" customWidth="1"/>
    <col min="19" max="19" width="5.140625" style="9" bestFit="1" customWidth="1"/>
    <col min="20" max="20" width="10.140625" style="9" bestFit="1" customWidth="1"/>
    <col min="21" max="21" width="11" style="9" customWidth="1"/>
    <col min="22" max="22" width="6.5703125" style="9" customWidth="1"/>
    <col min="23" max="23" width="15.140625" style="9" customWidth="1"/>
    <col min="24" max="24" width="14.5703125" style="9" bestFit="1" customWidth="1"/>
    <col min="25" max="25" width="15" style="9" bestFit="1" customWidth="1"/>
    <col min="26" max="26" width="23.42578125" style="9" bestFit="1" customWidth="1"/>
    <col min="27" max="27" width="44" style="9" customWidth="1"/>
    <col min="28" max="28" width="29.5703125" style="9" customWidth="1"/>
    <col min="29" max="29" width="13.85546875" style="9" customWidth="1"/>
    <col min="30" max="30" width="24.42578125" style="9" customWidth="1"/>
    <col min="31" max="31" width="19.42578125" style="57" customWidth="1"/>
    <col min="32" max="32" width="13.7109375" style="57" customWidth="1"/>
    <col min="33" max="33" width="11" style="57" customWidth="1"/>
    <col min="34" max="34" width="10" style="57" customWidth="1"/>
    <col min="35" max="36" width="11.42578125" style="3" customWidth="1"/>
    <col min="37" max="43" width="11.42578125" style="3"/>
    <col min="44" max="44" width="39" style="3" customWidth="1"/>
    <col min="45" max="45" width="35.7109375" style="3" customWidth="1"/>
    <col min="46" max="46" width="11.42578125" style="3"/>
    <col min="47" max="47" width="15.140625" style="3" customWidth="1"/>
    <col min="48" max="48" width="11.42578125" style="3"/>
    <col min="49" max="16384" width="11.42578125" style="9"/>
  </cols>
  <sheetData>
    <row r="1" spans="1:48" s="6" customFormat="1" x14ac:dyDescent="0.25">
      <c r="A1" s="201" t="s">
        <v>499</v>
      </c>
      <c r="B1" s="202"/>
      <c r="C1" s="202"/>
      <c r="D1" s="202"/>
      <c r="E1" s="202"/>
      <c r="F1" s="202"/>
      <c r="G1" s="202"/>
      <c r="H1" s="202"/>
      <c r="I1" s="202"/>
      <c r="J1" s="202"/>
      <c r="K1" s="202"/>
      <c r="L1" s="202"/>
      <c r="M1" s="202"/>
      <c r="N1" s="202"/>
      <c r="O1" s="202"/>
      <c r="P1" s="202"/>
      <c r="Q1" s="202"/>
      <c r="R1" s="202"/>
      <c r="S1" s="202"/>
      <c r="T1" s="202"/>
      <c r="U1" s="202"/>
      <c r="V1" s="202"/>
      <c r="W1" s="202"/>
      <c r="X1" s="202"/>
      <c r="Y1" s="202"/>
      <c r="Z1" s="202"/>
      <c r="AA1" s="202"/>
      <c r="AB1" s="202"/>
      <c r="AC1" s="202"/>
      <c r="AD1" s="202"/>
      <c r="AE1" s="202"/>
      <c r="AF1" s="202"/>
      <c r="AG1" s="202"/>
      <c r="AH1" s="203"/>
      <c r="AI1" s="3"/>
      <c r="AJ1" s="3"/>
      <c r="AK1" s="3"/>
      <c r="AL1" s="3"/>
      <c r="AM1" s="3"/>
      <c r="AN1" s="3"/>
      <c r="AO1" s="3"/>
      <c r="AP1" s="3"/>
      <c r="AQ1" s="3"/>
      <c r="AR1" s="18" t="s">
        <v>492</v>
      </c>
      <c r="AS1" s="19"/>
      <c r="AT1" s="3"/>
      <c r="AU1" s="3"/>
      <c r="AV1" s="3"/>
    </row>
    <row r="2" spans="1:48" s="6" customFormat="1" x14ac:dyDescent="0.25">
      <c r="A2" s="214" t="s">
        <v>44</v>
      </c>
      <c r="B2" s="215"/>
      <c r="C2" s="215"/>
      <c r="D2" s="215"/>
      <c r="E2" s="215"/>
      <c r="F2" s="215"/>
      <c r="G2" s="215"/>
      <c r="H2" s="215"/>
      <c r="I2" s="215"/>
      <c r="J2" s="215"/>
      <c r="K2" s="215"/>
      <c r="L2" s="215"/>
      <c r="M2" s="215"/>
      <c r="N2" s="215"/>
      <c r="O2" s="215"/>
      <c r="P2" s="215"/>
      <c r="Q2" s="215"/>
      <c r="R2" s="215"/>
      <c r="S2" s="215"/>
      <c r="T2" s="215"/>
      <c r="U2" s="215"/>
      <c r="V2" s="215"/>
      <c r="W2" s="215"/>
      <c r="X2" s="215"/>
      <c r="Y2" s="215"/>
      <c r="Z2" s="215"/>
      <c r="AA2" s="215"/>
      <c r="AB2" s="215"/>
      <c r="AC2" s="215"/>
      <c r="AD2" s="215"/>
      <c r="AE2" s="215"/>
      <c r="AF2" s="215"/>
      <c r="AG2" s="215"/>
      <c r="AH2" s="216"/>
      <c r="AI2" s="1"/>
      <c r="AJ2" s="2"/>
      <c r="AK2" s="2"/>
      <c r="AL2" s="3"/>
      <c r="AM2" s="3"/>
      <c r="AN2" s="3"/>
      <c r="AO2" s="3"/>
      <c r="AP2" s="3"/>
      <c r="AQ2" s="3"/>
      <c r="AR2" s="20" t="s">
        <v>484</v>
      </c>
      <c r="AS2" s="5"/>
      <c r="AT2" s="3"/>
      <c r="AU2" s="3"/>
      <c r="AV2" s="3"/>
    </row>
    <row r="3" spans="1:48" s="6" customFormat="1" x14ac:dyDescent="0.25">
      <c r="A3" s="212"/>
      <c r="B3" s="212"/>
      <c r="C3" s="212"/>
      <c r="D3" s="212"/>
      <c r="E3" s="212"/>
      <c r="F3" s="212"/>
      <c r="G3" s="212"/>
      <c r="H3" s="212"/>
      <c r="I3" s="212"/>
      <c r="J3" s="212"/>
      <c r="K3" s="212"/>
      <c r="L3" s="212"/>
      <c r="M3" s="212"/>
      <c r="N3" s="212"/>
      <c r="O3" s="212"/>
      <c r="P3" s="212"/>
      <c r="Q3" s="212"/>
      <c r="R3" s="212"/>
      <c r="S3" s="212"/>
      <c r="T3" s="212"/>
      <c r="U3" s="212"/>
      <c r="V3" s="212"/>
      <c r="W3" s="212"/>
      <c r="X3" s="212"/>
      <c r="Y3" s="212"/>
      <c r="Z3" s="212"/>
      <c r="AA3" s="212"/>
      <c r="AB3" s="212"/>
      <c r="AC3" s="212"/>
      <c r="AD3" s="212"/>
      <c r="AE3" s="212"/>
      <c r="AF3" s="212"/>
      <c r="AG3" s="212"/>
      <c r="AH3" s="212"/>
      <c r="AI3" s="1"/>
      <c r="AJ3" s="2"/>
      <c r="AK3" s="2"/>
      <c r="AL3" s="3"/>
      <c r="AM3" s="3"/>
      <c r="AN3" s="3"/>
      <c r="AO3" s="3"/>
      <c r="AP3" s="3"/>
      <c r="AQ3" s="3"/>
      <c r="AR3" s="21" t="s">
        <v>486</v>
      </c>
      <c r="AS3" s="19"/>
      <c r="AT3" s="3"/>
      <c r="AU3" s="3"/>
      <c r="AV3" s="3"/>
    </row>
    <row r="4" spans="1:48" s="6" customFormat="1" x14ac:dyDescent="0.25">
      <c r="A4" s="213"/>
      <c r="B4" s="213"/>
      <c r="C4" s="213"/>
      <c r="D4" s="213"/>
      <c r="E4" s="213"/>
      <c r="F4" s="213"/>
      <c r="G4" s="213"/>
      <c r="H4" s="213"/>
      <c r="I4" s="213"/>
      <c r="J4" s="213"/>
      <c r="K4" s="213"/>
      <c r="L4" s="213"/>
      <c r="M4" s="213"/>
      <c r="N4" s="213"/>
      <c r="O4" s="213"/>
      <c r="P4" s="213"/>
      <c r="Q4" s="213"/>
      <c r="R4" s="213"/>
      <c r="S4" s="213"/>
      <c r="T4" s="213"/>
      <c r="U4" s="213"/>
      <c r="V4" s="213"/>
      <c r="W4" s="213"/>
      <c r="X4" s="213"/>
      <c r="Y4" s="213"/>
      <c r="Z4" s="213"/>
      <c r="AA4" s="213"/>
      <c r="AB4" s="213"/>
      <c r="AC4" s="213"/>
      <c r="AD4" s="213"/>
      <c r="AE4" s="213"/>
      <c r="AF4" s="213"/>
      <c r="AG4" s="213"/>
      <c r="AH4" s="213"/>
      <c r="AI4" s="1"/>
      <c r="AJ4" s="2"/>
      <c r="AK4" s="2"/>
      <c r="AL4" s="3"/>
      <c r="AM4" s="3"/>
      <c r="AN4" s="3"/>
      <c r="AO4" s="3"/>
      <c r="AP4" s="3"/>
      <c r="AQ4" s="3"/>
      <c r="AR4" s="22" t="s">
        <v>16</v>
      </c>
      <c r="AS4" s="19"/>
      <c r="AT4" s="3"/>
      <c r="AU4" s="3"/>
      <c r="AV4" s="3"/>
    </row>
    <row r="5" spans="1:48" s="6" customFormat="1" x14ac:dyDescent="0.25">
      <c r="A5" s="210" t="s">
        <v>21</v>
      </c>
      <c r="B5" s="210"/>
      <c r="C5" s="210"/>
      <c r="D5" s="210"/>
      <c r="E5" s="210"/>
      <c r="F5" s="210"/>
      <c r="G5" s="210"/>
      <c r="H5" s="210"/>
      <c r="I5" s="210"/>
      <c r="J5" s="210"/>
      <c r="K5" s="210"/>
      <c r="L5" s="210"/>
      <c r="M5" s="210"/>
      <c r="N5" s="210"/>
      <c r="O5" s="210"/>
      <c r="P5" s="210"/>
      <c r="Q5" s="210"/>
      <c r="R5" s="210"/>
      <c r="S5" s="210"/>
      <c r="T5" s="210"/>
      <c r="U5" s="210"/>
      <c r="V5" s="210"/>
      <c r="W5" s="210"/>
      <c r="X5" s="210"/>
      <c r="Y5" s="210"/>
      <c r="Z5" s="210"/>
      <c r="AA5" s="210"/>
      <c r="AB5" s="210"/>
      <c r="AC5" s="210"/>
      <c r="AD5" s="210"/>
      <c r="AE5" s="210"/>
      <c r="AF5" s="210"/>
      <c r="AG5" s="210"/>
      <c r="AH5" s="210"/>
      <c r="AI5" s="1"/>
      <c r="AJ5" s="2"/>
      <c r="AK5" s="2"/>
      <c r="AL5" s="3"/>
      <c r="AM5" s="3"/>
      <c r="AN5" s="3"/>
      <c r="AO5" s="3"/>
      <c r="AP5" s="3"/>
      <c r="AQ5" s="3"/>
      <c r="AR5" s="23" t="s">
        <v>31</v>
      </c>
      <c r="AS5" s="5"/>
      <c r="AT5" s="3"/>
      <c r="AU5" s="3"/>
      <c r="AV5" s="3"/>
    </row>
    <row r="6" spans="1:48" s="6" customFormat="1" x14ac:dyDescent="0.25">
      <c r="A6" s="204" t="s">
        <v>38</v>
      </c>
      <c r="B6" s="204"/>
      <c r="C6" s="204"/>
      <c r="D6" s="204"/>
      <c r="E6" s="204"/>
      <c r="F6" s="204"/>
      <c r="G6" s="204"/>
      <c r="H6" s="204"/>
      <c r="I6" s="204"/>
      <c r="J6" s="198" t="s">
        <v>45</v>
      </c>
      <c r="K6" s="198"/>
      <c r="L6" s="198"/>
      <c r="M6" s="198"/>
      <c r="N6" s="198"/>
      <c r="O6" s="198"/>
      <c r="P6" s="198"/>
      <c r="Q6" s="198"/>
      <c r="R6" s="198"/>
      <c r="S6" s="198"/>
      <c r="T6" s="198"/>
      <c r="U6" s="198"/>
      <c r="V6" s="198"/>
      <c r="W6" s="198"/>
      <c r="X6" s="198"/>
      <c r="Y6" s="156" t="s">
        <v>22</v>
      </c>
      <c r="Z6" s="157" t="s">
        <v>1</v>
      </c>
      <c r="AA6" s="156" t="s">
        <v>23</v>
      </c>
      <c r="AB6" s="156"/>
      <c r="AC6" s="156" t="s">
        <v>24</v>
      </c>
      <c r="AD6" s="198"/>
      <c r="AE6" s="198"/>
      <c r="AF6" s="156" t="s">
        <v>25</v>
      </c>
      <c r="AG6" s="205">
        <v>830000167</v>
      </c>
      <c r="AH6" s="205"/>
      <c r="AI6" s="1"/>
      <c r="AJ6" s="2"/>
      <c r="AK6" s="2"/>
      <c r="AL6" s="3"/>
      <c r="AM6" s="3"/>
      <c r="AN6" s="3"/>
      <c r="AO6" s="3"/>
      <c r="AP6" s="3"/>
      <c r="AQ6" s="3"/>
      <c r="AR6" s="4" t="s">
        <v>488</v>
      </c>
      <c r="AS6" s="5"/>
      <c r="AT6" s="3"/>
      <c r="AU6" s="3"/>
      <c r="AV6" s="3"/>
    </row>
    <row r="7" spans="1:48" s="6" customFormat="1" x14ac:dyDescent="0.25">
      <c r="A7" s="218" t="s">
        <v>49</v>
      </c>
      <c r="B7" s="218"/>
      <c r="C7" s="218"/>
      <c r="D7" s="218"/>
      <c r="E7" s="218"/>
      <c r="F7" s="218"/>
      <c r="G7" s="205">
        <v>66</v>
      </c>
      <c r="H7" s="205"/>
      <c r="I7" s="7" t="s">
        <v>27</v>
      </c>
      <c r="J7" s="224" t="s">
        <v>713</v>
      </c>
      <c r="K7" s="225"/>
      <c r="L7" s="225"/>
      <c r="M7" s="225"/>
      <c r="N7" s="225"/>
      <c r="O7" s="225"/>
      <c r="P7" s="225"/>
      <c r="Q7" s="225"/>
      <c r="R7" s="225"/>
      <c r="S7" s="225"/>
      <c r="T7" s="225"/>
      <c r="U7" s="225"/>
      <c r="V7" s="225"/>
      <c r="W7" s="225"/>
      <c r="X7" s="226"/>
      <c r="Y7" s="204" t="s">
        <v>26</v>
      </c>
      <c r="Z7" s="221"/>
      <c r="AA7" s="221"/>
      <c r="AB7" s="221"/>
      <c r="AC7" s="221"/>
      <c r="AD7" s="222" t="s">
        <v>729</v>
      </c>
      <c r="AE7" s="223"/>
      <c r="AF7" s="223"/>
      <c r="AG7" s="223"/>
      <c r="AH7" s="223"/>
      <c r="AI7" s="3"/>
      <c r="AJ7" s="2"/>
      <c r="AK7" s="2"/>
      <c r="AL7" s="3"/>
      <c r="AM7" s="3"/>
      <c r="AN7" s="3"/>
      <c r="AO7" s="3"/>
      <c r="AP7" s="3"/>
      <c r="AQ7" s="3"/>
      <c r="AR7" s="8"/>
      <c r="AS7" s="5"/>
      <c r="AT7" s="3"/>
      <c r="AU7" s="3"/>
      <c r="AV7" s="3"/>
    </row>
    <row r="8" spans="1:48" x14ac:dyDescent="0.25">
      <c r="A8" s="204" t="s">
        <v>48</v>
      </c>
      <c r="B8" s="204"/>
      <c r="C8" s="205" t="s">
        <v>712</v>
      </c>
      <c r="D8" s="205"/>
      <c r="E8" s="205"/>
      <c r="F8" s="205"/>
      <c r="G8" s="205"/>
      <c r="H8" s="205"/>
      <c r="I8" s="205"/>
      <c r="J8" s="204" t="s">
        <v>46</v>
      </c>
      <c r="K8" s="204"/>
      <c r="L8" s="204"/>
      <c r="M8" s="219" t="s">
        <v>714</v>
      </c>
      <c r="N8" s="220"/>
      <c r="O8" s="220"/>
      <c r="P8" s="220"/>
      <c r="Q8" s="220"/>
      <c r="R8" s="204" t="s">
        <v>28</v>
      </c>
      <c r="S8" s="204"/>
      <c r="T8" s="204"/>
      <c r="U8" s="204"/>
      <c r="V8" s="204"/>
      <c r="W8" s="204"/>
      <c r="X8" s="204"/>
      <c r="Y8" s="208" t="s">
        <v>717</v>
      </c>
      <c r="Z8" s="208"/>
      <c r="AA8" s="208"/>
      <c r="AB8" s="208"/>
      <c r="AC8" s="209" t="s">
        <v>47</v>
      </c>
      <c r="AD8" s="209"/>
      <c r="AE8" s="208" t="s">
        <v>718</v>
      </c>
      <c r="AF8" s="208"/>
      <c r="AG8" s="208"/>
      <c r="AH8" s="208"/>
      <c r="AR8" s="8"/>
      <c r="AS8" s="5"/>
    </row>
    <row r="9" spans="1:48" x14ac:dyDescent="0.25">
      <c r="A9" s="210" t="s">
        <v>29</v>
      </c>
      <c r="B9" s="210"/>
      <c r="C9" s="210"/>
      <c r="D9" s="210"/>
      <c r="E9" s="210"/>
      <c r="F9" s="210"/>
      <c r="G9" s="210"/>
      <c r="H9" s="210"/>
      <c r="I9" s="210"/>
      <c r="J9" s="210"/>
      <c r="K9" s="210"/>
      <c r="L9" s="210"/>
      <c r="M9" s="210"/>
      <c r="N9" s="210"/>
      <c r="O9" s="210"/>
      <c r="P9" s="210"/>
      <c r="Q9" s="210"/>
      <c r="R9" s="210"/>
      <c r="S9" s="210"/>
      <c r="T9" s="210"/>
      <c r="U9" s="210"/>
      <c r="V9" s="210"/>
      <c r="W9" s="210"/>
      <c r="X9" s="210"/>
      <c r="Y9" s="210"/>
      <c r="Z9" s="210"/>
      <c r="AA9" s="210"/>
      <c r="AB9" s="210"/>
      <c r="AC9" s="210"/>
      <c r="AD9" s="210"/>
      <c r="AE9" s="210"/>
      <c r="AF9" s="210"/>
      <c r="AG9" s="210"/>
      <c r="AH9" s="210"/>
      <c r="AR9" s="8"/>
      <c r="AS9" s="5"/>
    </row>
    <row r="10" spans="1:48" s="11" customFormat="1" x14ac:dyDescent="0.2">
      <c r="A10" s="211" t="s">
        <v>30</v>
      </c>
      <c r="B10" s="211"/>
      <c r="C10" s="211"/>
      <c r="D10" s="211"/>
      <c r="E10" s="211"/>
      <c r="F10" s="211"/>
      <c r="G10" s="211"/>
      <c r="H10" s="211"/>
      <c r="I10" s="211"/>
      <c r="J10" s="192" t="s">
        <v>715</v>
      </c>
      <c r="K10" s="193"/>
      <c r="L10" s="193"/>
      <c r="M10" s="193"/>
      <c r="N10" s="193"/>
      <c r="O10" s="193"/>
      <c r="P10" s="193"/>
      <c r="Q10" s="193"/>
      <c r="R10" s="193"/>
      <c r="S10" s="193"/>
      <c r="T10" s="193"/>
      <c r="U10" s="193"/>
      <c r="V10" s="193"/>
      <c r="W10" s="193"/>
      <c r="X10" s="193"/>
      <c r="Y10" s="194"/>
      <c r="Z10" s="211" t="s">
        <v>43</v>
      </c>
      <c r="AA10" s="211"/>
      <c r="AB10" s="157">
        <v>1</v>
      </c>
      <c r="AC10" s="157">
        <v>8</v>
      </c>
      <c r="AD10" s="157">
        <v>2019</v>
      </c>
      <c r="AE10" s="198"/>
      <c r="AF10" s="198"/>
      <c r="AG10" s="198"/>
      <c r="AH10" s="198"/>
      <c r="AI10" s="10"/>
      <c r="AJ10" s="10"/>
      <c r="AK10" s="10"/>
      <c r="AL10" s="10"/>
      <c r="AM10" s="10"/>
      <c r="AN10" s="10"/>
      <c r="AO10" s="10"/>
      <c r="AP10" s="10"/>
      <c r="AQ10" s="10"/>
      <c r="AR10" s="10"/>
      <c r="AS10" s="5"/>
      <c r="AT10" s="10"/>
      <c r="AU10" s="10"/>
      <c r="AV10" s="10"/>
    </row>
    <row r="11" spans="1:48" ht="15.75" customHeight="1" x14ac:dyDescent="0.25">
      <c r="A11" s="217" t="s">
        <v>36</v>
      </c>
      <c r="B11" s="217"/>
      <c r="C11" s="217"/>
      <c r="D11" s="217"/>
      <c r="E11" s="217"/>
      <c r="F11" s="217"/>
      <c r="G11" s="217"/>
      <c r="H11" s="217"/>
      <c r="I11" s="217"/>
      <c r="J11" s="229" t="s">
        <v>716</v>
      </c>
      <c r="K11" s="229"/>
      <c r="L11" s="159" t="s">
        <v>35</v>
      </c>
      <c r="M11" s="158" t="s">
        <v>723</v>
      </c>
      <c r="N11" s="195" t="s">
        <v>53</v>
      </c>
      <c r="O11" s="196"/>
      <c r="P11" s="196"/>
      <c r="Q11" s="197"/>
      <c r="R11" s="206">
        <v>43240</v>
      </c>
      <c r="S11" s="206"/>
      <c r="T11" s="206"/>
      <c r="U11" s="207" t="s">
        <v>724</v>
      </c>
      <c r="V11" s="207"/>
      <c r="W11" s="207"/>
      <c r="X11" s="207"/>
      <c r="Y11" s="207"/>
      <c r="Z11" s="227" t="s">
        <v>722</v>
      </c>
      <c r="AA11" s="227"/>
      <c r="AB11" s="227"/>
      <c r="AC11" s="217" t="s">
        <v>37</v>
      </c>
      <c r="AD11" s="217"/>
      <c r="AE11" s="228" t="s">
        <v>725</v>
      </c>
      <c r="AF11" s="228"/>
      <c r="AG11" s="228"/>
      <c r="AH11" s="228"/>
      <c r="AS11" s="5"/>
    </row>
    <row r="12" spans="1:48" s="6" customFormat="1" x14ac:dyDescent="0.25">
      <c r="A12" s="230" t="s">
        <v>6</v>
      </c>
      <c r="B12" s="230" t="s">
        <v>39</v>
      </c>
      <c r="C12" s="230" t="s">
        <v>2</v>
      </c>
      <c r="D12" s="230" t="s">
        <v>5</v>
      </c>
      <c r="E12" s="207" t="s">
        <v>692</v>
      </c>
      <c r="F12" s="230" t="s">
        <v>33</v>
      </c>
      <c r="G12" s="230" t="s">
        <v>483</v>
      </c>
      <c r="H12" s="235" t="s">
        <v>18</v>
      </c>
      <c r="I12" s="235"/>
      <c r="J12" s="230" t="s">
        <v>3</v>
      </c>
      <c r="K12" s="230" t="s">
        <v>13</v>
      </c>
      <c r="L12" s="230"/>
      <c r="M12" s="230"/>
      <c r="N12" s="230" t="s">
        <v>500</v>
      </c>
      <c r="O12" s="230"/>
      <c r="P12" s="230"/>
      <c r="Q12" s="230"/>
      <c r="R12" s="230"/>
      <c r="S12" s="230"/>
      <c r="T12" s="230"/>
      <c r="U12" s="230"/>
      <c r="V12" s="230"/>
      <c r="W12" s="161"/>
      <c r="X12" s="230" t="s">
        <v>501</v>
      </c>
      <c r="Y12" s="230"/>
      <c r="Z12" s="230"/>
      <c r="AA12" s="230"/>
      <c r="AB12" s="230"/>
      <c r="AC12" s="230" t="s">
        <v>19</v>
      </c>
      <c r="AD12" s="230"/>
      <c r="AE12" s="230" t="s">
        <v>32</v>
      </c>
      <c r="AF12" s="230"/>
      <c r="AG12" s="230"/>
      <c r="AH12" s="230"/>
      <c r="AI12" s="2"/>
      <c r="AJ12" s="3"/>
      <c r="AK12" s="3"/>
      <c r="AL12" s="3"/>
      <c r="AM12" s="3"/>
      <c r="AN12" s="3"/>
      <c r="AO12" s="3"/>
      <c r="AP12" s="3"/>
      <c r="AQ12" s="3"/>
      <c r="AR12" s="12"/>
      <c r="AS12" s="5"/>
      <c r="AT12" s="3"/>
      <c r="AU12" s="3"/>
      <c r="AV12" s="3"/>
    </row>
    <row r="13" spans="1:48" s="6" customFormat="1" ht="93" customHeight="1" x14ac:dyDescent="0.25">
      <c r="A13" s="230"/>
      <c r="B13" s="230"/>
      <c r="C13" s="230"/>
      <c r="D13" s="230"/>
      <c r="E13" s="236"/>
      <c r="F13" s="230"/>
      <c r="G13" s="230"/>
      <c r="H13" s="235" t="s">
        <v>502</v>
      </c>
      <c r="I13" s="235"/>
      <c r="J13" s="230"/>
      <c r="K13" s="161" t="s">
        <v>0</v>
      </c>
      <c r="L13" s="161" t="s">
        <v>4</v>
      </c>
      <c r="M13" s="161" t="s">
        <v>7</v>
      </c>
      <c r="N13" s="16" t="s">
        <v>8</v>
      </c>
      <c r="O13" s="16" t="s">
        <v>14</v>
      </c>
      <c r="P13" s="16" t="s">
        <v>9</v>
      </c>
      <c r="Q13" s="16" t="s">
        <v>15</v>
      </c>
      <c r="R13" s="16" t="s">
        <v>10</v>
      </c>
      <c r="S13" s="16" t="s">
        <v>11</v>
      </c>
      <c r="T13" s="16" t="s">
        <v>503</v>
      </c>
      <c r="U13" s="16" t="s">
        <v>12</v>
      </c>
      <c r="V13" s="16" t="s">
        <v>17</v>
      </c>
      <c r="W13" s="16" t="s">
        <v>52</v>
      </c>
      <c r="X13" s="161" t="s">
        <v>504</v>
      </c>
      <c r="Y13" s="161" t="s">
        <v>505</v>
      </c>
      <c r="Z13" s="161" t="s">
        <v>506</v>
      </c>
      <c r="AA13" s="161" t="s">
        <v>507</v>
      </c>
      <c r="AB13" s="161" t="s">
        <v>508</v>
      </c>
      <c r="AC13" s="161" t="s">
        <v>34</v>
      </c>
      <c r="AD13" s="161" t="s">
        <v>509</v>
      </c>
      <c r="AE13" s="230"/>
      <c r="AF13" s="230"/>
      <c r="AG13" s="230"/>
      <c r="AH13" s="230"/>
      <c r="AI13" s="3"/>
      <c r="AJ13" s="3"/>
      <c r="AK13" s="3"/>
      <c r="AL13" s="3"/>
      <c r="AM13" s="3"/>
      <c r="AN13" s="3"/>
      <c r="AO13" s="3"/>
      <c r="AP13" s="3"/>
      <c r="AQ13" s="3"/>
      <c r="AR13" s="2"/>
      <c r="AS13" s="5"/>
      <c r="AT13" s="3"/>
      <c r="AU13" s="3"/>
      <c r="AV13" s="3"/>
    </row>
    <row r="14" spans="1:48" s="6" customFormat="1" x14ac:dyDescent="0.25">
      <c r="A14" s="24"/>
      <c r="B14" s="24"/>
      <c r="C14" s="24"/>
      <c r="D14" s="24"/>
      <c r="E14" s="24"/>
      <c r="F14" s="25"/>
      <c r="G14" s="162"/>
      <c r="H14" s="26"/>
      <c r="I14" s="26"/>
      <c r="J14" s="162"/>
      <c r="K14" s="25"/>
      <c r="L14" s="25"/>
      <c r="M14" s="25"/>
      <c r="N14" s="25"/>
      <c r="O14" s="25"/>
      <c r="P14" s="25"/>
      <c r="Q14" s="25"/>
      <c r="R14" s="25"/>
      <c r="S14" s="25"/>
      <c r="T14" s="25"/>
      <c r="U14" s="25"/>
      <c r="V14" s="25"/>
      <c r="W14" s="25"/>
      <c r="X14" s="162"/>
      <c r="Y14" s="162"/>
      <c r="Z14" s="162"/>
      <c r="AA14" s="162"/>
      <c r="AB14" s="162"/>
      <c r="AC14" s="162"/>
      <c r="AD14" s="162"/>
      <c r="AE14" s="234"/>
      <c r="AF14" s="234"/>
      <c r="AG14" s="234"/>
      <c r="AH14" s="234"/>
      <c r="AI14" s="3"/>
      <c r="AJ14" s="3"/>
      <c r="AK14" s="3"/>
      <c r="AL14" s="3"/>
      <c r="AM14" s="3"/>
      <c r="AN14" s="3"/>
      <c r="AO14" s="3"/>
      <c r="AP14" s="3"/>
      <c r="AQ14" s="3"/>
      <c r="AR14" s="3"/>
      <c r="AS14" s="3"/>
      <c r="AT14" s="27"/>
      <c r="AU14" s="3"/>
      <c r="AV14" s="3"/>
    </row>
    <row r="15" spans="1:48" s="6" customFormat="1" ht="173.25" x14ac:dyDescent="0.25">
      <c r="A15" s="28" t="s">
        <v>693</v>
      </c>
      <c r="B15" s="28" t="s">
        <v>720</v>
      </c>
      <c r="C15" s="28" t="s">
        <v>124</v>
      </c>
      <c r="D15" s="28" t="s">
        <v>55</v>
      </c>
      <c r="E15" s="28" t="s">
        <v>726</v>
      </c>
      <c r="F15" s="28" t="s">
        <v>41</v>
      </c>
      <c r="G15" s="28" t="s">
        <v>56</v>
      </c>
      <c r="H15" s="164" t="s">
        <v>493</v>
      </c>
      <c r="I15" s="165" t="s">
        <v>20</v>
      </c>
      <c r="J15" s="164" t="s">
        <v>60</v>
      </c>
      <c r="K15" s="164" t="s">
        <v>63</v>
      </c>
      <c r="L15" s="30" t="s">
        <v>64</v>
      </c>
      <c r="M15" s="30" t="s">
        <v>65</v>
      </c>
      <c r="N15" s="13">
        <v>2</v>
      </c>
      <c r="O15" s="13">
        <v>3</v>
      </c>
      <c r="P15" s="13">
        <f t="shared" ref="P15:P78" si="0">N15*O15</f>
        <v>6</v>
      </c>
      <c r="Q15" s="166" t="str">
        <f>IF(P15&lt;2,"O",IF(P15&lt;=4,"(B)",IF(P15&lt;=8,"(M)",IF(P15&lt;=20,"(A)","(MA)"))))</f>
        <v>(M)</v>
      </c>
      <c r="R15" s="13">
        <v>25</v>
      </c>
      <c r="S15" s="13">
        <f>P15*R15</f>
        <v>150</v>
      </c>
      <c r="T15" s="31" t="str">
        <f t="shared" ref="T15:T31" si="1">IF(S15=0,"N/A",IF(AND(S15&gt;=1,S15&lt;=20),"IV",IF(AND(S15&gt;=40,S15&lt;=120),"III",IF(AND(S15&gt;=150,S15&lt;=500),"II",IF(S15&gt;=600,"I")))))</f>
        <v>II</v>
      </c>
      <c r="U15" s="32" t="str">
        <f>IF(T15="I","No aceptable",IF(T15="II","Aceptable con Control Especifico",IF(T15=0,"","Aceptable")))</f>
        <v>Aceptable con Control Especifico</v>
      </c>
      <c r="V15" s="33">
        <v>66</v>
      </c>
      <c r="W15" s="164" t="s">
        <v>476</v>
      </c>
      <c r="X15" s="160"/>
      <c r="Y15" s="160"/>
      <c r="Z15" s="30" t="s">
        <v>381</v>
      </c>
      <c r="AA15" s="30" t="s">
        <v>382</v>
      </c>
      <c r="AB15" s="38" t="s">
        <v>383</v>
      </c>
      <c r="AC15" s="164" t="s">
        <v>40</v>
      </c>
      <c r="AD15" s="28" t="s">
        <v>384</v>
      </c>
      <c r="AE15" s="231"/>
      <c r="AF15" s="232"/>
      <c r="AG15" s="232"/>
      <c r="AH15" s="233"/>
      <c r="AI15" s="3"/>
      <c r="AJ15" s="3"/>
      <c r="AK15" s="3"/>
      <c r="AL15" s="3"/>
      <c r="AM15" s="3"/>
      <c r="AN15" s="3"/>
      <c r="AO15" s="3"/>
      <c r="AP15" s="3"/>
      <c r="AQ15" s="3"/>
      <c r="AR15" s="2"/>
      <c r="AS15" s="167"/>
      <c r="AT15" s="3"/>
      <c r="AU15" s="3"/>
      <c r="AV15" s="3"/>
    </row>
    <row r="16" spans="1:48" s="6" customFormat="1" ht="173.25" x14ac:dyDescent="0.25">
      <c r="A16" s="28" t="s">
        <v>693</v>
      </c>
      <c r="B16" s="28" t="s">
        <v>720</v>
      </c>
      <c r="C16" s="28" t="s">
        <v>124</v>
      </c>
      <c r="D16" s="28" t="s">
        <v>55</v>
      </c>
      <c r="E16" s="28" t="s">
        <v>726</v>
      </c>
      <c r="F16" s="28" t="s">
        <v>41</v>
      </c>
      <c r="G16" s="28" t="s">
        <v>57</v>
      </c>
      <c r="H16" s="164" t="s">
        <v>493</v>
      </c>
      <c r="I16" s="165" t="s">
        <v>50</v>
      </c>
      <c r="J16" s="28" t="s">
        <v>61</v>
      </c>
      <c r="K16" s="164" t="s">
        <v>63</v>
      </c>
      <c r="L16" s="30" t="s">
        <v>66</v>
      </c>
      <c r="M16" s="30" t="s">
        <v>65</v>
      </c>
      <c r="N16" s="13">
        <v>2</v>
      </c>
      <c r="O16" s="13">
        <v>4</v>
      </c>
      <c r="P16" s="13">
        <f t="shared" si="0"/>
        <v>8</v>
      </c>
      <c r="Q16" s="166" t="str">
        <f>IF(P16&lt;2,"O",IF(P16&lt;=4,"(B)",IF(P16&lt;=8,"(M)",IF(P16&lt;=20,"(A)","(MA)"))))</f>
        <v>(M)</v>
      </c>
      <c r="R16" s="13">
        <v>25</v>
      </c>
      <c r="S16" s="13">
        <f t="shared" ref="S16:S78" si="2">P16*R16</f>
        <v>200</v>
      </c>
      <c r="T16" s="31" t="str">
        <f t="shared" si="1"/>
        <v>II</v>
      </c>
      <c r="U16" s="32" t="str">
        <f t="shared" ref="U16:U78" si="3">IF(T16="I","No aceptable",IF(T16="II","Aceptable con Control Especifico",IF(T16=0,"","Aceptable")))</f>
        <v>Aceptable con Control Especifico</v>
      </c>
      <c r="V16" s="33">
        <v>66</v>
      </c>
      <c r="W16" s="164" t="s">
        <v>476</v>
      </c>
      <c r="X16" s="160"/>
      <c r="Y16" s="160"/>
      <c r="Z16" s="30" t="s">
        <v>381</v>
      </c>
      <c r="AA16" s="30" t="s">
        <v>385</v>
      </c>
      <c r="AB16" s="38" t="s">
        <v>383</v>
      </c>
      <c r="AC16" s="164" t="s">
        <v>40</v>
      </c>
      <c r="AD16" s="28" t="s">
        <v>384</v>
      </c>
      <c r="AE16" s="199"/>
      <c r="AF16" s="199"/>
      <c r="AG16" s="200"/>
      <c r="AH16" s="199"/>
      <c r="AI16" s="3"/>
      <c r="AJ16" s="3"/>
      <c r="AK16" s="3"/>
      <c r="AL16" s="3"/>
      <c r="AM16" s="3"/>
      <c r="AN16" s="3"/>
      <c r="AO16" s="3"/>
      <c r="AP16" s="3"/>
      <c r="AQ16" s="3"/>
      <c r="AR16" s="2"/>
      <c r="AS16" s="167"/>
      <c r="AT16" s="3"/>
      <c r="AU16" s="3"/>
      <c r="AV16" s="3"/>
    </row>
    <row r="17" spans="1:48" s="6" customFormat="1" ht="173.25" x14ac:dyDescent="0.25">
      <c r="A17" s="28" t="s">
        <v>693</v>
      </c>
      <c r="B17" s="28" t="s">
        <v>720</v>
      </c>
      <c r="C17" s="28" t="s">
        <v>124</v>
      </c>
      <c r="D17" s="28" t="s">
        <v>55</v>
      </c>
      <c r="E17" s="28" t="s">
        <v>726</v>
      </c>
      <c r="F17" s="28" t="s">
        <v>41</v>
      </c>
      <c r="G17" s="28" t="s">
        <v>58</v>
      </c>
      <c r="H17" s="164" t="s">
        <v>493</v>
      </c>
      <c r="I17" s="165" t="s">
        <v>50</v>
      </c>
      <c r="J17" s="28" t="s">
        <v>62</v>
      </c>
      <c r="K17" s="164" t="s">
        <v>51</v>
      </c>
      <c r="L17" s="38" t="s">
        <v>67</v>
      </c>
      <c r="M17" s="38" t="s">
        <v>68</v>
      </c>
      <c r="N17" s="13">
        <v>2</v>
      </c>
      <c r="O17" s="13">
        <v>4</v>
      </c>
      <c r="P17" s="13">
        <f t="shared" si="0"/>
        <v>8</v>
      </c>
      <c r="Q17" s="166" t="str">
        <f>IF(P17&lt;2,"O",IF(P17&lt;=4,"(B)",IF(P17&lt;=8,"(M)",IF(P17&lt;=20,"(A)","(MA)"))))</f>
        <v>(M)</v>
      </c>
      <c r="R17" s="13">
        <v>10</v>
      </c>
      <c r="S17" s="13">
        <f t="shared" si="2"/>
        <v>80</v>
      </c>
      <c r="T17" s="31" t="str">
        <f t="shared" si="1"/>
        <v>III</v>
      </c>
      <c r="U17" s="32" t="str">
        <f t="shared" si="3"/>
        <v>Aceptable</v>
      </c>
      <c r="V17" s="33">
        <v>66</v>
      </c>
      <c r="W17" s="164" t="s">
        <v>476</v>
      </c>
      <c r="X17" s="160"/>
      <c r="Y17" s="160"/>
      <c r="Z17" s="30" t="s">
        <v>386</v>
      </c>
      <c r="AA17" s="39" t="s">
        <v>387</v>
      </c>
      <c r="AB17" s="160" t="s">
        <v>51</v>
      </c>
      <c r="AC17" s="164" t="s">
        <v>40</v>
      </c>
      <c r="AD17" s="28" t="s">
        <v>384</v>
      </c>
      <c r="AE17" s="199"/>
      <c r="AF17" s="199"/>
      <c r="AG17" s="200"/>
      <c r="AH17" s="199"/>
      <c r="AI17" s="3"/>
      <c r="AJ17" s="3"/>
      <c r="AK17" s="3"/>
      <c r="AL17" s="3"/>
      <c r="AM17" s="3"/>
      <c r="AN17" s="3"/>
      <c r="AO17" s="3"/>
      <c r="AP17" s="3"/>
      <c r="AQ17" s="3"/>
      <c r="AR17" s="2"/>
      <c r="AS17" s="167"/>
      <c r="AT17" s="3"/>
      <c r="AU17" s="3"/>
      <c r="AV17" s="3"/>
    </row>
    <row r="18" spans="1:48" s="6" customFormat="1" ht="220.5" x14ac:dyDescent="0.25">
      <c r="A18" s="28" t="s">
        <v>693</v>
      </c>
      <c r="B18" s="28" t="s">
        <v>720</v>
      </c>
      <c r="C18" s="28" t="s">
        <v>124</v>
      </c>
      <c r="D18" s="28" t="s">
        <v>69</v>
      </c>
      <c r="E18" s="28" t="s">
        <v>726</v>
      </c>
      <c r="F18" s="28" t="s">
        <v>41</v>
      </c>
      <c r="G18" s="28" t="s">
        <v>72</v>
      </c>
      <c r="H18" s="42" t="s">
        <v>16</v>
      </c>
      <c r="I18" s="37" t="s">
        <v>83</v>
      </c>
      <c r="J18" s="163" t="s">
        <v>94</v>
      </c>
      <c r="K18" s="47"/>
      <c r="L18" s="43"/>
      <c r="M18" s="163" t="s">
        <v>95</v>
      </c>
      <c r="N18" s="13">
        <v>2</v>
      </c>
      <c r="O18" s="13">
        <v>2</v>
      </c>
      <c r="P18" s="13">
        <f t="shared" si="0"/>
        <v>4</v>
      </c>
      <c r="Q18" s="166" t="str">
        <f>IF(P18&lt;2,"O",IF(P18&lt;=4,"(B)",IF(P18&lt;=8,"(M)",IF(P18&lt;=20,"(A)","(MA)"))))</f>
        <v>(B)</v>
      </c>
      <c r="R18" s="13">
        <v>10</v>
      </c>
      <c r="S18" s="13">
        <f t="shared" si="2"/>
        <v>40</v>
      </c>
      <c r="T18" s="31" t="str">
        <f t="shared" si="1"/>
        <v>III</v>
      </c>
      <c r="U18" s="32" t="str">
        <f t="shared" si="3"/>
        <v>Aceptable</v>
      </c>
      <c r="V18" s="33">
        <v>66</v>
      </c>
      <c r="W18" s="164" t="s">
        <v>475</v>
      </c>
      <c r="X18" s="160"/>
      <c r="Y18" s="163" t="s">
        <v>388</v>
      </c>
      <c r="Z18" s="160" t="s">
        <v>51</v>
      </c>
      <c r="AA18" s="41" t="s">
        <v>389</v>
      </c>
      <c r="AB18" s="160" t="s">
        <v>51</v>
      </c>
      <c r="AC18" s="164" t="s">
        <v>40</v>
      </c>
      <c r="AD18" s="28" t="s">
        <v>384</v>
      </c>
      <c r="AE18" s="199"/>
      <c r="AF18" s="199"/>
      <c r="AG18" s="200"/>
      <c r="AH18" s="199"/>
      <c r="AI18" s="3"/>
      <c r="AJ18" s="3"/>
      <c r="AK18" s="3"/>
      <c r="AL18" s="3"/>
      <c r="AM18" s="3"/>
      <c r="AN18" s="3"/>
      <c r="AO18" s="3"/>
      <c r="AP18" s="3"/>
      <c r="AQ18" s="3"/>
      <c r="AR18" s="2"/>
      <c r="AS18" s="5"/>
      <c r="AT18" s="3"/>
      <c r="AU18" s="3"/>
      <c r="AV18" s="3"/>
    </row>
    <row r="19" spans="1:48" s="6" customFormat="1" ht="220.5" x14ac:dyDescent="0.25">
      <c r="A19" s="28" t="s">
        <v>693</v>
      </c>
      <c r="B19" s="28" t="s">
        <v>720</v>
      </c>
      <c r="C19" s="28" t="s">
        <v>124</v>
      </c>
      <c r="D19" s="28" t="s">
        <v>69</v>
      </c>
      <c r="E19" s="28" t="s">
        <v>726</v>
      </c>
      <c r="F19" s="28" t="s">
        <v>41</v>
      </c>
      <c r="G19" s="28" t="s">
        <v>73</v>
      </c>
      <c r="H19" s="42" t="s">
        <v>31</v>
      </c>
      <c r="I19" s="37" t="s">
        <v>84</v>
      </c>
      <c r="J19" s="13" t="s">
        <v>96</v>
      </c>
      <c r="K19" s="47"/>
      <c r="L19" s="30" t="s">
        <v>97</v>
      </c>
      <c r="M19" s="30" t="s">
        <v>98</v>
      </c>
      <c r="N19" s="13">
        <v>2</v>
      </c>
      <c r="O19" s="13">
        <v>3</v>
      </c>
      <c r="P19" s="13">
        <f t="shared" si="0"/>
        <v>6</v>
      </c>
      <c r="Q19" s="166" t="str">
        <f t="shared" ref="Q19:Q34" si="4">IF(P19&lt;2,"O",IF(P19&lt;=4,"(B)",IF(P19&lt;=8,"(M)",IF(P19&lt;=20,"(A)","(MA)"))))</f>
        <v>(M)</v>
      </c>
      <c r="R19" s="13">
        <v>25</v>
      </c>
      <c r="S19" s="13">
        <f t="shared" si="2"/>
        <v>150</v>
      </c>
      <c r="T19" s="31" t="str">
        <f t="shared" si="1"/>
        <v>II</v>
      </c>
      <c r="U19" s="32" t="str">
        <f t="shared" si="3"/>
        <v>Aceptable con Control Especifico</v>
      </c>
      <c r="V19" s="33">
        <v>66</v>
      </c>
      <c r="W19" s="164" t="s">
        <v>42</v>
      </c>
      <c r="X19" s="160"/>
      <c r="Y19" s="160"/>
      <c r="Z19" s="160" t="s">
        <v>51</v>
      </c>
      <c r="AA19" s="41" t="s">
        <v>390</v>
      </c>
      <c r="AB19" s="160" t="s">
        <v>51</v>
      </c>
      <c r="AC19" s="164" t="s">
        <v>40</v>
      </c>
      <c r="AD19" s="28" t="s">
        <v>391</v>
      </c>
      <c r="AE19" s="199"/>
      <c r="AF19" s="199"/>
      <c r="AG19" s="200"/>
      <c r="AH19" s="199"/>
      <c r="AI19" s="3"/>
      <c r="AJ19" s="3"/>
      <c r="AK19" s="3"/>
      <c r="AL19" s="3"/>
      <c r="AM19" s="3"/>
      <c r="AN19" s="3"/>
      <c r="AO19" s="3"/>
      <c r="AP19" s="3"/>
      <c r="AQ19" s="3"/>
      <c r="AR19" s="2"/>
      <c r="AS19" s="168"/>
      <c r="AT19" s="3"/>
      <c r="AU19" s="3"/>
      <c r="AV19" s="3"/>
    </row>
    <row r="20" spans="1:48" s="6" customFormat="1" ht="173.25" x14ac:dyDescent="0.25">
      <c r="A20" s="28" t="s">
        <v>693</v>
      </c>
      <c r="B20" s="28" t="s">
        <v>720</v>
      </c>
      <c r="C20" s="28" t="s">
        <v>124</v>
      </c>
      <c r="D20" s="28" t="s">
        <v>69</v>
      </c>
      <c r="E20" s="28" t="s">
        <v>726</v>
      </c>
      <c r="F20" s="28" t="s">
        <v>41</v>
      </c>
      <c r="G20" s="164" t="s">
        <v>74</v>
      </c>
      <c r="H20" s="42" t="s">
        <v>16</v>
      </c>
      <c r="I20" s="37" t="s">
        <v>85</v>
      </c>
      <c r="J20" s="163" t="s">
        <v>99</v>
      </c>
      <c r="K20" s="47"/>
      <c r="L20" s="30" t="s">
        <v>100</v>
      </c>
      <c r="M20" s="30" t="s">
        <v>101</v>
      </c>
      <c r="N20" s="13">
        <v>2</v>
      </c>
      <c r="O20" s="13">
        <v>3</v>
      </c>
      <c r="P20" s="13">
        <f t="shared" si="0"/>
        <v>6</v>
      </c>
      <c r="Q20" s="166" t="str">
        <f t="shared" si="4"/>
        <v>(M)</v>
      </c>
      <c r="R20" s="13">
        <v>25</v>
      </c>
      <c r="S20" s="13">
        <f t="shared" si="2"/>
        <v>150</v>
      </c>
      <c r="T20" s="31" t="str">
        <f t="shared" si="1"/>
        <v>II</v>
      </c>
      <c r="U20" s="32" t="str">
        <f t="shared" si="3"/>
        <v>Aceptable con Control Especifico</v>
      </c>
      <c r="V20" s="33">
        <v>66</v>
      </c>
      <c r="W20" s="164" t="s">
        <v>477</v>
      </c>
      <c r="X20" s="160"/>
      <c r="Y20" s="160"/>
      <c r="Z20" s="30" t="s">
        <v>392</v>
      </c>
      <c r="AA20" s="30" t="s">
        <v>393</v>
      </c>
      <c r="AB20" s="160" t="s">
        <v>51</v>
      </c>
      <c r="AC20" s="164" t="s">
        <v>40</v>
      </c>
      <c r="AD20" s="28" t="s">
        <v>384</v>
      </c>
      <c r="AE20" s="199"/>
      <c r="AF20" s="199"/>
      <c r="AG20" s="200"/>
      <c r="AH20" s="199"/>
      <c r="AI20" s="3"/>
      <c r="AJ20" s="3"/>
      <c r="AK20" s="3"/>
      <c r="AL20" s="3"/>
      <c r="AM20" s="3"/>
      <c r="AN20" s="3"/>
      <c r="AO20" s="3"/>
      <c r="AP20" s="3"/>
      <c r="AQ20" s="3"/>
      <c r="AR20" s="3"/>
      <c r="AS20" s="5"/>
      <c r="AT20" s="3"/>
      <c r="AU20" s="3"/>
      <c r="AV20" s="3"/>
    </row>
    <row r="21" spans="1:48" ht="220.5" x14ac:dyDescent="0.25">
      <c r="A21" s="28" t="s">
        <v>693</v>
      </c>
      <c r="B21" s="28" t="s">
        <v>720</v>
      </c>
      <c r="C21" s="28" t="s">
        <v>124</v>
      </c>
      <c r="D21" s="28" t="s">
        <v>70</v>
      </c>
      <c r="E21" s="28" t="s">
        <v>726</v>
      </c>
      <c r="F21" s="28" t="s">
        <v>41</v>
      </c>
      <c r="G21" s="13" t="s">
        <v>75</v>
      </c>
      <c r="H21" s="42" t="s">
        <v>16</v>
      </c>
      <c r="I21" s="37" t="s">
        <v>86</v>
      </c>
      <c r="J21" s="163" t="s">
        <v>102</v>
      </c>
      <c r="K21" s="47"/>
      <c r="L21" s="30" t="s">
        <v>103</v>
      </c>
      <c r="M21" s="30" t="s">
        <v>101</v>
      </c>
      <c r="N21" s="13">
        <v>2</v>
      </c>
      <c r="O21" s="13">
        <v>3</v>
      </c>
      <c r="P21" s="13">
        <f t="shared" si="0"/>
        <v>6</v>
      </c>
      <c r="Q21" s="166" t="str">
        <f>IF(P21&lt;2,"O",IF(P21&lt;=4,"(B)",IF(P21&lt;=8,"(M)",IF(P21&lt;=20,"(A)","(MA)"))))</f>
        <v>(M)</v>
      </c>
      <c r="R21" s="13">
        <v>25</v>
      </c>
      <c r="S21" s="13">
        <f t="shared" si="2"/>
        <v>150</v>
      </c>
      <c r="T21" s="31" t="str">
        <f t="shared" si="1"/>
        <v>II</v>
      </c>
      <c r="U21" s="32" t="str">
        <f t="shared" si="3"/>
        <v>Aceptable con Control Especifico</v>
      </c>
      <c r="V21" s="33">
        <v>66</v>
      </c>
      <c r="W21" s="164" t="s">
        <v>477</v>
      </c>
      <c r="X21" s="160"/>
      <c r="Y21" s="160"/>
      <c r="Z21" s="30" t="s">
        <v>394</v>
      </c>
      <c r="AA21" s="30" t="s">
        <v>393</v>
      </c>
      <c r="AB21" s="160" t="s">
        <v>51</v>
      </c>
      <c r="AC21" s="164" t="s">
        <v>40</v>
      </c>
      <c r="AD21" s="28" t="s">
        <v>384</v>
      </c>
      <c r="AE21" s="199"/>
      <c r="AF21" s="199"/>
      <c r="AG21" s="200"/>
      <c r="AH21" s="199"/>
      <c r="AS21" s="5"/>
    </row>
    <row r="22" spans="1:48" ht="173.25" x14ac:dyDescent="0.25">
      <c r="A22" s="28" t="s">
        <v>693</v>
      </c>
      <c r="B22" s="28" t="s">
        <v>720</v>
      </c>
      <c r="C22" s="28" t="s">
        <v>124</v>
      </c>
      <c r="D22" s="28" t="s">
        <v>70</v>
      </c>
      <c r="E22" s="28" t="s">
        <v>726</v>
      </c>
      <c r="F22" s="28" t="s">
        <v>41</v>
      </c>
      <c r="G22" s="13" t="s">
        <v>76</v>
      </c>
      <c r="H22" s="42" t="s">
        <v>16</v>
      </c>
      <c r="I22" s="37" t="s">
        <v>87</v>
      </c>
      <c r="J22" s="13" t="s">
        <v>104</v>
      </c>
      <c r="K22" s="47"/>
      <c r="L22" s="30" t="s">
        <v>105</v>
      </c>
      <c r="M22" s="30" t="s">
        <v>106</v>
      </c>
      <c r="N22" s="13">
        <v>2</v>
      </c>
      <c r="O22" s="13">
        <v>1</v>
      </c>
      <c r="P22" s="13">
        <f t="shared" si="0"/>
        <v>2</v>
      </c>
      <c r="Q22" s="166" t="str">
        <f t="shared" si="4"/>
        <v>(B)</v>
      </c>
      <c r="R22" s="13">
        <v>100</v>
      </c>
      <c r="S22" s="13">
        <f t="shared" si="2"/>
        <v>200</v>
      </c>
      <c r="T22" s="31" t="str">
        <f t="shared" si="1"/>
        <v>II</v>
      </c>
      <c r="U22" s="32" t="str">
        <f t="shared" si="3"/>
        <v>Aceptable con Control Especifico</v>
      </c>
      <c r="V22" s="33">
        <v>66</v>
      </c>
      <c r="W22" s="164" t="s">
        <v>477</v>
      </c>
      <c r="X22" s="160"/>
      <c r="Y22" s="160"/>
      <c r="Z22" s="160" t="s">
        <v>51</v>
      </c>
      <c r="AA22" s="30" t="s">
        <v>395</v>
      </c>
      <c r="AB22" s="160" t="s">
        <v>51</v>
      </c>
      <c r="AC22" s="164" t="s">
        <v>40</v>
      </c>
      <c r="AD22" s="28" t="s">
        <v>384</v>
      </c>
      <c r="AE22" s="199"/>
      <c r="AF22" s="199"/>
      <c r="AG22" s="200"/>
      <c r="AH22" s="199"/>
      <c r="AS22" s="169"/>
    </row>
    <row r="23" spans="1:48" ht="173.25" x14ac:dyDescent="0.25">
      <c r="A23" s="28" t="s">
        <v>693</v>
      </c>
      <c r="B23" s="28" t="s">
        <v>720</v>
      </c>
      <c r="C23" s="28" t="s">
        <v>124</v>
      </c>
      <c r="D23" s="28" t="s">
        <v>70</v>
      </c>
      <c r="E23" s="28" t="s">
        <v>726</v>
      </c>
      <c r="F23" s="28" t="s">
        <v>41</v>
      </c>
      <c r="G23" s="13" t="s">
        <v>77</v>
      </c>
      <c r="H23" s="42" t="s">
        <v>16</v>
      </c>
      <c r="I23" s="170" t="s">
        <v>88</v>
      </c>
      <c r="J23" s="13" t="s">
        <v>104</v>
      </c>
      <c r="K23" s="47"/>
      <c r="L23" s="30" t="s">
        <v>105</v>
      </c>
      <c r="M23" s="30" t="s">
        <v>106</v>
      </c>
      <c r="N23" s="13">
        <v>2</v>
      </c>
      <c r="O23" s="13">
        <v>1</v>
      </c>
      <c r="P23" s="13">
        <f t="shared" si="0"/>
        <v>2</v>
      </c>
      <c r="Q23" s="166" t="str">
        <f t="shared" si="4"/>
        <v>(B)</v>
      </c>
      <c r="R23" s="13">
        <v>100</v>
      </c>
      <c r="S23" s="13">
        <f t="shared" si="2"/>
        <v>200</v>
      </c>
      <c r="T23" s="31" t="str">
        <f t="shared" si="1"/>
        <v>II</v>
      </c>
      <c r="U23" s="32" t="str">
        <f t="shared" si="3"/>
        <v>Aceptable con Control Especifico</v>
      </c>
      <c r="V23" s="33">
        <v>66</v>
      </c>
      <c r="W23" s="164" t="s">
        <v>477</v>
      </c>
      <c r="X23" s="160"/>
      <c r="Y23" s="160"/>
      <c r="Z23" s="160" t="s">
        <v>51</v>
      </c>
      <c r="AA23" s="30" t="s">
        <v>395</v>
      </c>
      <c r="AB23" s="160" t="s">
        <v>51</v>
      </c>
      <c r="AC23" s="164" t="s">
        <v>40</v>
      </c>
      <c r="AD23" s="28" t="s">
        <v>384</v>
      </c>
      <c r="AE23" s="199"/>
      <c r="AF23" s="199"/>
      <c r="AG23" s="200"/>
      <c r="AH23" s="199"/>
      <c r="AS23" s="168"/>
    </row>
    <row r="24" spans="1:48" s="6" customFormat="1" ht="236.25" x14ac:dyDescent="0.25">
      <c r="A24" s="28" t="s">
        <v>693</v>
      </c>
      <c r="B24" s="28" t="s">
        <v>720</v>
      </c>
      <c r="C24" s="28" t="s">
        <v>124</v>
      </c>
      <c r="D24" s="28" t="s">
        <v>70</v>
      </c>
      <c r="E24" s="28" t="s">
        <v>726</v>
      </c>
      <c r="F24" s="28" t="s">
        <v>41</v>
      </c>
      <c r="G24" s="171" t="s">
        <v>78</v>
      </c>
      <c r="H24" s="42" t="s">
        <v>16</v>
      </c>
      <c r="I24" s="37" t="s">
        <v>89</v>
      </c>
      <c r="J24" s="13" t="s">
        <v>107</v>
      </c>
      <c r="K24" s="47"/>
      <c r="L24" s="38" t="s">
        <v>108</v>
      </c>
      <c r="M24" s="38" t="s">
        <v>109</v>
      </c>
      <c r="N24" s="13">
        <v>2</v>
      </c>
      <c r="O24" s="13">
        <v>1</v>
      </c>
      <c r="P24" s="13">
        <f t="shared" si="0"/>
        <v>2</v>
      </c>
      <c r="Q24" s="166" t="str">
        <f t="shared" si="4"/>
        <v>(B)</v>
      </c>
      <c r="R24" s="13">
        <v>100</v>
      </c>
      <c r="S24" s="13">
        <f t="shared" si="2"/>
        <v>200</v>
      </c>
      <c r="T24" s="31" t="str">
        <f t="shared" si="1"/>
        <v>II</v>
      </c>
      <c r="U24" s="32" t="str">
        <f t="shared" si="3"/>
        <v>Aceptable con Control Especifico</v>
      </c>
      <c r="V24" s="33">
        <v>66</v>
      </c>
      <c r="W24" s="164" t="s">
        <v>477</v>
      </c>
      <c r="X24" s="160"/>
      <c r="Y24" s="160"/>
      <c r="Z24" s="38" t="s">
        <v>396</v>
      </c>
      <c r="AA24" s="38" t="s">
        <v>397</v>
      </c>
      <c r="AB24" s="44" t="s">
        <v>398</v>
      </c>
      <c r="AC24" s="164" t="s">
        <v>40</v>
      </c>
      <c r="AD24" s="28" t="s">
        <v>384</v>
      </c>
      <c r="AE24" s="199"/>
      <c r="AF24" s="199"/>
      <c r="AG24" s="200"/>
      <c r="AH24" s="199"/>
      <c r="AI24" s="3"/>
      <c r="AJ24" s="3"/>
      <c r="AK24" s="3"/>
      <c r="AL24" s="3"/>
      <c r="AM24" s="3"/>
      <c r="AN24" s="3"/>
      <c r="AO24" s="3"/>
      <c r="AP24" s="3"/>
      <c r="AQ24" s="3"/>
      <c r="AR24" s="2"/>
      <c r="AS24" s="168"/>
      <c r="AT24" s="3"/>
      <c r="AU24" s="3"/>
      <c r="AV24" s="3"/>
    </row>
    <row r="25" spans="1:48" s="6" customFormat="1" ht="173.25" x14ac:dyDescent="0.25">
      <c r="A25" s="28" t="s">
        <v>693</v>
      </c>
      <c r="B25" s="28" t="s">
        <v>720</v>
      </c>
      <c r="C25" s="28" t="s">
        <v>124</v>
      </c>
      <c r="D25" s="28" t="s">
        <v>70</v>
      </c>
      <c r="E25" s="28" t="s">
        <v>726</v>
      </c>
      <c r="F25" s="28" t="s">
        <v>41</v>
      </c>
      <c r="G25" s="172" t="s">
        <v>79</v>
      </c>
      <c r="H25" s="42" t="s">
        <v>16</v>
      </c>
      <c r="I25" s="37" t="s">
        <v>90</v>
      </c>
      <c r="J25" s="13" t="s">
        <v>110</v>
      </c>
      <c r="K25" s="13" t="s">
        <v>513</v>
      </c>
      <c r="L25" s="38" t="s">
        <v>111</v>
      </c>
      <c r="M25" s="13" t="s">
        <v>513</v>
      </c>
      <c r="N25" s="13">
        <v>2</v>
      </c>
      <c r="O25" s="13">
        <v>4</v>
      </c>
      <c r="P25" s="13">
        <f t="shared" si="0"/>
        <v>8</v>
      </c>
      <c r="Q25" s="166" t="str">
        <f t="shared" si="4"/>
        <v>(M)</v>
      </c>
      <c r="R25" s="13">
        <v>60</v>
      </c>
      <c r="S25" s="13">
        <f t="shared" si="2"/>
        <v>480</v>
      </c>
      <c r="T25" s="31" t="str">
        <f t="shared" si="1"/>
        <v>II</v>
      </c>
      <c r="U25" s="32" t="str">
        <f t="shared" si="3"/>
        <v>Aceptable con Control Especifico</v>
      </c>
      <c r="V25" s="33">
        <v>66</v>
      </c>
      <c r="W25" s="164" t="s">
        <v>477</v>
      </c>
      <c r="X25" s="160"/>
      <c r="Y25" s="160"/>
      <c r="Z25" s="39" t="s">
        <v>399</v>
      </c>
      <c r="AA25" s="39" t="s">
        <v>400</v>
      </c>
      <c r="AB25" s="160" t="s">
        <v>51</v>
      </c>
      <c r="AC25" s="164" t="s">
        <v>40</v>
      </c>
      <c r="AD25" s="28" t="s">
        <v>384</v>
      </c>
      <c r="AE25" s="199"/>
      <c r="AF25" s="199"/>
      <c r="AG25" s="200"/>
      <c r="AH25" s="199"/>
      <c r="AI25" s="3"/>
      <c r="AJ25" s="3"/>
      <c r="AK25" s="3"/>
      <c r="AL25" s="3"/>
      <c r="AM25" s="3"/>
      <c r="AN25" s="3"/>
      <c r="AO25" s="3"/>
      <c r="AP25" s="3"/>
      <c r="AQ25" s="3"/>
      <c r="AR25" s="2"/>
      <c r="AS25" s="167"/>
      <c r="AT25" s="3"/>
      <c r="AU25" s="3"/>
      <c r="AV25" s="3"/>
    </row>
    <row r="26" spans="1:48" s="6" customFormat="1" ht="189" x14ac:dyDescent="0.25">
      <c r="A26" s="28" t="s">
        <v>693</v>
      </c>
      <c r="B26" s="28" t="s">
        <v>720</v>
      </c>
      <c r="C26" s="28" t="s">
        <v>124</v>
      </c>
      <c r="D26" s="28" t="s">
        <v>71</v>
      </c>
      <c r="E26" s="28" t="s">
        <v>726</v>
      </c>
      <c r="F26" s="28" t="s">
        <v>41</v>
      </c>
      <c r="G26" s="13" t="s">
        <v>80</v>
      </c>
      <c r="H26" s="42" t="s">
        <v>494</v>
      </c>
      <c r="I26" s="13" t="s">
        <v>91</v>
      </c>
      <c r="J26" s="163" t="s">
        <v>112</v>
      </c>
      <c r="K26" s="43"/>
      <c r="L26" s="38" t="s">
        <v>113</v>
      </c>
      <c r="M26" s="38" t="s">
        <v>114</v>
      </c>
      <c r="N26" s="13">
        <v>2</v>
      </c>
      <c r="O26" s="13">
        <v>4</v>
      </c>
      <c r="P26" s="13">
        <f t="shared" si="0"/>
        <v>8</v>
      </c>
      <c r="Q26" s="166" t="str">
        <f t="shared" si="4"/>
        <v>(M)</v>
      </c>
      <c r="R26" s="13">
        <v>10</v>
      </c>
      <c r="S26" s="13">
        <f t="shared" si="2"/>
        <v>80</v>
      </c>
      <c r="T26" s="31" t="str">
        <f t="shared" si="1"/>
        <v>III</v>
      </c>
      <c r="U26" s="32" t="str">
        <f t="shared" si="3"/>
        <v>Aceptable</v>
      </c>
      <c r="V26" s="33">
        <v>66</v>
      </c>
      <c r="W26" s="164" t="s">
        <v>478</v>
      </c>
      <c r="X26" s="160"/>
      <c r="Y26" s="160"/>
      <c r="Z26" s="160" t="s">
        <v>51</v>
      </c>
      <c r="AA26" s="38" t="s">
        <v>401</v>
      </c>
      <c r="AB26" s="160" t="s">
        <v>51</v>
      </c>
      <c r="AC26" s="164" t="s">
        <v>40</v>
      </c>
      <c r="AD26" s="28" t="s">
        <v>402</v>
      </c>
      <c r="AE26" s="199"/>
      <c r="AF26" s="199"/>
      <c r="AG26" s="200"/>
      <c r="AH26" s="199"/>
      <c r="AI26" s="3"/>
      <c r="AJ26" s="3"/>
      <c r="AK26" s="3"/>
      <c r="AL26" s="3"/>
      <c r="AM26" s="3"/>
      <c r="AN26" s="3"/>
      <c r="AO26" s="3"/>
      <c r="AP26" s="3"/>
      <c r="AQ26" s="3"/>
      <c r="AR26" s="2"/>
      <c r="AS26" s="173"/>
      <c r="AT26" s="3"/>
      <c r="AU26" s="3"/>
      <c r="AV26" s="3"/>
    </row>
    <row r="27" spans="1:48" s="6" customFormat="1" ht="220.5" x14ac:dyDescent="0.25">
      <c r="A27" s="28" t="s">
        <v>693</v>
      </c>
      <c r="B27" s="28" t="s">
        <v>720</v>
      </c>
      <c r="C27" s="28" t="s">
        <v>124</v>
      </c>
      <c r="D27" s="28" t="s">
        <v>71</v>
      </c>
      <c r="E27" s="28" t="s">
        <v>726</v>
      </c>
      <c r="F27" s="28" t="s">
        <v>41</v>
      </c>
      <c r="G27" s="13" t="s">
        <v>81</v>
      </c>
      <c r="H27" s="42" t="s">
        <v>488</v>
      </c>
      <c r="I27" s="13" t="s">
        <v>92</v>
      </c>
      <c r="J27" s="13" t="s">
        <v>115</v>
      </c>
      <c r="K27" s="43"/>
      <c r="L27" s="44" t="s">
        <v>116</v>
      </c>
      <c r="M27" s="44" t="s">
        <v>109</v>
      </c>
      <c r="N27" s="13">
        <v>2</v>
      </c>
      <c r="O27" s="13">
        <v>1</v>
      </c>
      <c r="P27" s="13">
        <f t="shared" si="0"/>
        <v>2</v>
      </c>
      <c r="Q27" s="166" t="str">
        <f t="shared" si="4"/>
        <v>(B)</v>
      </c>
      <c r="R27" s="13">
        <v>100</v>
      </c>
      <c r="S27" s="13">
        <f t="shared" si="2"/>
        <v>200</v>
      </c>
      <c r="T27" s="31" t="str">
        <f t="shared" si="1"/>
        <v>II</v>
      </c>
      <c r="U27" s="32" t="str">
        <f t="shared" si="3"/>
        <v>Aceptable con Control Especifico</v>
      </c>
      <c r="V27" s="33">
        <v>66</v>
      </c>
      <c r="W27" s="164" t="s">
        <v>477</v>
      </c>
      <c r="X27" s="160"/>
      <c r="Y27" s="160"/>
      <c r="Z27" s="160" t="s">
        <v>51</v>
      </c>
      <c r="AA27" s="44" t="s">
        <v>403</v>
      </c>
      <c r="AB27" s="44" t="s">
        <v>404</v>
      </c>
      <c r="AC27" s="164" t="s">
        <v>40</v>
      </c>
      <c r="AD27" s="28" t="s">
        <v>405</v>
      </c>
      <c r="AE27" s="199"/>
      <c r="AF27" s="199"/>
      <c r="AG27" s="200"/>
      <c r="AH27" s="199"/>
      <c r="AI27" s="3"/>
      <c r="AJ27" s="3"/>
      <c r="AK27" s="3"/>
      <c r="AL27" s="3"/>
      <c r="AM27" s="3"/>
      <c r="AN27" s="3"/>
      <c r="AO27" s="3"/>
      <c r="AP27" s="3"/>
      <c r="AQ27" s="3"/>
      <c r="AR27" s="2"/>
      <c r="AS27" s="173"/>
      <c r="AT27" s="3"/>
      <c r="AU27" s="3"/>
      <c r="AV27" s="3"/>
    </row>
    <row r="28" spans="1:48" s="6" customFormat="1" ht="220.5" x14ac:dyDescent="0.25">
      <c r="A28" s="28" t="s">
        <v>693</v>
      </c>
      <c r="B28" s="28" t="s">
        <v>720</v>
      </c>
      <c r="C28" s="28" t="s">
        <v>124</v>
      </c>
      <c r="D28" s="28" t="s">
        <v>71</v>
      </c>
      <c r="E28" s="28" t="s">
        <v>726</v>
      </c>
      <c r="F28" s="28" t="s">
        <v>41</v>
      </c>
      <c r="G28" s="13" t="s">
        <v>82</v>
      </c>
      <c r="H28" s="42" t="s">
        <v>488</v>
      </c>
      <c r="I28" s="13" t="s">
        <v>93</v>
      </c>
      <c r="J28" s="13" t="s">
        <v>117</v>
      </c>
      <c r="K28" s="43"/>
      <c r="L28" s="44" t="s">
        <v>116</v>
      </c>
      <c r="M28" s="44" t="s">
        <v>109</v>
      </c>
      <c r="N28" s="13">
        <v>2</v>
      </c>
      <c r="O28" s="13">
        <v>1</v>
      </c>
      <c r="P28" s="13">
        <f t="shared" si="0"/>
        <v>2</v>
      </c>
      <c r="Q28" s="166" t="str">
        <f t="shared" si="4"/>
        <v>(B)</v>
      </c>
      <c r="R28" s="13">
        <v>25</v>
      </c>
      <c r="S28" s="13">
        <f t="shared" si="2"/>
        <v>50</v>
      </c>
      <c r="T28" s="31" t="str">
        <f t="shared" si="1"/>
        <v>III</v>
      </c>
      <c r="U28" s="32" t="str">
        <f t="shared" si="3"/>
        <v>Aceptable</v>
      </c>
      <c r="V28" s="33">
        <v>66</v>
      </c>
      <c r="W28" s="164" t="s">
        <v>477</v>
      </c>
      <c r="X28" s="160"/>
      <c r="Y28" s="160"/>
      <c r="Z28" s="160" t="s">
        <v>51</v>
      </c>
      <c r="AA28" s="44" t="s">
        <v>403</v>
      </c>
      <c r="AB28" s="44" t="s">
        <v>404</v>
      </c>
      <c r="AC28" s="164" t="s">
        <v>40</v>
      </c>
      <c r="AD28" s="28" t="s">
        <v>405</v>
      </c>
      <c r="AE28" s="199"/>
      <c r="AF28" s="199"/>
      <c r="AG28" s="200"/>
      <c r="AH28" s="199"/>
      <c r="AI28" s="3"/>
      <c r="AJ28" s="3"/>
      <c r="AK28" s="3"/>
      <c r="AL28" s="3"/>
      <c r="AM28" s="3"/>
      <c r="AN28" s="3"/>
      <c r="AO28" s="3"/>
      <c r="AP28" s="3"/>
      <c r="AQ28" s="3"/>
      <c r="AR28" s="3"/>
      <c r="AS28" s="173"/>
      <c r="AT28" s="3"/>
      <c r="AU28" s="3"/>
      <c r="AV28" s="3"/>
    </row>
    <row r="29" spans="1:48" s="6" customFormat="1" ht="173.25" x14ac:dyDescent="0.25">
      <c r="A29" s="28" t="s">
        <v>693</v>
      </c>
      <c r="B29" s="28" t="s">
        <v>720</v>
      </c>
      <c r="C29" s="174" t="s">
        <v>54</v>
      </c>
      <c r="D29" s="28" t="s">
        <v>118</v>
      </c>
      <c r="E29" s="28" t="s">
        <v>726</v>
      </c>
      <c r="F29" s="28" t="s">
        <v>41</v>
      </c>
      <c r="G29" s="13" t="s">
        <v>56</v>
      </c>
      <c r="H29" s="164" t="s">
        <v>493</v>
      </c>
      <c r="I29" s="13" t="s">
        <v>59</v>
      </c>
      <c r="J29" s="163" t="s">
        <v>60</v>
      </c>
      <c r="K29" s="30" t="s">
        <v>63</v>
      </c>
      <c r="L29" s="30" t="s">
        <v>64</v>
      </c>
      <c r="M29" s="30" t="s">
        <v>65</v>
      </c>
      <c r="N29" s="13">
        <v>2</v>
      </c>
      <c r="O29" s="13">
        <v>4</v>
      </c>
      <c r="P29" s="13">
        <f t="shared" si="0"/>
        <v>8</v>
      </c>
      <c r="Q29" s="166" t="str">
        <f t="shared" si="4"/>
        <v>(M)</v>
      </c>
      <c r="R29" s="13">
        <v>25</v>
      </c>
      <c r="S29" s="13">
        <f t="shared" si="2"/>
        <v>200</v>
      </c>
      <c r="T29" s="31" t="str">
        <f t="shared" si="1"/>
        <v>II</v>
      </c>
      <c r="U29" s="32" t="str">
        <f t="shared" si="3"/>
        <v>Aceptable con Control Especifico</v>
      </c>
      <c r="V29" s="33">
        <v>66</v>
      </c>
      <c r="W29" s="164" t="s">
        <v>476</v>
      </c>
      <c r="X29" s="160"/>
      <c r="Y29" s="160"/>
      <c r="Z29" s="30" t="s">
        <v>381</v>
      </c>
      <c r="AA29" s="30" t="s">
        <v>382</v>
      </c>
      <c r="AB29" s="38" t="s">
        <v>383</v>
      </c>
      <c r="AC29" s="164" t="s">
        <v>40</v>
      </c>
      <c r="AD29" s="28" t="s">
        <v>384</v>
      </c>
      <c r="AE29" s="199"/>
      <c r="AF29" s="199"/>
      <c r="AG29" s="200"/>
      <c r="AH29" s="199"/>
      <c r="AI29" s="3"/>
      <c r="AJ29" s="3"/>
      <c r="AK29" s="3"/>
      <c r="AL29" s="3"/>
      <c r="AM29" s="3"/>
      <c r="AN29" s="3"/>
      <c r="AO29" s="3"/>
      <c r="AP29" s="3"/>
      <c r="AQ29" s="3"/>
      <c r="AR29" s="3"/>
      <c r="AS29" s="173"/>
      <c r="AT29" s="3"/>
      <c r="AU29" s="3"/>
      <c r="AV29" s="3"/>
    </row>
    <row r="30" spans="1:48" ht="173.25" x14ac:dyDescent="0.25">
      <c r="A30" s="28" t="s">
        <v>693</v>
      </c>
      <c r="B30" s="28" t="s">
        <v>720</v>
      </c>
      <c r="C30" s="174" t="s">
        <v>54</v>
      </c>
      <c r="D30" s="28" t="s">
        <v>118</v>
      </c>
      <c r="E30" s="28" t="s">
        <v>726</v>
      </c>
      <c r="F30" s="28" t="s">
        <v>41</v>
      </c>
      <c r="G30" s="13" t="s">
        <v>57</v>
      </c>
      <c r="H30" s="164" t="s">
        <v>493</v>
      </c>
      <c r="I30" s="13" t="s">
        <v>125</v>
      </c>
      <c r="J30" s="163" t="s">
        <v>61</v>
      </c>
      <c r="K30" s="30" t="s">
        <v>63</v>
      </c>
      <c r="L30" s="30" t="s">
        <v>66</v>
      </c>
      <c r="M30" s="30" t="s">
        <v>65</v>
      </c>
      <c r="N30" s="13">
        <v>2</v>
      </c>
      <c r="O30" s="13">
        <v>4</v>
      </c>
      <c r="P30" s="13">
        <f t="shared" si="0"/>
        <v>8</v>
      </c>
      <c r="Q30" s="166" t="str">
        <f t="shared" si="4"/>
        <v>(M)</v>
      </c>
      <c r="R30" s="13">
        <v>25</v>
      </c>
      <c r="S30" s="13">
        <f t="shared" si="2"/>
        <v>200</v>
      </c>
      <c r="T30" s="31" t="str">
        <f t="shared" si="1"/>
        <v>II</v>
      </c>
      <c r="U30" s="32" t="str">
        <f t="shared" si="3"/>
        <v>Aceptable con Control Especifico</v>
      </c>
      <c r="V30" s="33">
        <v>66</v>
      </c>
      <c r="W30" s="164" t="s">
        <v>476</v>
      </c>
      <c r="X30" s="160"/>
      <c r="Y30" s="160"/>
      <c r="Z30" s="30" t="s">
        <v>381</v>
      </c>
      <c r="AA30" s="30" t="s">
        <v>385</v>
      </c>
      <c r="AB30" s="38" t="s">
        <v>383</v>
      </c>
      <c r="AC30" s="164" t="s">
        <v>40</v>
      </c>
      <c r="AD30" s="28" t="s">
        <v>384</v>
      </c>
      <c r="AE30" s="199"/>
      <c r="AF30" s="199"/>
      <c r="AG30" s="200"/>
      <c r="AH30" s="199"/>
      <c r="AS30" s="167"/>
    </row>
    <row r="31" spans="1:48" ht="157.5" x14ac:dyDescent="0.25">
      <c r="A31" s="28" t="s">
        <v>693</v>
      </c>
      <c r="B31" s="28" t="s">
        <v>720</v>
      </c>
      <c r="C31" s="174" t="s">
        <v>54</v>
      </c>
      <c r="D31" s="28" t="s">
        <v>119</v>
      </c>
      <c r="E31" s="28" t="s">
        <v>726</v>
      </c>
      <c r="F31" s="28" t="s">
        <v>41</v>
      </c>
      <c r="G31" s="13" t="s">
        <v>58</v>
      </c>
      <c r="H31" s="164" t="s">
        <v>493</v>
      </c>
      <c r="I31" s="13" t="s">
        <v>126</v>
      </c>
      <c r="J31" s="163" t="s">
        <v>62</v>
      </c>
      <c r="K31" s="47"/>
      <c r="L31" s="38" t="s">
        <v>67</v>
      </c>
      <c r="M31" s="38" t="s">
        <v>68</v>
      </c>
      <c r="N31" s="13">
        <v>2</v>
      </c>
      <c r="O31" s="13">
        <v>4</v>
      </c>
      <c r="P31" s="13">
        <f t="shared" si="0"/>
        <v>8</v>
      </c>
      <c r="Q31" s="166" t="str">
        <f>IF(P31&lt;2,"O",IF(P31&lt;=4,"(B)",IF(P31&lt;=8,"(M)",IF(P31&lt;=20,"(A)","(MA)"))))</f>
        <v>(M)</v>
      </c>
      <c r="R31" s="13">
        <v>10</v>
      </c>
      <c r="S31" s="13">
        <f t="shared" si="2"/>
        <v>80</v>
      </c>
      <c r="T31" s="31" t="str">
        <f t="shared" si="1"/>
        <v>III</v>
      </c>
      <c r="U31" s="32" t="str">
        <f t="shared" si="3"/>
        <v>Aceptable</v>
      </c>
      <c r="V31" s="33">
        <v>66</v>
      </c>
      <c r="W31" s="164" t="s">
        <v>42</v>
      </c>
      <c r="X31" s="160"/>
      <c r="Y31" s="160"/>
      <c r="Z31" s="30" t="s">
        <v>386</v>
      </c>
      <c r="AA31" s="39" t="s">
        <v>387</v>
      </c>
      <c r="AB31" s="160" t="s">
        <v>51</v>
      </c>
      <c r="AC31" s="164" t="s">
        <v>40</v>
      </c>
      <c r="AD31" s="28" t="s">
        <v>384</v>
      </c>
      <c r="AE31" s="199"/>
      <c r="AF31" s="199"/>
      <c r="AG31" s="200"/>
      <c r="AH31" s="199"/>
      <c r="AO31" s="2"/>
      <c r="AS31" s="175"/>
    </row>
    <row r="32" spans="1:48" ht="220.5" x14ac:dyDescent="0.25">
      <c r="A32" s="28" t="s">
        <v>693</v>
      </c>
      <c r="B32" s="28" t="s">
        <v>720</v>
      </c>
      <c r="C32" s="174" t="s">
        <v>54</v>
      </c>
      <c r="D32" s="28" t="s">
        <v>119</v>
      </c>
      <c r="E32" s="28" t="s">
        <v>726</v>
      </c>
      <c r="F32" s="28" t="s">
        <v>41</v>
      </c>
      <c r="G32" s="13" t="s">
        <v>72</v>
      </c>
      <c r="H32" s="42" t="s">
        <v>16</v>
      </c>
      <c r="I32" s="37" t="s">
        <v>83</v>
      </c>
      <c r="J32" s="163" t="s">
        <v>94</v>
      </c>
      <c r="K32" s="47"/>
      <c r="L32" s="43"/>
      <c r="M32" s="163" t="s">
        <v>95</v>
      </c>
      <c r="N32" s="13">
        <v>2</v>
      </c>
      <c r="O32" s="13">
        <v>2</v>
      </c>
      <c r="P32" s="13">
        <f t="shared" si="0"/>
        <v>4</v>
      </c>
      <c r="Q32" s="166" t="str">
        <f>IF(P32&lt;2,"O",IF(P32&lt;=4,"(B)",IF(P32&lt;=8,"(M)",IF(P32&lt;=20,"(A)","(MA)"))))</f>
        <v>(B)</v>
      </c>
      <c r="R32" s="13">
        <v>10</v>
      </c>
      <c r="S32" s="13">
        <f t="shared" si="2"/>
        <v>40</v>
      </c>
      <c r="T32" s="31" t="str">
        <f>IF(S32=0,"N/A",IF(AND(S32&gt;=1,S32&lt;=20),"IV",IF(AND(S32&gt;=40,S32&lt;=120),"III",IF(AND(S32&gt;=150,S32&lt;=500),"II",IF(S32&gt;=600,"I")))))</f>
        <v>III</v>
      </c>
      <c r="U32" s="32" t="str">
        <f t="shared" si="3"/>
        <v>Aceptable</v>
      </c>
      <c r="V32" s="33">
        <v>66</v>
      </c>
      <c r="W32" s="164" t="s">
        <v>475</v>
      </c>
      <c r="X32" s="160"/>
      <c r="Y32" s="163" t="s">
        <v>388</v>
      </c>
      <c r="Z32" s="160" t="s">
        <v>51</v>
      </c>
      <c r="AA32" s="41" t="s">
        <v>389</v>
      </c>
      <c r="AB32" s="160" t="s">
        <v>51</v>
      </c>
      <c r="AC32" s="164" t="s">
        <v>40</v>
      </c>
      <c r="AD32" s="28" t="s">
        <v>384</v>
      </c>
      <c r="AE32" s="199"/>
      <c r="AF32" s="199"/>
      <c r="AG32" s="200"/>
      <c r="AH32" s="199"/>
      <c r="AS32" s="169"/>
    </row>
    <row r="33" spans="1:48" ht="220.5" x14ac:dyDescent="0.25">
      <c r="A33" s="28" t="s">
        <v>693</v>
      </c>
      <c r="B33" s="28" t="s">
        <v>720</v>
      </c>
      <c r="C33" s="174" t="s">
        <v>54</v>
      </c>
      <c r="D33" s="28" t="s">
        <v>120</v>
      </c>
      <c r="E33" s="28" t="s">
        <v>726</v>
      </c>
      <c r="F33" s="28" t="s">
        <v>41</v>
      </c>
      <c r="G33" s="13" t="s">
        <v>73</v>
      </c>
      <c r="H33" s="13" t="s">
        <v>127</v>
      </c>
      <c r="I33" s="37" t="s">
        <v>84</v>
      </c>
      <c r="J33" s="13" t="s">
        <v>96</v>
      </c>
      <c r="K33" s="47"/>
      <c r="L33" s="30" t="s">
        <v>97</v>
      </c>
      <c r="M33" s="30" t="s">
        <v>98</v>
      </c>
      <c r="N33" s="13">
        <v>2</v>
      </c>
      <c r="O33" s="13">
        <v>3</v>
      </c>
      <c r="P33" s="13">
        <f t="shared" si="0"/>
        <v>6</v>
      </c>
      <c r="Q33" s="166" t="str">
        <f t="shared" si="4"/>
        <v>(M)</v>
      </c>
      <c r="R33" s="13">
        <v>25</v>
      </c>
      <c r="S33" s="13">
        <f t="shared" si="2"/>
        <v>150</v>
      </c>
      <c r="T33" s="31" t="str">
        <f>IF(S33=0,"N/A",IF(AND(S33&gt;=1,S33&lt;=20),"IV",IF(AND(S33&gt;=40,S33&lt;=120),"III",IF(AND(S33&gt;=150,S33&lt;=500),"II",IF(S33&gt;=600,"I")))))</f>
        <v>II</v>
      </c>
      <c r="U33" s="32" t="str">
        <f t="shared" si="3"/>
        <v>Aceptable con Control Especifico</v>
      </c>
      <c r="V33" s="33">
        <v>66</v>
      </c>
      <c r="W33" s="164" t="s">
        <v>42</v>
      </c>
      <c r="X33" s="160"/>
      <c r="Y33" s="160"/>
      <c r="Z33" s="160" t="s">
        <v>51</v>
      </c>
      <c r="AA33" s="41" t="s">
        <v>390</v>
      </c>
      <c r="AB33" s="160" t="s">
        <v>51</v>
      </c>
      <c r="AC33" s="164" t="s">
        <v>40</v>
      </c>
      <c r="AD33" s="28" t="s">
        <v>391</v>
      </c>
      <c r="AE33" s="199"/>
      <c r="AF33" s="199"/>
      <c r="AG33" s="200"/>
      <c r="AH33" s="199"/>
      <c r="AS33" s="173"/>
    </row>
    <row r="34" spans="1:48" ht="173.25" x14ac:dyDescent="0.25">
      <c r="A34" s="28" t="s">
        <v>693</v>
      </c>
      <c r="B34" s="28" t="s">
        <v>720</v>
      </c>
      <c r="C34" s="174" t="s">
        <v>54</v>
      </c>
      <c r="D34" s="28" t="s">
        <v>120</v>
      </c>
      <c r="E34" s="28" t="s">
        <v>726</v>
      </c>
      <c r="F34" s="28" t="s">
        <v>41</v>
      </c>
      <c r="G34" s="13" t="s">
        <v>74</v>
      </c>
      <c r="H34" s="42" t="s">
        <v>16</v>
      </c>
      <c r="I34" s="37" t="s">
        <v>85</v>
      </c>
      <c r="J34" s="163" t="s">
        <v>99</v>
      </c>
      <c r="K34" s="47"/>
      <c r="L34" s="30" t="s">
        <v>100</v>
      </c>
      <c r="M34" s="30" t="s">
        <v>101</v>
      </c>
      <c r="N34" s="13">
        <v>2</v>
      </c>
      <c r="O34" s="13">
        <v>3</v>
      </c>
      <c r="P34" s="13">
        <f t="shared" si="0"/>
        <v>6</v>
      </c>
      <c r="Q34" s="166" t="str">
        <f t="shared" si="4"/>
        <v>(M)</v>
      </c>
      <c r="R34" s="13">
        <v>25</v>
      </c>
      <c r="S34" s="13">
        <f t="shared" si="2"/>
        <v>150</v>
      </c>
      <c r="T34" s="31" t="str">
        <f t="shared" ref="T34:T40" si="5">IF(S34=0,"N/A",IF(AND(S34&gt;=1,S34&lt;=20),"IV",IF(AND(S34&gt;=40,S34&lt;=120),"III",IF(AND(S34&gt;=150,S34&lt;=500),"II",IF(S34&gt;=600,"I")))))</f>
        <v>II</v>
      </c>
      <c r="U34" s="32" t="str">
        <f t="shared" si="3"/>
        <v>Aceptable con Control Especifico</v>
      </c>
      <c r="V34" s="33">
        <v>66</v>
      </c>
      <c r="W34" s="164" t="s">
        <v>477</v>
      </c>
      <c r="X34" s="160"/>
      <c r="Y34" s="160"/>
      <c r="Z34" s="30" t="s">
        <v>392</v>
      </c>
      <c r="AA34" s="30" t="s">
        <v>393</v>
      </c>
      <c r="AB34" s="160" t="s">
        <v>51</v>
      </c>
      <c r="AC34" s="164" t="s">
        <v>40</v>
      </c>
      <c r="AD34" s="28" t="s">
        <v>384</v>
      </c>
      <c r="AE34" s="199"/>
      <c r="AF34" s="199"/>
      <c r="AG34" s="200"/>
      <c r="AH34" s="199"/>
      <c r="AS34" s="173"/>
    </row>
    <row r="35" spans="1:48" ht="220.5" x14ac:dyDescent="0.25">
      <c r="A35" s="28" t="s">
        <v>693</v>
      </c>
      <c r="B35" s="28" t="s">
        <v>720</v>
      </c>
      <c r="C35" s="174" t="s">
        <v>54</v>
      </c>
      <c r="D35" s="28" t="s">
        <v>121</v>
      </c>
      <c r="E35" s="28" t="s">
        <v>726</v>
      </c>
      <c r="F35" s="28" t="s">
        <v>41</v>
      </c>
      <c r="G35" s="13" t="s">
        <v>75</v>
      </c>
      <c r="H35" s="42" t="s">
        <v>16</v>
      </c>
      <c r="I35" s="37" t="s">
        <v>86</v>
      </c>
      <c r="J35" s="163" t="s">
        <v>102</v>
      </c>
      <c r="K35" s="47"/>
      <c r="L35" s="30" t="s">
        <v>103</v>
      </c>
      <c r="M35" s="30" t="s">
        <v>101</v>
      </c>
      <c r="N35" s="13">
        <v>2</v>
      </c>
      <c r="O35" s="13">
        <v>3</v>
      </c>
      <c r="P35" s="13">
        <f t="shared" si="0"/>
        <v>6</v>
      </c>
      <c r="Q35" s="166" t="str">
        <f>IF(P35&lt;2,"O",IF(P35&lt;=4,"(B)",IF(P35&lt;=8,"(M)",IF(P35&lt;=20,"(A)","(MA)"))))</f>
        <v>(M)</v>
      </c>
      <c r="R35" s="13">
        <v>25</v>
      </c>
      <c r="S35" s="13">
        <f t="shared" si="2"/>
        <v>150</v>
      </c>
      <c r="T35" s="31" t="str">
        <f t="shared" si="5"/>
        <v>II</v>
      </c>
      <c r="U35" s="32" t="str">
        <f t="shared" si="3"/>
        <v>Aceptable con Control Especifico</v>
      </c>
      <c r="V35" s="33">
        <v>66</v>
      </c>
      <c r="W35" s="164" t="s">
        <v>477</v>
      </c>
      <c r="X35" s="160"/>
      <c r="Y35" s="160"/>
      <c r="Z35" s="30" t="s">
        <v>394</v>
      </c>
      <c r="AA35" s="30" t="s">
        <v>393</v>
      </c>
      <c r="AB35" s="160" t="s">
        <v>51</v>
      </c>
      <c r="AC35" s="164" t="s">
        <v>40</v>
      </c>
      <c r="AD35" s="28" t="s">
        <v>384</v>
      </c>
      <c r="AE35" s="199"/>
      <c r="AF35" s="199"/>
      <c r="AG35" s="200"/>
      <c r="AH35" s="199"/>
      <c r="AS35" s="173"/>
    </row>
    <row r="36" spans="1:48" ht="157.5" x14ac:dyDescent="0.25">
      <c r="A36" s="28" t="s">
        <v>693</v>
      </c>
      <c r="B36" s="28" t="s">
        <v>720</v>
      </c>
      <c r="C36" s="174" t="s">
        <v>54</v>
      </c>
      <c r="D36" s="28" t="s">
        <v>121</v>
      </c>
      <c r="E36" s="28" t="s">
        <v>726</v>
      </c>
      <c r="F36" s="28" t="s">
        <v>41</v>
      </c>
      <c r="G36" s="13" t="s">
        <v>76</v>
      </c>
      <c r="H36" s="42" t="s">
        <v>16</v>
      </c>
      <c r="I36" s="37" t="s">
        <v>87</v>
      </c>
      <c r="J36" s="13" t="s">
        <v>104</v>
      </c>
      <c r="K36" s="47"/>
      <c r="L36" s="30" t="s">
        <v>105</v>
      </c>
      <c r="M36" s="30" t="s">
        <v>106</v>
      </c>
      <c r="N36" s="13">
        <v>2</v>
      </c>
      <c r="O36" s="13">
        <v>1</v>
      </c>
      <c r="P36" s="13">
        <f t="shared" si="0"/>
        <v>2</v>
      </c>
      <c r="Q36" s="166" t="str">
        <f>IF(P36&lt;2,"O",IF(P36&lt;=4,"(B)",IF(P36&lt;=8,"(M)",IF(P36&lt;=20,"(A)","(MA)"))))</f>
        <v>(B)</v>
      </c>
      <c r="R36" s="13">
        <v>100</v>
      </c>
      <c r="S36" s="13">
        <f t="shared" si="2"/>
        <v>200</v>
      </c>
      <c r="T36" s="31" t="str">
        <f t="shared" si="5"/>
        <v>II</v>
      </c>
      <c r="U36" s="32" t="str">
        <f t="shared" si="3"/>
        <v>Aceptable con Control Especifico</v>
      </c>
      <c r="V36" s="33">
        <v>66</v>
      </c>
      <c r="W36" s="164" t="s">
        <v>477</v>
      </c>
      <c r="X36" s="160"/>
      <c r="Y36" s="160"/>
      <c r="Z36" s="160" t="s">
        <v>51</v>
      </c>
      <c r="AA36" s="30" t="s">
        <v>395</v>
      </c>
      <c r="AB36" s="160" t="s">
        <v>51</v>
      </c>
      <c r="AC36" s="164" t="s">
        <v>40</v>
      </c>
      <c r="AD36" s="28" t="s">
        <v>384</v>
      </c>
      <c r="AE36" s="199"/>
      <c r="AF36" s="199"/>
      <c r="AG36" s="200"/>
      <c r="AH36" s="199"/>
      <c r="AS36" s="167"/>
    </row>
    <row r="37" spans="1:48" ht="157.5" x14ac:dyDescent="0.25">
      <c r="A37" s="28" t="s">
        <v>693</v>
      </c>
      <c r="B37" s="28" t="s">
        <v>720</v>
      </c>
      <c r="C37" s="174" t="s">
        <v>54</v>
      </c>
      <c r="D37" s="28" t="s">
        <v>121</v>
      </c>
      <c r="E37" s="28" t="s">
        <v>726</v>
      </c>
      <c r="F37" s="28" t="s">
        <v>41</v>
      </c>
      <c r="G37" s="13" t="s">
        <v>77</v>
      </c>
      <c r="H37" s="42" t="s">
        <v>16</v>
      </c>
      <c r="I37" s="170" t="s">
        <v>88</v>
      </c>
      <c r="J37" s="13" t="s">
        <v>128</v>
      </c>
      <c r="K37" s="47"/>
      <c r="L37" s="30" t="s">
        <v>105</v>
      </c>
      <c r="M37" s="30" t="s">
        <v>106</v>
      </c>
      <c r="N37" s="13">
        <v>2</v>
      </c>
      <c r="O37" s="13">
        <v>1</v>
      </c>
      <c r="P37" s="13">
        <f t="shared" si="0"/>
        <v>2</v>
      </c>
      <c r="Q37" s="166" t="str">
        <f t="shared" ref="Q37:Q44" si="6">IF(P37&lt;2,"O",IF(P37&lt;=4,"(B)",IF(P37&lt;=8,"(M)",IF(P37&lt;=20,"(A)","(MA)"))))</f>
        <v>(B)</v>
      </c>
      <c r="R37" s="13">
        <v>100</v>
      </c>
      <c r="S37" s="13">
        <f t="shared" si="2"/>
        <v>200</v>
      </c>
      <c r="T37" s="31" t="str">
        <f t="shared" si="5"/>
        <v>II</v>
      </c>
      <c r="U37" s="32" t="str">
        <f t="shared" si="3"/>
        <v>Aceptable con Control Especifico</v>
      </c>
      <c r="V37" s="33">
        <v>66</v>
      </c>
      <c r="W37" s="164" t="s">
        <v>477</v>
      </c>
      <c r="X37" s="160"/>
      <c r="Y37" s="160"/>
      <c r="Z37" s="160" t="s">
        <v>51</v>
      </c>
      <c r="AA37" s="30" t="s">
        <v>395</v>
      </c>
      <c r="AB37" s="160" t="s">
        <v>51</v>
      </c>
      <c r="AC37" s="164" t="s">
        <v>40</v>
      </c>
      <c r="AD37" s="28" t="s">
        <v>384</v>
      </c>
      <c r="AE37" s="199"/>
      <c r="AF37" s="199"/>
      <c r="AG37" s="200"/>
      <c r="AH37" s="199"/>
      <c r="AS37" s="176"/>
    </row>
    <row r="38" spans="1:48" ht="236.25" x14ac:dyDescent="0.25">
      <c r="A38" s="28" t="s">
        <v>693</v>
      </c>
      <c r="B38" s="28" t="s">
        <v>720</v>
      </c>
      <c r="C38" s="174" t="s">
        <v>54</v>
      </c>
      <c r="D38" s="28" t="s">
        <v>122</v>
      </c>
      <c r="E38" s="28" t="s">
        <v>726</v>
      </c>
      <c r="F38" s="28" t="s">
        <v>41</v>
      </c>
      <c r="G38" s="171" t="s">
        <v>78</v>
      </c>
      <c r="H38" s="42" t="s">
        <v>16</v>
      </c>
      <c r="I38" s="37" t="s">
        <v>89</v>
      </c>
      <c r="J38" s="13" t="s">
        <v>107</v>
      </c>
      <c r="K38" s="47"/>
      <c r="L38" s="38" t="s">
        <v>108</v>
      </c>
      <c r="M38" s="38" t="s">
        <v>109</v>
      </c>
      <c r="N38" s="13">
        <v>2</v>
      </c>
      <c r="O38" s="13">
        <v>1</v>
      </c>
      <c r="P38" s="13">
        <f t="shared" si="0"/>
        <v>2</v>
      </c>
      <c r="Q38" s="166" t="str">
        <f>IF(P38&lt;2,"O",IF(P38&lt;=4,"(B)",IF(P38&lt;=8,"(M)",IF(P38&lt;=20,"(A)","(MA)"))))</f>
        <v>(B)</v>
      </c>
      <c r="R38" s="13">
        <v>100</v>
      </c>
      <c r="S38" s="13">
        <f t="shared" si="2"/>
        <v>200</v>
      </c>
      <c r="T38" s="31" t="str">
        <f t="shared" si="5"/>
        <v>II</v>
      </c>
      <c r="U38" s="32" t="str">
        <f t="shared" si="3"/>
        <v>Aceptable con Control Especifico</v>
      </c>
      <c r="V38" s="33">
        <v>66</v>
      </c>
      <c r="W38" s="164" t="s">
        <v>477</v>
      </c>
      <c r="X38" s="160"/>
      <c r="Y38" s="160"/>
      <c r="Z38" s="38" t="s">
        <v>396</v>
      </c>
      <c r="AA38" s="38" t="s">
        <v>397</v>
      </c>
      <c r="AB38" s="44" t="s">
        <v>398</v>
      </c>
      <c r="AC38" s="164" t="s">
        <v>40</v>
      </c>
      <c r="AD38" s="28" t="s">
        <v>384</v>
      </c>
      <c r="AE38" s="199"/>
      <c r="AF38" s="199"/>
      <c r="AG38" s="200"/>
      <c r="AH38" s="199"/>
      <c r="AS38" s="176"/>
    </row>
    <row r="39" spans="1:48" ht="157.5" x14ac:dyDescent="0.25">
      <c r="A39" s="28" t="s">
        <v>693</v>
      </c>
      <c r="B39" s="28" t="s">
        <v>720</v>
      </c>
      <c r="C39" s="174" t="s">
        <v>54</v>
      </c>
      <c r="D39" s="28" t="s">
        <v>122</v>
      </c>
      <c r="E39" s="28" t="s">
        <v>726</v>
      </c>
      <c r="F39" s="28" t="s">
        <v>41</v>
      </c>
      <c r="G39" s="172" t="s">
        <v>79</v>
      </c>
      <c r="H39" s="42" t="s">
        <v>16</v>
      </c>
      <c r="I39" s="37" t="s">
        <v>90</v>
      </c>
      <c r="J39" s="13" t="s">
        <v>110</v>
      </c>
      <c r="K39" s="13" t="s">
        <v>513</v>
      </c>
      <c r="L39" s="38" t="s">
        <v>111</v>
      </c>
      <c r="M39" s="13" t="s">
        <v>513</v>
      </c>
      <c r="N39" s="13">
        <v>2</v>
      </c>
      <c r="O39" s="13">
        <v>3</v>
      </c>
      <c r="P39" s="13">
        <f t="shared" si="0"/>
        <v>6</v>
      </c>
      <c r="Q39" s="166" t="str">
        <f t="shared" si="6"/>
        <v>(M)</v>
      </c>
      <c r="R39" s="13">
        <v>60</v>
      </c>
      <c r="S39" s="13">
        <f t="shared" si="2"/>
        <v>360</v>
      </c>
      <c r="T39" s="31" t="str">
        <f t="shared" si="5"/>
        <v>II</v>
      </c>
      <c r="U39" s="32" t="str">
        <f t="shared" si="3"/>
        <v>Aceptable con Control Especifico</v>
      </c>
      <c r="V39" s="33">
        <v>66</v>
      </c>
      <c r="W39" s="164" t="s">
        <v>477</v>
      </c>
      <c r="X39" s="160"/>
      <c r="Y39" s="160"/>
      <c r="Z39" s="39" t="s">
        <v>399</v>
      </c>
      <c r="AA39" s="39" t="s">
        <v>400</v>
      </c>
      <c r="AB39" s="160" t="s">
        <v>51</v>
      </c>
      <c r="AC39" s="164" t="s">
        <v>40</v>
      </c>
      <c r="AD39" s="28" t="s">
        <v>384</v>
      </c>
      <c r="AE39" s="199"/>
      <c r="AF39" s="199"/>
      <c r="AG39" s="200"/>
      <c r="AH39" s="199"/>
      <c r="AS39" s="177"/>
    </row>
    <row r="40" spans="1:48" ht="189.75" thickBot="1" x14ac:dyDescent="0.3">
      <c r="A40" s="28" t="s">
        <v>693</v>
      </c>
      <c r="B40" s="28" t="s">
        <v>720</v>
      </c>
      <c r="C40" s="174" t="s">
        <v>54</v>
      </c>
      <c r="D40" s="28" t="s">
        <v>123</v>
      </c>
      <c r="E40" s="28" t="s">
        <v>726</v>
      </c>
      <c r="F40" s="28" t="s">
        <v>41</v>
      </c>
      <c r="G40" s="13" t="s">
        <v>80</v>
      </c>
      <c r="H40" s="42" t="s">
        <v>494</v>
      </c>
      <c r="I40" s="13" t="s">
        <v>91</v>
      </c>
      <c r="J40" s="163" t="s">
        <v>112</v>
      </c>
      <c r="K40" s="43"/>
      <c r="L40" s="38" t="s">
        <v>113</v>
      </c>
      <c r="M40" s="38" t="s">
        <v>114</v>
      </c>
      <c r="N40" s="13">
        <v>2</v>
      </c>
      <c r="O40" s="13">
        <v>4</v>
      </c>
      <c r="P40" s="13">
        <f t="shared" si="0"/>
        <v>8</v>
      </c>
      <c r="Q40" s="166" t="str">
        <f t="shared" ref="Q40:Q43" si="7">IF(P40&lt;2,"O",IF(P40&lt;=4,"(B)",IF(P40&lt;=8,"(M)",IF(P40&lt;=20,"(A)","(MA)"))))</f>
        <v>(M)</v>
      </c>
      <c r="R40" s="13">
        <v>10</v>
      </c>
      <c r="S40" s="13">
        <f t="shared" si="2"/>
        <v>80</v>
      </c>
      <c r="T40" s="31" t="str">
        <f t="shared" si="5"/>
        <v>III</v>
      </c>
      <c r="U40" s="32" t="str">
        <f t="shared" si="3"/>
        <v>Aceptable</v>
      </c>
      <c r="V40" s="33">
        <v>66</v>
      </c>
      <c r="W40" s="164" t="s">
        <v>478</v>
      </c>
      <c r="X40" s="160"/>
      <c r="Y40" s="160"/>
      <c r="Z40" s="160" t="s">
        <v>51</v>
      </c>
      <c r="AA40" s="38" t="s">
        <v>401</v>
      </c>
      <c r="AB40" s="160" t="s">
        <v>51</v>
      </c>
      <c r="AC40" s="164" t="s">
        <v>40</v>
      </c>
      <c r="AD40" s="28" t="s">
        <v>402</v>
      </c>
      <c r="AE40" s="199"/>
      <c r="AF40" s="199"/>
      <c r="AG40" s="200"/>
      <c r="AH40" s="199"/>
      <c r="AS40" s="176"/>
    </row>
    <row r="41" spans="1:48" s="178" customFormat="1" ht="220.5" x14ac:dyDescent="0.25">
      <c r="A41" s="28" t="s">
        <v>693</v>
      </c>
      <c r="B41" s="28" t="s">
        <v>720</v>
      </c>
      <c r="C41" s="174" t="s">
        <v>54</v>
      </c>
      <c r="D41" s="28" t="s">
        <v>123</v>
      </c>
      <c r="E41" s="28" t="s">
        <v>726</v>
      </c>
      <c r="F41" s="28" t="s">
        <v>41</v>
      </c>
      <c r="G41" s="13" t="s">
        <v>81</v>
      </c>
      <c r="H41" s="42" t="s">
        <v>488</v>
      </c>
      <c r="I41" s="13" t="s">
        <v>92</v>
      </c>
      <c r="J41" s="13" t="s">
        <v>115</v>
      </c>
      <c r="K41" s="43"/>
      <c r="L41" s="44" t="s">
        <v>116</v>
      </c>
      <c r="M41" s="44" t="s">
        <v>109</v>
      </c>
      <c r="N41" s="13">
        <v>2</v>
      </c>
      <c r="O41" s="13">
        <v>1</v>
      </c>
      <c r="P41" s="13">
        <f t="shared" si="0"/>
        <v>2</v>
      </c>
      <c r="Q41" s="166" t="str">
        <f t="shared" si="7"/>
        <v>(B)</v>
      </c>
      <c r="R41" s="13">
        <v>100</v>
      </c>
      <c r="S41" s="13">
        <f t="shared" si="2"/>
        <v>200</v>
      </c>
      <c r="T41" s="31" t="str">
        <f>IF(S41=0,"N/A",IF(AND(S41&gt;=1,S41&lt;=20),"IV",IF(AND(S41&gt;=40,S41&lt;=120),"III",IF(AND(S41&gt;=150,S41&lt;=500),"II",IF(S41&gt;=600,"I")))))</f>
        <v>II</v>
      </c>
      <c r="U41" s="32" t="str">
        <f t="shared" si="3"/>
        <v>Aceptable con Control Especifico</v>
      </c>
      <c r="V41" s="33">
        <v>66</v>
      </c>
      <c r="W41" s="164" t="s">
        <v>477</v>
      </c>
      <c r="X41" s="160"/>
      <c r="Y41" s="160"/>
      <c r="Z41" s="160" t="s">
        <v>51</v>
      </c>
      <c r="AA41" s="44" t="s">
        <v>403</v>
      </c>
      <c r="AB41" s="44" t="s">
        <v>404</v>
      </c>
      <c r="AC41" s="164" t="s">
        <v>40</v>
      </c>
      <c r="AD41" s="28" t="s">
        <v>406</v>
      </c>
      <c r="AE41" s="199"/>
      <c r="AF41" s="199"/>
      <c r="AG41" s="200"/>
      <c r="AH41" s="199"/>
      <c r="AI41" s="3"/>
      <c r="AJ41" s="3"/>
      <c r="AK41" s="3"/>
      <c r="AL41" s="3"/>
      <c r="AM41" s="3"/>
      <c r="AN41" s="3"/>
      <c r="AO41" s="3"/>
      <c r="AP41" s="3"/>
      <c r="AQ41" s="3"/>
      <c r="AR41" s="3"/>
      <c r="AS41" s="176"/>
      <c r="AT41" s="3"/>
      <c r="AU41" s="3"/>
      <c r="AV41" s="3"/>
    </row>
    <row r="42" spans="1:48" s="3" customFormat="1" ht="220.5" x14ac:dyDescent="0.25">
      <c r="A42" s="28" t="s">
        <v>693</v>
      </c>
      <c r="B42" s="28" t="s">
        <v>720</v>
      </c>
      <c r="C42" s="174" t="s">
        <v>54</v>
      </c>
      <c r="D42" s="28" t="s">
        <v>123</v>
      </c>
      <c r="E42" s="28" t="s">
        <v>726</v>
      </c>
      <c r="F42" s="28" t="s">
        <v>41</v>
      </c>
      <c r="G42" s="13" t="s">
        <v>82</v>
      </c>
      <c r="H42" s="42" t="s">
        <v>488</v>
      </c>
      <c r="I42" s="13" t="s">
        <v>93</v>
      </c>
      <c r="J42" s="13" t="s">
        <v>117</v>
      </c>
      <c r="K42" s="43"/>
      <c r="L42" s="44" t="s">
        <v>116</v>
      </c>
      <c r="M42" s="44" t="s">
        <v>109</v>
      </c>
      <c r="N42" s="13">
        <v>2</v>
      </c>
      <c r="O42" s="13">
        <v>1</v>
      </c>
      <c r="P42" s="13">
        <f t="shared" si="0"/>
        <v>2</v>
      </c>
      <c r="Q42" s="166" t="str">
        <f t="shared" si="7"/>
        <v>(B)</v>
      </c>
      <c r="R42" s="13">
        <v>25</v>
      </c>
      <c r="S42" s="13">
        <f t="shared" si="2"/>
        <v>50</v>
      </c>
      <c r="T42" s="31" t="str">
        <f t="shared" ref="T42:T49" si="8">IF(S42=0,"N/A",IF(AND(S42&gt;=1,S42&lt;=20),"IV",IF(AND(S42&gt;=40,S42&lt;=120),"III",IF(AND(S42&gt;=150,S42&lt;=500),"II",IF(S42&gt;=600,"I")))))</f>
        <v>III</v>
      </c>
      <c r="U42" s="32" t="str">
        <f t="shared" si="3"/>
        <v>Aceptable</v>
      </c>
      <c r="V42" s="33">
        <v>66</v>
      </c>
      <c r="W42" s="164" t="s">
        <v>477</v>
      </c>
      <c r="X42" s="160"/>
      <c r="Y42" s="160"/>
      <c r="Z42" s="160" t="s">
        <v>51</v>
      </c>
      <c r="AA42" s="44" t="s">
        <v>403</v>
      </c>
      <c r="AB42" s="44" t="s">
        <v>404</v>
      </c>
      <c r="AC42" s="164" t="s">
        <v>40</v>
      </c>
      <c r="AD42" s="28" t="s">
        <v>406</v>
      </c>
      <c r="AE42" s="199"/>
      <c r="AF42" s="199"/>
      <c r="AG42" s="200"/>
      <c r="AH42" s="199"/>
      <c r="AS42" s="176"/>
    </row>
    <row r="43" spans="1:48" s="3" customFormat="1" ht="204.75" x14ac:dyDescent="0.25">
      <c r="A43" s="28" t="s">
        <v>693</v>
      </c>
      <c r="B43" s="28" t="s">
        <v>720</v>
      </c>
      <c r="C43" s="28" t="s">
        <v>129</v>
      </c>
      <c r="D43" s="28" t="s">
        <v>149</v>
      </c>
      <c r="E43" s="28" t="s">
        <v>727</v>
      </c>
      <c r="F43" s="28" t="s">
        <v>41</v>
      </c>
      <c r="G43" s="179" t="s">
        <v>56</v>
      </c>
      <c r="H43" s="164" t="s">
        <v>493</v>
      </c>
      <c r="I43" s="13" t="s">
        <v>59</v>
      </c>
      <c r="J43" s="163" t="s">
        <v>60</v>
      </c>
      <c r="K43" s="30" t="s">
        <v>63</v>
      </c>
      <c r="L43" s="30" t="s">
        <v>64</v>
      </c>
      <c r="M43" s="30" t="s">
        <v>65</v>
      </c>
      <c r="N43" s="13">
        <v>2</v>
      </c>
      <c r="O43" s="13">
        <v>1</v>
      </c>
      <c r="P43" s="13">
        <f t="shared" si="0"/>
        <v>2</v>
      </c>
      <c r="Q43" s="166" t="str">
        <f t="shared" si="7"/>
        <v>(B)</v>
      </c>
      <c r="R43" s="13">
        <v>25</v>
      </c>
      <c r="S43" s="13">
        <f t="shared" si="2"/>
        <v>50</v>
      </c>
      <c r="T43" s="31" t="str">
        <f t="shared" si="8"/>
        <v>III</v>
      </c>
      <c r="U43" s="32" t="str">
        <f t="shared" si="3"/>
        <v>Aceptable</v>
      </c>
      <c r="V43" s="33">
        <v>4</v>
      </c>
      <c r="W43" s="164" t="s">
        <v>476</v>
      </c>
      <c r="X43" s="160"/>
      <c r="Y43" s="160"/>
      <c r="Z43" s="30" t="s">
        <v>381</v>
      </c>
      <c r="AA43" s="30" t="s">
        <v>382</v>
      </c>
      <c r="AB43" s="38" t="s">
        <v>383</v>
      </c>
      <c r="AC43" s="164" t="s">
        <v>40</v>
      </c>
      <c r="AD43" s="28" t="s">
        <v>384</v>
      </c>
      <c r="AE43" s="199"/>
      <c r="AF43" s="199"/>
      <c r="AG43" s="200"/>
      <c r="AH43" s="199"/>
      <c r="AS43" s="176"/>
    </row>
    <row r="44" spans="1:48" s="3" customFormat="1" ht="204.75" x14ac:dyDescent="0.25">
      <c r="A44" s="28" t="s">
        <v>693</v>
      </c>
      <c r="B44" s="28" t="s">
        <v>720</v>
      </c>
      <c r="C44" s="28" t="s">
        <v>129</v>
      </c>
      <c r="D44" s="28" t="s">
        <v>149</v>
      </c>
      <c r="E44" s="28" t="s">
        <v>727</v>
      </c>
      <c r="F44" s="28" t="s">
        <v>41</v>
      </c>
      <c r="G44" s="179" t="s">
        <v>156</v>
      </c>
      <c r="H44" s="164" t="s">
        <v>493</v>
      </c>
      <c r="I44" s="13" t="s">
        <v>125</v>
      </c>
      <c r="J44" s="163" t="s">
        <v>61</v>
      </c>
      <c r="K44" s="30" t="s">
        <v>63</v>
      </c>
      <c r="L44" s="30" t="s">
        <v>66</v>
      </c>
      <c r="M44" s="30" t="s">
        <v>65</v>
      </c>
      <c r="N44" s="13">
        <v>2</v>
      </c>
      <c r="O44" s="13">
        <v>1</v>
      </c>
      <c r="P44" s="13">
        <f t="shared" si="0"/>
        <v>2</v>
      </c>
      <c r="Q44" s="166" t="str">
        <f t="shared" si="6"/>
        <v>(B)</v>
      </c>
      <c r="R44" s="13">
        <v>25</v>
      </c>
      <c r="S44" s="13">
        <f t="shared" si="2"/>
        <v>50</v>
      </c>
      <c r="T44" s="31" t="str">
        <f t="shared" si="8"/>
        <v>III</v>
      </c>
      <c r="U44" s="32" t="str">
        <f t="shared" si="3"/>
        <v>Aceptable</v>
      </c>
      <c r="V44" s="33">
        <v>4</v>
      </c>
      <c r="W44" s="164" t="s">
        <v>476</v>
      </c>
      <c r="X44" s="160"/>
      <c r="Y44" s="160"/>
      <c r="Z44" s="30" t="s">
        <v>381</v>
      </c>
      <c r="AA44" s="30" t="s">
        <v>385</v>
      </c>
      <c r="AB44" s="38" t="s">
        <v>383</v>
      </c>
      <c r="AC44" s="164" t="s">
        <v>40</v>
      </c>
      <c r="AD44" s="28" t="s">
        <v>384</v>
      </c>
      <c r="AE44" s="199"/>
      <c r="AF44" s="199"/>
      <c r="AG44" s="200"/>
      <c r="AH44" s="199"/>
      <c r="AS44" s="176"/>
    </row>
    <row r="45" spans="1:48" ht="204.75" x14ac:dyDescent="0.25">
      <c r="A45" s="28" t="s">
        <v>693</v>
      </c>
      <c r="B45" s="28" t="s">
        <v>720</v>
      </c>
      <c r="C45" s="28" t="s">
        <v>129</v>
      </c>
      <c r="D45" s="28" t="s">
        <v>150</v>
      </c>
      <c r="E45" s="28" t="s">
        <v>727</v>
      </c>
      <c r="F45" s="28" t="s">
        <v>41</v>
      </c>
      <c r="G45" s="180" t="s">
        <v>157</v>
      </c>
      <c r="H45" s="164" t="s">
        <v>493</v>
      </c>
      <c r="I45" s="13" t="s">
        <v>158</v>
      </c>
      <c r="J45" s="163" t="s">
        <v>61</v>
      </c>
      <c r="K45" s="30" t="s">
        <v>63</v>
      </c>
      <c r="L45" s="30" t="s">
        <v>66</v>
      </c>
      <c r="M45" s="30" t="s">
        <v>65</v>
      </c>
      <c r="N45" s="13">
        <v>2</v>
      </c>
      <c r="O45" s="13">
        <v>4</v>
      </c>
      <c r="P45" s="13">
        <f t="shared" si="0"/>
        <v>8</v>
      </c>
      <c r="Q45" s="166" t="str">
        <f>IF(P45&lt;2,"O",IF(P45&lt;=4,"(B)",IF(P45&lt;=8,"(M)",IF(P45&lt;=20,"(A)","(MA)"))))</f>
        <v>(M)</v>
      </c>
      <c r="R45" s="13">
        <v>25</v>
      </c>
      <c r="S45" s="13">
        <f t="shared" si="2"/>
        <v>200</v>
      </c>
      <c r="T45" s="31" t="str">
        <f t="shared" si="8"/>
        <v>II</v>
      </c>
      <c r="U45" s="32" t="str">
        <f t="shared" si="3"/>
        <v>Aceptable con Control Especifico</v>
      </c>
      <c r="V45" s="33">
        <v>4</v>
      </c>
      <c r="W45" s="164" t="s">
        <v>476</v>
      </c>
      <c r="X45" s="160"/>
      <c r="Y45" s="160"/>
      <c r="Z45" s="30" t="s">
        <v>381</v>
      </c>
      <c r="AA45" s="30" t="s">
        <v>385</v>
      </c>
      <c r="AB45" s="38" t="s">
        <v>383</v>
      </c>
      <c r="AC45" s="164" t="s">
        <v>40</v>
      </c>
      <c r="AD45" s="28" t="s">
        <v>384</v>
      </c>
      <c r="AE45" s="199"/>
      <c r="AF45" s="199"/>
      <c r="AG45" s="200"/>
      <c r="AH45" s="199"/>
    </row>
    <row r="46" spans="1:48" ht="204.75" x14ac:dyDescent="0.25">
      <c r="A46" s="28" t="s">
        <v>693</v>
      </c>
      <c r="B46" s="28" t="s">
        <v>720</v>
      </c>
      <c r="C46" s="28" t="s">
        <v>129</v>
      </c>
      <c r="D46" s="28" t="s">
        <v>150</v>
      </c>
      <c r="E46" s="28" t="s">
        <v>727</v>
      </c>
      <c r="F46" s="28" t="s">
        <v>41</v>
      </c>
      <c r="G46" s="179" t="s">
        <v>58</v>
      </c>
      <c r="H46" s="164" t="s">
        <v>493</v>
      </c>
      <c r="I46" s="13" t="s">
        <v>126</v>
      </c>
      <c r="J46" s="163" t="s">
        <v>62</v>
      </c>
      <c r="K46" s="47"/>
      <c r="L46" s="38" t="s">
        <v>67</v>
      </c>
      <c r="M46" s="38" t="s">
        <v>68</v>
      </c>
      <c r="N46" s="13">
        <v>2</v>
      </c>
      <c r="O46" s="13">
        <v>1</v>
      </c>
      <c r="P46" s="13">
        <f t="shared" si="0"/>
        <v>2</v>
      </c>
      <c r="Q46" s="166" t="str">
        <f>IF(P46&lt;2,"O",IF(P46&lt;=4,"(B)",IF(P46&lt;=8,"(M)",IF(P46&lt;=20,"(A)","(MA)"))))</f>
        <v>(B)</v>
      </c>
      <c r="R46" s="13">
        <v>10</v>
      </c>
      <c r="S46" s="13">
        <f t="shared" si="2"/>
        <v>20</v>
      </c>
      <c r="T46" s="31" t="str">
        <f t="shared" si="8"/>
        <v>IV</v>
      </c>
      <c r="U46" s="32" t="str">
        <f t="shared" si="3"/>
        <v>Aceptable</v>
      </c>
      <c r="V46" s="33">
        <v>4</v>
      </c>
      <c r="W46" s="164" t="s">
        <v>476</v>
      </c>
      <c r="X46" s="160"/>
      <c r="Y46" s="160"/>
      <c r="Z46" s="30" t="s">
        <v>386</v>
      </c>
      <c r="AA46" s="39" t="s">
        <v>407</v>
      </c>
      <c r="AB46" s="160" t="s">
        <v>51</v>
      </c>
      <c r="AC46" s="164" t="s">
        <v>40</v>
      </c>
      <c r="AD46" s="28" t="s">
        <v>384</v>
      </c>
      <c r="AE46" s="199"/>
      <c r="AF46" s="199"/>
      <c r="AG46" s="200"/>
      <c r="AH46" s="199"/>
    </row>
    <row r="47" spans="1:48" ht="220.5" x14ac:dyDescent="0.25">
      <c r="A47" s="28" t="s">
        <v>693</v>
      </c>
      <c r="B47" s="28" t="s">
        <v>720</v>
      </c>
      <c r="C47" s="28" t="s">
        <v>129</v>
      </c>
      <c r="D47" s="28" t="s">
        <v>151</v>
      </c>
      <c r="E47" s="28" t="s">
        <v>727</v>
      </c>
      <c r="F47" s="28" t="s">
        <v>41</v>
      </c>
      <c r="G47" s="179" t="s">
        <v>73</v>
      </c>
      <c r="H47" s="13" t="s">
        <v>127</v>
      </c>
      <c r="I47" s="37" t="s">
        <v>84</v>
      </c>
      <c r="J47" s="13" t="s">
        <v>96</v>
      </c>
      <c r="K47" s="47"/>
      <c r="L47" s="30" t="s">
        <v>97</v>
      </c>
      <c r="M47" s="30" t="s">
        <v>98</v>
      </c>
      <c r="N47" s="13">
        <v>2</v>
      </c>
      <c r="O47" s="13">
        <v>3</v>
      </c>
      <c r="P47" s="13">
        <f t="shared" si="0"/>
        <v>6</v>
      </c>
      <c r="Q47" s="166" t="str">
        <f>IF(P47&lt;2,"O",IF(P47&lt;=4,"(B)",IF(P47&lt;=8,"(M)",IF(P47&lt;=20,"(A)","(MA)"))))</f>
        <v>(M)</v>
      </c>
      <c r="R47" s="13">
        <v>25</v>
      </c>
      <c r="S47" s="13">
        <f t="shared" si="2"/>
        <v>150</v>
      </c>
      <c r="T47" s="31" t="str">
        <f t="shared" si="8"/>
        <v>II</v>
      </c>
      <c r="U47" s="32" t="str">
        <f t="shared" si="3"/>
        <v>Aceptable con Control Especifico</v>
      </c>
      <c r="V47" s="33">
        <v>4</v>
      </c>
      <c r="W47" s="164" t="s">
        <v>42</v>
      </c>
      <c r="X47" s="160"/>
      <c r="Y47" s="160"/>
      <c r="Z47" s="160" t="s">
        <v>51</v>
      </c>
      <c r="AA47" s="41" t="s">
        <v>390</v>
      </c>
      <c r="AB47" s="160" t="s">
        <v>51</v>
      </c>
      <c r="AC47" s="164" t="s">
        <v>40</v>
      </c>
      <c r="AD47" s="28" t="s">
        <v>391</v>
      </c>
      <c r="AE47" s="199"/>
      <c r="AF47" s="199"/>
      <c r="AG47" s="200"/>
      <c r="AH47" s="199"/>
    </row>
    <row r="48" spans="1:48" ht="204.75" x14ac:dyDescent="0.25">
      <c r="A48" s="28" t="s">
        <v>693</v>
      </c>
      <c r="B48" s="28" t="s">
        <v>720</v>
      </c>
      <c r="C48" s="28" t="s">
        <v>129</v>
      </c>
      <c r="D48" s="28" t="s">
        <v>151</v>
      </c>
      <c r="E48" s="28" t="s">
        <v>727</v>
      </c>
      <c r="F48" s="28" t="s">
        <v>41</v>
      </c>
      <c r="G48" s="179" t="s">
        <v>159</v>
      </c>
      <c r="H48" s="42" t="s">
        <v>16</v>
      </c>
      <c r="I48" s="13" t="s">
        <v>160</v>
      </c>
      <c r="J48" s="13" t="s">
        <v>104</v>
      </c>
      <c r="K48" s="36"/>
      <c r="L48" s="30" t="s">
        <v>161</v>
      </c>
      <c r="M48" s="30" t="s">
        <v>106</v>
      </c>
      <c r="N48" s="13">
        <v>2</v>
      </c>
      <c r="O48" s="13">
        <v>1</v>
      </c>
      <c r="P48" s="13">
        <f t="shared" si="0"/>
        <v>2</v>
      </c>
      <c r="Q48" s="166" t="str">
        <f>IF(P48&lt;2,"O",IF(P48&lt;=4,"(B)",IF(P48&lt;=8,"(M)",IF(P48&lt;=20,"(A)","(MA)"))))</f>
        <v>(B)</v>
      </c>
      <c r="R48" s="13">
        <v>100</v>
      </c>
      <c r="S48" s="13">
        <f t="shared" si="2"/>
        <v>200</v>
      </c>
      <c r="T48" s="31" t="str">
        <f t="shared" si="8"/>
        <v>II</v>
      </c>
      <c r="U48" s="32" t="str">
        <f t="shared" si="3"/>
        <v>Aceptable con Control Especifico</v>
      </c>
      <c r="V48" s="33">
        <v>4</v>
      </c>
      <c r="W48" s="164" t="s">
        <v>477</v>
      </c>
      <c r="X48" s="160"/>
      <c r="Y48" s="160"/>
      <c r="Z48" s="160" t="s">
        <v>51</v>
      </c>
      <c r="AA48" s="30" t="s">
        <v>408</v>
      </c>
      <c r="AB48" s="160" t="s">
        <v>51</v>
      </c>
      <c r="AC48" s="164" t="s">
        <v>40</v>
      </c>
      <c r="AD48" s="28" t="s">
        <v>384</v>
      </c>
      <c r="AE48" s="199"/>
      <c r="AF48" s="199"/>
      <c r="AG48" s="200"/>
      <c r="AH48" s="199"/>
    </row>
    <row r="49" spans="1:34" ht="330.75" x14ac:dyDescent="0.25">
      <c r="A49" s="28" t="s">
        <v>693</v>
      </c>
      <c r="B49" s="28" t="s">
        <v>720</v>
      </c>
      <c r="C49" s="28" t="s">
        <v>129</v>
      </c>
      <c r="D49" s="28" t="s">
        <v>152</v>
      </c>
      <c r="E49" s="28" t="s">
        <v>727</v>
      </c>
      <c r="F49" s="28" t="s">
        <v>41</v>
      </c>
      <c r="G49" s="179" t="s">
        <v>162</v>
      </c>
      <c r="H49" s="42" t="s">
        <v>16</v>
      </c>
      <c r="I49" s="13" t="s">
        <v>163</v>
      </c>
      <c r="J49" s="13" t="s">
        <v>164</v>
      </c>
      <c r="K49" s="36"/>
      <c r="L49" s="30" t="s">
        <v>165</v>
      </c>
      <c r="M49" s="30" t="s">
        <v>166</v>
      </c>
      <c r="N49" s="13">
        <v>2</v>
      </c>
      <c r="O49" s="13">
        <v>2</v>
      </c>
      <c r="P49" s="13">
        <f t="shared" si="0"/>
        <v>4</v>
      </c>
      <c r="Q49" s="166" t="str">
        <f t="shared" ref="Q49:Q77" si="9">IF(P49&lt;2,"O",IF(P49&lt;=4,"(B)",IF(P49&lt;=8,"(M)",IF(P49&lt;=20,"(A)","(MA)"))))</f>
        <v>(B)</v>
      </c>
      <c r="R49" s="13">
        <v>100</v>
      </c>
      <c r="S49" s="13">
        <f t="shared" si="2"/>
        <v>400</v>
      </c>
      <c r="T49" s="31" t="str">
        <f t="shared" si="8"/>
        <v>II</v>
      </c>
      <c r="U49" s="32" t="str">
        <f t="shared" si="3"/>
        <v>Aceptable con Control Especifico</v>
      </c>
      <c r="V49" s="33">
        <v>4</v>
      </c>
      <c r="W49" s="164" t="s">
        <v>477</v>
      </c>
      <c r="X49" s="160"/>
      <c r="Y49" s="160"/>
      <c r="Z49" s="30" t="s">
        <v>409</v>
      </c>
      <c r="AA49" s="30" t="s">
        <v>410</v>
      </c>
      <c r="AB49" s="40" t="s">
        <v>411</v>
      </c>
      <c r="AC49" s="164" t="s">
        <v>40</v>
      </c>
      <c r="AD49" s="28" t="s">
        <v>384</v>
      </c>
      <c r="AE49" s="199"/>
      <c r="AF49" s="199"/>
      <c r="AG49" s="200"/>
      <c r="AH49" s="199"/>
    </row>
    <row r="50" spans="1:34" ht="204.75" x14ac:dyDescent="0.25">
      <c r="A50" s="28" t="s">
        <v>693</v>
      </c>
      <c r="B50" s="28" t="s">
        <v>720</v>
      </c>
      <c r="C50" s="28" t="s">
        <v>129</v>
      </c>
      <c r="D50" s="28" t="s">
        <v>152</v>
      </c>
      <c r="E50" s="28" t="s">
        <v>727</v>
      </c>
      <c r="F50" s="28" t="s">
        <v>41</v>
      </c>
      <c r="G50" s="181" t="s">
        <v>167</v>
      </c>
      <c r="H50" s="42" t="s">
        <v>16</v>
      </c>
      <c r="I50" s="37" t="s">
        <v>83</v>
      </c>
      <c r="J50" s="13" t="s">
        <v>168</v>
      </c>
      <c r="K50" s="36"/>
      <c r="L50" s="30"/>
      <c r="M50" s="30" t="s">
        <v>169</v>
      </c>
      <c r="N50" s="13">
        <v>2</v>
      </c>
      <c r="O50" s="13">
        <v>2</v>
      </c>
      <c r="P50" s="13">
        <f t="shared" si="0"/>
        <v>4</v>
      </c>
      <c r="Q50" s="166" t="str">
        <f>IF(P50&lt;2,"O",IF(P50&lt;=4,"(B)",IF(P50&lt;=8,"(M)",IF(P50&lt;=20,"(A)","(MA)"))))</f>
        <v>(B)</v>
      </c>
      <c r="R50" s="13">
        <v>25</v>
      </c>
      <c r="S50" s="13">
        <f t="shared" si="2"/>
        <v>100</v>
      </c>
      <c r="T50" s="31" t="str">
        <f>IF(S50=0,"N/A",IF(AND(S50&gt;=1,S50&lt;=20),"IV",IF(AND(S50&gt;=40,S50&lt;=120),"III",IF(AND(S50&gt;=150,S50&lt;=500),"II",IF(S50&gt;=600,"I")))))</f>
        <v>III</v>
      </c>
      <c r="U50" s="32" t="str">
        <f t="shared" si="3"/>
        <v>Aceptable</v>
      </c>
      <c r="V50" s="33">
        <v>4</v>
      </c>
      <c r="W50" s="164" t="s">
        <v>477</v>
      </c>
      <c r="X50" s="160"/>
      <c r="Y50" s="160"/>
      <c r="Z50" s="160" t="s">
        <v>51</v>
      </c>
      <c r="AA50" s="30" t="s">
        <v>412</v>
      </c>
      <c r="AB50" s="50" t="s">
        <v>413</v>
      </c>
      <c r="AC50" s="164" t="s">
        <v>40</v>
      </c>
      <c r="AD50" s="28" t="s">
        <v>384</v>
      </c>
      <c r="AE50" s="199"/>
      <c r="AF50" s="199"/>
      <c r="AG50" s="200"/>
      <c r="AH50" s="199"/>
    </row>
    <row r="51" spans="1:34" ht="204.75" x14ac:dyDescent="0.25">
      <c r="A51" s="28" t="s">
        <v>693</v>
      </c>
      <c r="B51" s="28" t="s">
        <v>720</v>
      </c>
      <c r="C51" s="28" t="s">
        <v>129</v>
      </c>
      <c r="D51" s="28" t="s">
        <v>153</v>
      </c>
      <c r="E51" s="28" t="s">
        <v>727</v>
      </c>
      <c r="F51" s="28" t="s">
        <v>41</v>
      </c>
      <c r="G51" s="182" t="s">
        <v>170</v>
      </c>
      <c r="H51" s="42" t="s">
        <v>16</v>
      </c>
      <c r="I51" s="37" t="s">
        <v>90</v>
      </c>
      <c r="J51" s="13" t="s">
        <v>110</v>
      </c>
      <c r="K51" s="13" t="s">
        <v>513</v>
      </c>
      <c r="L51" s="38" t="s">
        <v>111</v>
      </c>
      <c r="M51" s="13" t="s">
        <v>513</v>
      </c>
      <c r="N51" s="13">
        <v>2</v>
      </c>
      <c r="O51" s="13">
        <v>3</v>
      </c>
      <c r="P51" s="13">
        <f t="shared" si="0"/>
        <v>6</v>
      </c>
      <c r="Q51" s="166" t="str">
        <f t="shared" si="9"/>
        <v>(M)</v>
      </c>
      <c r="R51" s="13">
        <v>60</v>
      </c>
      <c r="S51" s="13">
        <f t="shared" si="2"/>
        <v>360</v>
      </c>
      <c r="T51" s="31" t="str">
        <f t="shared" ref="T51:T78" si="10">IF(S51=0,"N/A",IF(AND(S51&gt;=1,S51&lt;=20),"IV",IF(AND(S51&gt;=40,S51&lt;=120),"III",IF(AND(S51&gt;=150,S51&lt;=500),"II",IF(S51&gt;=600,"I")))))</f>
        <v>II</v>
      </c>
      <c r="U51" s="32" t="str">
        <f t="shared" si="3"/>
        <v>Aceptable con Control Especifico</v>
      </c>
      <c r="V51" s="33">
        <v>4</v>
      </c>
      <c r="W51" s="164" t="s">
        <v>477</v>
      </c>
      <c r="X51" s="160"/>
      <c r="Y51" s="160"/>
      <c r="Z51" s="39" t="s">
        <v>399</v>
      </c>
      <c r="AA51" s="39" t="s">
        <v>400</v>
      </c>
      <c r="AB51" s="160" t="s">
        <v>51</v>
      </c>
      <c r="AC51" s="164" t="s">
        <v>40</v>
      </c>
      <c r="AD51" s="28" t="s">
        <v>384</v>
      </c>
      <c r="AE51" s="199"/>
      <c r="AF51" s="199"/>
      <c r="AG51" s="200"/>
      <c r="AH51" s="199"/>
    </row>
    <row r="52" spans="1:34" ht="236.25" x14ac:dyDescent="0.25">
      <c r="A52" s="28" t="s">
        <v>693</v>
      </c>
      <c r="B52" s="28" t="s">
        <v>720</v>
      </c>
      <c r="C52" s="28" t="s">
        <v>129</v>
      </c>
      <c r="D52" s="28" t="s">
        <v>153</v>
      </c>
      <c r="E52" s="28" t="s">
        <v>727</v>
      </c>
      <c r="F52" s="28" t="s">
        <v>41</v>
      </c>
      <c r="G52" s="183" t="s">
        <v>78</v>
      </c>
      <c r="H52" s="42" t="s">
        <v>16</v>
      </c>
      <c r="I52" s="37" t="s">
        <v>89</v>
      </c>
      <c r="J52" s="13" t="s">
        <v>107</v>
      </c>
      <c r="K52" s="47"/>
      <c r="L52" s="38" t="s">
        <v>108</v>
      </c>
      <c r="M52" s="38" t="s">
        <v>109</v>
      </c>
      <c r="N52" s="13">
        <v>2</v>
      </c>
      <c r="O52" s="13">
        <v>1</v>
      </c>
      <c r="P52" s="13">
        <f t="shared" si="0"/>
        <v>2</v>
      </c>
      <c r="Q52" s="166" t="str">
        <f t="shared" si="9"/>
        <v>(B)</v>
      </c>
      <c r="R52" s="13">
        <v>100</v>
      </c>
      <c r="S52" s="13">
        <f t="shared" si="2"/>
        <v>200</v>
      </c>
      <c r="T52" s="31" t="str">
        <f t="shared" si="10"/>
        <v>II</v>
      </c>
      <c r="U52" s="32" t="str">
        <f t="shared" si="3"/>
        <v>Aceptable con Control Especifico</v>
      </c>
      <c r="V52" s="33">
        <v>4</v>
      </c>
      <c r="W52" s="164" t="s">
        <v>477</v>
      </c>
      <c r="X52" s="160"/>
      <c r="Y52" s="160"/>
      <c r="Z52" s="38" t="s">
        <v>396</v>
      </c>
      <c r="AA52" s="38" t="s">
        <v>397</v>
      </c>
      <c r="AB52" s="44" t="s">
        <v>398</v>
      </c>
      <c r="AC52" s="164" t="s">
        <v>40</v>
      </c>
      <c r="AD52" s="28" t="s">
        <v>384</v>
      </c>
      <c r="AE52" s="199"/>
      <c r="AF52" s="199"/>
      <c r="AG52" s="200"/>
      <c r="AH52" s="199"/>
    </row>
    <row r="53" spans="1:34" ht="204.75" x14ac:dyDescent="0.25">
      <c r="A53" s="28" t="s">
        <v>693</v>
      </c>
      <c r="B53" s="28" t="s">
        <v>720</v>
      </c>
      <c r="C53" s="28" t="s">
        <v>129</v>
      </c>
      <c r="D53" s="28" t="s">
        <v>154</v>
      </c>
      <c r="E53" s="28" t="s">
        <v>727</v>
      </c>
      <c r="F53" s="28" t="s">
        <v>41</v>
      </c>
      <c r="G53" s="179" t="s">
        <v>171</v>
      </c>
      <c r="H53" s="42" t="s">
        <v>16</v>
      </c>
      <c r="I53" s="13" t="s">
        <v>172</v>
      </c>
      <c r="J53" s="13" t="s">
        <v>173</v>
      </c>
      <c r="K53" s="47"/>
      <c r="L53" s="38"/>
      <c r="M53" s="38" t="s">
        <v>174</v>
      </c>
      <c r="N53" s="13">
        <v>2</v>
      </c>
      <c r="O53" s="13">
        <v>1</v>
      </c>
      <c r="P53" s="13">
        <f t="shared" si="0"/>
        <v>2</v>
      </c>
      <c r="Q53" s="166" t="str">
        <f t="shared" si="9"/>
        <v>(B)</v>
      </c>
      <c r="R53" s="13">
        <v>25</v>
      </c>
      <c r="S53" s="13">
        <f t="shared" si="2"/>
        <v>50</v>
      </c>
      <c r="T53" s="31" t="str">
        <f t="shared" si="10"/>
        <v>III</v>
      </c>
      <c r="U53" s="32" t="str">
        <f t="shared" si="3"/>
        <v>Aceptable</v>
      </c>
      <c r="V53" s="33">
        <v>4</v>
      </c>
      <c r="W53" s="164" t="s">
        <v>477</v>
      </c>
      <c r="X53" s="160"/>
      <c r="Y53" s="160"/>
      <c r="Z53" s="160" t="s">
        <v>51</v>
      </c>
      <c r="AA53" s="38" t="s">
        <v>414</v>
      </c>
      <c r="AB53" s="50" t="s">
        <v>413</v>
      </c>
      <c r="AC53" s="164" t="s">
        <v>40</v>
      </c>
      <c r="AD53" s="28" t="s">
        <v>384</v>
      </c>
      <c r="AE53" s="199"/>
      <c r="AF53" s="199"/>
      <c r="AG53" s="200"/>
      <c r="AH53" s="199"/>
    </row>
    <row r="54" spans="1:34" ht="204.75" x14ac:dyDescent="0.25">
      <c r="A54" s="28" t="s">
        <v>693</v>
      </c>
      <c r="B54" s="28" t="s">
        <v>720</v>
      </c>
      <c r="C54" s="28" t="s">
        <v>129</v>
      </c>
      <c r="D54" s="28" t="s">
        <v>154</v>
      </c>
      <c r="E54" s="28" t="s">
        <v>727</v>
      </c>
      <c r="F54" s="28" t="s">
        <v>41</v>
      </c>
      <c r="G54" s="13" t="s">
        <v>74</v>
      </c>
      <c r="H54" s="42" t="s">
        <v>16</v>
      </c>
      <c r="I54" s="37" t="s">
        <v>85</v>
      </c>
      <c r="J54" s="163" t="s">
        <v>99</v>
      </c>
      <c r="K54" s="47"/>
      <c r="L54" s="30" t="s">
        <v>100</v>
      </c>
      <c r="M54" s="30" t="s">
        <v>101</v>
      </c>
      <c r="N54" s="13">
        <v>2</v>
      </c>
      <c r="O54" s="13">
        <v>2</v>
      </c>
      <c r="P54" s="13">
        <f t="shared" si="0"/>
        <v>4</v>
      </c>
      <c r="Q54" s="166" t="str">
        <f t="shared" si="9"/>
        <v>(B)</v>
      </c>
      <c r="R54" s="13">
        <v>25</v>
      </c>
      <c r="S54" s="13">
        <f t="shared" si="2"/>
        <v>100</v>
      </c>
      <c r="T54" s="31" t="str">
        <f t="shared" si="10"/>
        <v>III</v>
      </c>
      <c r="U54" s="32" t="str">
        <f t="shared" si="3"/>
        <v>Aceptable</v>
      </c>
      <c r="V54" s="33">
        <v>4</v>
      </c>
      <c r="W54" s="164" t="s">
        <v>477</v>
      </c>
      <c r="X54" s="160"/>
      <c r="Y54" s="160"/>
      <c r="Z54" s="30" t="s">
        <v>392</v>
      </c>
      <c r="AA54" s="30" t="s">
        <v>393</v>
      </c>
      <c r="AB54" s="160" t="s">
        <v>51</v>
      </c>
      <c r="AC54" s="164" t="s">
        <v>40</v>
      </c>
      <c r="AD54" s="28" t="s">
        <v>384</v>
      </c>
      <c r="AE54" s="199"/>
      <c r="AF54" s="199"/>
      <c r="AG54" s="200"/>
      <c r="AH54" s="199"/>
    </row>
    <row r="55" spans="1:34" ht="220.5" x14ac:dyDescent="0.25">
      <c r="A55" s="28" t="s">
        <v>693</v>
      </c>
      <c r="B55" s="28" t="s">
        <v>720</v>
      </c>
      <c r="C55" s="28" t="s">
        <v>129</v>
      </c>
      <c r="D55" s="28" t="s">
        <v>154</v>
      </c>
      <c r="E55" s="28" t="s">
        <v>727</v>
      </c>
      <c r="F55" s="28" t="s">
        <v>41</v>
      </c>
      <c r="G55" s="13" t="s">
        <v>75</v>
      </c>
      <c r="H55" s="42" t="s">
        <v>16</v>
      </c>
      <c r="I55" s="37" t="s">
        <v>86</v>
      </c>
      <c r="J55" s="163" t="s">
        <v>102</v>
      </c>
      <c r="K55" s="47"/>
      <c r="L55" s="30" t="s">
        <v>103</v>
      </c>
      <c r="M55" s="30" t="s">
        <v>101</v>
      </c>
      <c r="N55" s="13">
        <v>2</v>
      </c>
      <c r="O55" s="13">
        <v>2</v>
      </c>
      <c r="P55" s="13">
        <f t="shared" si="0"/>
        <v>4</v>
      </c>
      <c r="Q55" s="166" t="str">
        <f>IF(P55&lt;2,"O",IF(P55&lt;=4,"(B)",IF(P55&lt;=8,"(M)",IF(P55&lt;=20,"(A)","(MA)"))))</f>
        <v>(B)</v>
      </c>
      <c r="R55" s="13">
        <v>25</v>
      </c>
      <c r="S55" s="13">
        <f t="shared" si="2"/>
        <v>100</v>
      </c>
      <c r="T55" s="31" t="str">
        <f t="shared" si="10"/>
        <v>III</v>
      </c>
      <c r="U55" s="32" t="str">
        <f t="shared" si="3"/>
        <v>Aceptable</v>
      </c>
      <c r="V55" s="33">
        <v>4</v>
      </c>
      <c r="W55" s="164" t="s">
        <v>477</v>
      </c>
      <c r="X55" s="160"/>
      <c r="Y55" s="160"/>
      <c r="Z55" s="30" t="s">
        <v>394</v>
      </c>
      <c r="AA55" s="30" t="s">
        <v>393</v>
      </c>
      <c r="AB55" s="160" t="s">
        <v>51</v>
      </c>
      <c r="AC55" s="164" t="s">
        <v>40</v>
      </c>
      <c r="AD55" s="28" t="s">
        <v>384</v>
      </c>
      <c r="AE55" s="199"/>
      <c r="AF55" s="199"/>
      <c r="AG55" s="200"/>
      <c r="AH55" s="199"/>
    </row>
    <row r="56" spans="1:34" ht="204.75" x14ac:dyDescent="0.25">
      <c r="A56" s="28" t="s">
        <v>693</v>
      </c>
      <c r="B56" s="28" t="s">
        <v>720</v>
      </c>
      <c r="C56" s="28" t="s">
        <v>129</v>
      </c>
      <c r="D56" s="28" t="s">
        <v>154</v>
      </c>
      <c r="E56" s="28" t="s">
        <v>727</v>
      </c>
      <c r="F56" s="28" t="s">
        <v>41</v>
      </c>
      <c r="G56" s="179" t="s">
        <v>175</v>
      </c>
      <c r="H56" s="42" t="s">
        <v>16</v>
      </c>
      <c r="I56" s="13" t="s">
        <v>176</v>
      </c>
      <c r="J56" s="13" t="s">
        <v>177</v>
      </c>
      <c r="K56" s="13"/>
      <c r="L56" s="38"/>
      <c r="M56" s="38" t="s">
        <v>178</v>
      </c>
      <c r="N56" s="13">
        <v>2</v>
      </c>
      <c r="O56" s="13">
        <v>1</v>
      </c>
      <c r="P56" s="13">
        <f t="shared" si="0"/>
        <v>2</v>
      </c>
      <c r="Q56" s="166" t="str">
        <f t="shared" ref="Q56" si="11">IF(P56&lt;2,"O",IF(P56&lt;=4,"(B)",IF(P56&lt;=8,"(M)",IF(P56&lt;=20,"(A)","(MA)"))))</f>
        <v>(B)</v>
      </c>
      <c r="R56" s="13">
        <v>100</v>
      </c>
      <c r="S56" s="13">
        <f t="shared" si="2"/>
        <v>200</v>
      </c>
      <c r="T56" s="31" t="str">
        <f t="shared" si="10"/>
        <v>II</v>
      </c>
      <c r="U56" s="32" t="str">
        <f t="shared" si="3"/>
        <v>Aceptable con Control Especifico</v>
      </c>
      <c r="V56" s="33">
        <v>4</v>
      </c>
      <c r="W56" s="164" t="s">
        <v>477</v>
      </c>
      <c r="X56" s="160"/>
      <c r="Y56" s="160"/>
      <c r="Z56" s="35" t="s">
        <v>415</v>
      </c>
      <c r="AA56" s="38" t="s">
        <v>416</v>
      </c>
      <c r="AB56" s="50" t="s">
        <v>417</v>
      </c>
      <c r="AC56" s="164" t="s">
        <v>40</v>
      </c>
      <c r="AD56" s="28" t="s">
        <v>384</v>
      </c>
      <c r="AE56" s="199"/>
      <c r="AF56" s="199"/>
      <c r="AG56" s="200"/>
      <c r="AH56" s="199"/>
    </row>
    <row r="57" spans="1:34" ht="299.25" x14ac:dyDescent="0.25">
      <c r="A57" s="28" t="s">
        <v>693</v>
      </c>
      <c r="B57" s="28" t="s">
        <v>720</v>
      </c>
      <c r="C57" s="28" t="s">
        <v>129</v>
      </c>
      <c r="D57" s="28" t="s">
        <v>154</v>
      </c>
      <c r="E57" s="28" t="s">
        <v>727</v>
      </c>
      <c r="F57" s="28" t="s">
        <v>41</v>
      </c>
      <c r="G57" s="179" t="s">
        <v>179</v>
      </c>
      <c r="H57" s="42" t="s">
        <v>494</v>
      </c>
      <c r="I57" s="13" t="s">
        <v>180</v>
      </c>
      <c r="J57" s="163" t="s">
        <v>181</v>
      </c>
      <c r="K57" s="36"/>
      <c r="L57" s="38" t="s">
        <v>182</v>
      </c>
      <c r="M57" s="38" t="s">
        <v>183</v>
      </c>
      <c r="N57" s="13">
        <v>2</v>
      </c>
      <c r="O57" s="13">
        <v>3</v>
      </c>
      <c r="P57" s="13">
        <f t="shared" si="0"/>
        <v>6</v>
      </c>
      <c r="Q57" s="166" t="str">
        <f t="shared" si="9"/>
        <v>(M)</v>
      </c>
      <c r="R57" s="13">
        <v>25</v>
      </c>
      <c r="S57" s="13">
        <f t="shared" si="2"/>
        <v>150</v>
      </c>
      <c r="T57" s="31" t="str">
        <f t="shared" si="10"/>
        <v>II</v>
      </c>
      <c r="U57" s="32" t="str">
        <f t="shared" si="3"/>
        <v>Aceptable con Control Especifico</v>
      </c>
      <c r="V57" s="33">
        <v>4</v>
      </c>
      <c r="W57" s="164" t="s">
        <v>478</v>
      </c>
      <c r="X57" s="160"/>
      <c r="Y57" s="160"/>
      <c r="Z57" s="160" t="s">
        <v>51</v>
      </c>
      <c r="AA57" s="38" t="s">
        <v>418</v>
      </c>
      <c r="AB57" s="50" t="s">
        <v>413</v>
      </c>
      <c r="AC57" s="164" t="s">
        <v>40</v>
      </c>
      <c r="AD57" s="28" t="s">
        <v>402</v>
      </c>
      <c r="AE57" s="199"/>
      <c r="AF57" s="199"/>
      <c r="AG57" s="200"/>
      <c r="AH57" s="199"/>
    </row>
    <row r="58" spans="1:34" ht="204.75" x14ac:dyDescent="0.25">
      <c r="A58" s="28" t="s">
        <v>693</v>
      </c>
      <c r="B58" s="28" t="s">
        <v>720</v>
      </c>
      <c r="C58" s="28" t="s">
        <v>129</v>
      </c>
      <c r="D58" s="28" t="s">
        <v>155</v>
      </c>
      <c r="E58" s="28" t="s">
        <v>727</v>
      </c>
      <c r="F58" s="28" t="s">
        <v>41</v>
      </c>
      <c r="G58" s="179" t="s">
        <v>80</v>
      </c>
      <c r="H58" s="42" t="s">
        <v>494</v>
      </c>
      <c r="I58" s="13" t="s">
        <v>91</v>
      </c>
      <c r="J58" s="163" t="s">
        <v>184</v>
      </c>
      <c r="K58" s="43"/>
      <c r="L58" s="38" t="s">
        <v>113</v>
      </c>
      <c r="M58" s="38" t="s">
        <v>114</v>
      </c>
      <c r="N58" s="13">
        <v>2</v>
      </c>
      <c r="O58" s="13">
        <v>4</v>
      </c>
      <c r="P58" s="13">
        <f t="shared" si="0"/>
        <v>8</v>
      </c>
      <c r="Q58" s="166" t="str">
        <f t="shared" si="9"/>
        <v>(M)</v>
      </c>
      <c r="R58" s="13">
        <v>10</v>
      </c>
      <c r="S58" s="13">
        <f t="shared" si="2"/>
        <v>80</v>
      </c>
      <c r="T58" s="31" t="str">
        <f t="shared" si="10"/>
        <v>III</v>
      </c>
      <c r="U58" s="32" t="str">
        <f t="shared" si="3"/>
        <v>Aceptable</v>
      </c>
      <c r="V58" s="33">
        <v>4</v>
      </c>
      <c r="W58" s="164" t="s">
        <v>478</v>
      </c>
      <c r="X58" s="160"/>
      <c r="Y58" s="160"/>
      <c r="Z58" s="160" t="s">
        <v>51</v>
      </c>
      <c r="AA58" s="38" t="s">
        <v>401</v>
      </c>
      <c r="AB58" s="160" t="s">
        <v>51</v>
      </c>
      <c r="AC58" s="164" t="s">
        <v>40</v>
      </c>
      <c r="AD58" s="28" t="s">
        <v>402</v>
      </c>
      <c r="AE58" s="199"/>
      <c r="AF58" s="199"/>
      <c r="AG58" s="200"/>
      <c r="AH58" s="199"/>
    </row>
    <row r="59" spans="1:34" ht="232.5" customHeight="1" x14ac:dyDescent="0.25">
      <c r="A59" s="28" t="s">
        <v>693</v>
      </c>
      <c r="B59" s="28" t="s">
        <v>720</v>
      </c>
      <c r="C59" s="28" t="s">
        <v>129</v>
      </c>
      <c r="D59" s="28" t="s">
        <v>155</v>
      </c>
      <c r="E59" s="28" t="s">
        <v>727</v>
      </c>
      <c r="F59" s="28" t="s">
        <v>41</v>
      </c>
      <c r="G59" s="179" t="s">
        <v>185</v>
      </c>
      <c r="H59" s="13" t="s">
        <v>495</v>
      </c>
      <c r="I59" s="13" t="s">
        <v>186</v>
      </c>
      <c r="J59" s="163" t="s">
        <v>187</v>
      </c>
      <c r="K59" s="36"/>
      <c r="L59" s="38" t="s">
        <v>188</v>
      </c>
      <c r="M59" s="50" t="s">
        <v>189</v>
      </c>
      <c r="N59" s="13">
        <v>2</v>
      </c>
      <c r="O59" s="13">
        <v>2</v>
      </c>
      <c r="P59" s="13">
        <f t="shared" si="0"/>
        <v>4</v>
      </c>
      <c r="Q59" s="166" t="str">
        <f t="shared" si="9"/>
        <v>(B)</v>
      </c>
      <c r="R59" s="13">
        <v>25</v>
      </c>
      <c r="S59" s="13">
        <f t="shared" si="2"/>
        <v>100</v>
      </c>
      <c r="T59" s="31" t="str">
        <f t="shared" si="10"/>
        <v>III</v>
      </c>
      <c r="U59" s="32" t="str">
        <f t="shared" si="3"/>
        <v>Aceptable</v>
      </c>
      <c r="V59" s="33">
        <v>4</v>
      </c>
      <c r="W59" s="164" t="s">
        <v>478</v>
      </c>
      <c r="X59" s="160"/>
      <c r="Y59" s="160"/>
      <c r="Z59" s="160" t="s">
        <v>51</v>
      </c>
      <c r="AA59" s="38" t="s">
        <v>419</v>
      </c>
      <c r="AB59" s="50" t="s">
        <v>413</v>
      </c>
      <c r="AC59" s="164" t="s">
        <v>40</v>
      </c>
      <c r="AD59" s="28" t="s">
        <v>420</v>
      </c>
      <c r="AE59" s="199"/>
      <c r="AF59" s="199"/>
      <c r="AG59" s="200"/>
      <c r="AH59" s="199"/>
    </row>
    <row r="60" spans="1:34" ht="204.75" x14ac:dyDescent="0.25">
      <c r="A60" s="28" t="s">
        <v>693</v>
      </c>
      <c r="B60" s="28" t="s">
        <v>720</v>
      </c>
      <c r="C60" s="28" t="s">
        <v>129</v>
      </c>
      <c r="D60" s="28" t="s">
        <v>131</v>
      </c>
      <c r="E60" s="28" t="s">
        <v>727</v>
      </c>
      <c r="F60" s="28" t="s">
        <v>41</v>
      </c>
      <c r="G60" s="179" t="s">
        <v>190</v>
      </c>
      <c r="H60" s="13" t="s">
        <v>496</v>
      </c>
      <c r="I60" s="13" t="s">
        <v>191</v>
      </c>
      <c r="J60" s="163" t="s">
        <v>192</v>
      </c>
      <c r="K60" s="36"/>
      <c r="L60" s="36"/>
      <c r="M60" s="50" t="s">
        <v>193</v>
      </c>
      <c r="N60" s="13">
        <v>2</v>
      </c>
      <c r="O60" s="13">
        <v>2</v>
      </c>
      <c r="P60" s="13">
        <f t="shared" si="0"/>
        <v>4</v>
      </c>
      <c r="Q60" s="166" t="str">
        <f t="shared" si="9"/>
        <v>(B)</v>
      </c>
      <c r="R60" s="13">
        <v>25</v>
      </c>
      <c r="S60" s="13">
        <f t="shared" si="2"/>
        <v>100</v>
      </c>
      <c r="T60" s="31" t="str">
        <f t="shared" si="10"/>
        <v>III</v>
      </c>
      <c r="U60" s="32" t="str">
        <f t="shared" si="3"/>
        <v>Aceptable</v>
      </c>
      <c r="V60" s="33">
        <v>4</v>
      </c>
      <c r="W60" s="164" t="s">
        <v>477</v>
      </c>
      <c r="X60" s="160"/>
      <c r="Y60" s="160"/>
      <c r="Z60" s="50" t="s">
        <v>421</v>
      </c>
      <c r="AA60" s="50" t="s">
        <v>422</v>
      </c>
      <c r="AB60" s="50" t="s">
        <v>417</v>
      </c>
      <c r="AC60" s="164" t="s">
        <v>40</v>
      </c>
      <c r="AD60" s="28" t="s">
        <v>406</v>
      </c>
      <c r="AE60" s="199"/>
      <c r="AF60" s="199"/>
      <c r="AG60" s="200"/>
      <c r="AH60" s="199"/>
    </row>
    <row r="61" spans="1:34" ht="220.5" x14ac:dyDescent="0.25">
      <c r="A61" s="28" t="s">
        <v>693</v>
      </c>
      <c r="B61" s="28" t="s">
        <v>720</v>
      </c>
      <c r="C61" s="28" t="s">
        <v>129</v>
      </c>
      <c r="D61" s="28" t="s">
        <v>131</v>
      </c>
      <c r="E61" s="28" t="s">
        <v>727</v>
      </c>
      <c r="F61" s="28" t="s">
        <v>41</v>
      </c>
      <c r="G61" s="179" t="s">
        <v>81</v>
      </c>
      <c r="H61" s="42" t="s">
        <v>488</v>
      </c>
      <c r="I61" s="13" t="s">
        <v>92</v>
      </c>
      <c r="J61" s="13" t="s">
        <v>115</v>
      </c>
      <c r="K61" s="43"/>
      <c r="L61" s="44" t="s">
        <v>116</v>
      </c>
      <c r="M61" s="44" t="s">
        <v>109</v>
      </c>
      <c r="N61" s="13">
        <v>2</v>
      </c>
      <c r="O61" s="13">
        <v>1</v>
      </c>
      <c r="P61" s="13">
        <f t="shared" si="0"/>
        <v>2</v>
      </c>
      <c r="Q61" s="166" t="str">
        <f t="shared" si="9"/>
        <v>(B)</v>
      </c>
      <c r="R61" s="13">
        <v>100</v>
      </c>
      <c r="S61" s="13">
        <f t="shared" si="2"/>
        <v>200</v>
      </c>
      <c r="T61" s="31" t="str">
        <f t="shared" si="10"/>
        <v>II</v>
      </c>
      <c r="U61" s="32" t="str">
        <f t="shared" si="3"/>
        <v>Aceptable con Control Especifico</v>
      </c>
      <c r="V61" s="33">
        <v>4</v>
      </c>
      <c r="W61" s="164" t="s">
        <v>477</v>
      </c>
      <c r="X61" s="160"/>
      <c r="Y61" s="160"/>
      <c r="Z61" s="160" t="s">
        <v>51</v>
      </c>
      <c r="AA61" s="44" t="s">
        <v>403</v>
      </c>
      <c r="AB61" s="44" t="s">
        <v>404</v>
      </c>
      <c r="AC61" s="164" t="s">
        <v>40</v>
      </c>
      <c r="AD61" s="28" t="s">
        <v>406</v>
      </c>
      <c r="AE61" s="199"/>
      <c r="AF61" s="199"/>
      <c r="AG61" s="200"/>
      <c r="AH61" s="199"/>
    </row>
    <row r="62" spans="1:34" ht="220.5" x14ac:dyDescent="0.25">
      <c r="A62" s="28" t="s">
        <v>693</v>
      </c>
      <c r="B62" s="28" t="s">
        <v>720</v>
      </c>
      <c r="C62" s="28" t="s">
        <v>129</v>
      </c>
      <c r="D62" s="28" t="s">
        <v>132</v>
      </c>
      <c r="E62" s="28" t="s">
        <v>727</v>
      </c>
      <c r="F62" s="28" t="s">
        <v>41</v>
      </c>
      <c r="G62" s="179" t="s">
        <v>82</v>
      </c>
      <c r="H62" s="42" t="s">
        <v>488</v>
      </c>
      <c r="I62" s="13" t="s">
        <v>93</v>
      </c>
      <c r="J62" s="13" t="s">
        <v>117</v>
      </c>
      <c r="K62" s="43"/>
      <c r="L62" s="44" t="s">
        <v>116</v>
      </c>
      <c r="M62" s="44" t="s">
        <v>109</v>
      </c>
      <c r="N62" s="13">
        <v>2</v>
      </c>
      <c r="O62" s="13">
        <v>1</v>
      </c>
      <c r="P62" s="13">
        <f t="shared" si="0"/>
        <v>2</v>
      </c>
      <c r="Q62" s="166" t="str">
        <f t="shared" si="9"/>
        <v>(B)</v>
      </c>
      <c r="R62" s="13">
        <v>25</v>
      </c>
      <c r="S62" s="13">
        <f t="shared" si="2"/>
        <v>50</v>
      </c>
      <c r="T62" s="31" t="str">
        <f t="shared" si="10"/>
        <v>III</v>
      </c>
      <c r="U62" s="32" t="str">
        <f t="shared" si="3"/>
        <v>Aceptable</v>
      </c>
      <c r="V62" s="33">
        <v>4</v>
      </c>
      <c r="W62" s="164" t="s">
        <v>477</v>
      </c>
      <c r="X62" s="160"/>
      <c r="Y62" s="160"/>
      <c r="Z62" s="160" t="s">
        <v>51</v>
      </c>
      <c r="AA62" s="44" t="s">
        <v>403</v>
      </c>
      <c r="AB62" s="44" t="s">
        <v>404</v>
      </c>
      <c r="AC62" s="164" t="s">
        <v>40</v>
      </c>
      <c r="AD62" s="28" t="s">
        <v>406</v>
      </c>
      <c r="AE62" s="199"/>
      <c r="AF62" s="199"/>
      <c r="AG62" s="200"/>
      <c r="AH62" s="199"/>
    </row>
    <row r="63" spans="1:34" ht="204.75" x14ac:dyDescent="0.25">
      <c r="A63" s="28" t="s">
        <v>693</v>
      </c>
      <c r="B63" s="28" t="s">
        <v>720</v>
      </c>
      <c r="C63" s="28" t="s">
        <v>129</v>
      </c>
      <c r="D63" s="28" t="s">
        <v>132</v>
      </c>
      <c r="E63" s="28" t="s">
        <v>727</v>
      </c>
      <c r="F63" s="28" t="s">
        <v>41</v>
      </c>
      <c r="G63" s="179" t="s">
        <v>194</v>
      </c>
      <c r="H63" s="42" t="s">
        <v>488</v>
      </c>
      <c r="I63" s="13" t="s">
        <v>195</v>
      </c>
      <c r="J63" s="13" t="s">
        <v>115</v>
      </c>
      <c r="K63" s="36"/>
      <c r="L63" s="36"/>
      <c r="M63" s="36"/>
      <c r="N63" s="13">
        <v>2</v>
      </c>
      <c r="O63" s="13">
        <v>1</v>
      </c>
      <c r="P63" s="13">
        <f t="shared" si="0"/>
        <v>2</v>
      </c>
      <c r="Q63" s="166" t="str">
        <f t="shared" si="9"/>
        <v>(B)</v>
      </c>
      <c r="R63" s="13">
        <v>100</v>
      </c>
      <c r="S63" s="13">
        <f t="shared" si="2"/>
        <v>200</v>
      </c>
      <c r="T63" s="31" t="str">
        <f t="shared" si="10"/>
        <v>II</v>
      </c>
      <c r="U63" s="32" t="str">
        <f t="shared" si="3"/>
        <v>Aceptable con Control Especifico</v>
      </c>
      <c r="V63" s="33">
        <v>4</v>
      </c>
      <c r="W63" s="164" t="s">
        <v>477</v>
      </c>
      <c r="X63" s="160"/>
      <c r="Y63" s="160"/>
      <c r="Z63" s="160" t="s">
        <v>51</v>
      </c>
      <c r="AA63" s="44" t="s">
        <v>423</v>
      </c>
      <c r="AB63" s="160" t="s">
        <v>51</v>
      </c>
      <c r="AC63" s="164" t="s">
        <v>40</v>
      </c>
      <c r="AD63" s="28" t="s">
        <v>406</v>
      </c>
      <c r="AE63" s="199"/>
      <c r="AF63" s="199"/>
      <c r="AG63" s="200"/>
      <c r="AH63" s="199"/>
    </row>
    <row r="64" spans="1:34" ht="204.75" x14ac:dyDescent="0.25">
      <c r="A64" s="28" t="s">
        <v>693</v>
      </c>
      <c r="B64" s="28" t="s">
        <v>720</v>
      </c>
      <c r="C64" s="28" t="s">
        <v>129</v>
      </c>
      <c r="D64" s="28" t="s">
        <v>132</v>
      </c>
      <c r="E64" s="28" t="s">
        <v>727</v>
      </c>
      <c r="F64" s="28" t="s">
        <v>41</v>
      </c>
      <c r="G64" s="179" t="s">
        <v>196</v>
      </c>
      <c r="H64" s="42" t="s">
        <v>488</v>
      </c>
      <c r="I64" s="13" t="s">
        <v>197</v>
      </c>
      <c r="J64" s="13" t="s">
        <v>115</v>
      </c>
      <c r="K64" s="36"/>
      <c r="L64" s="36"/>
      <c r="M64" s="36"/>
      <c r="N64" s="13">
        <v>2</v>
      </c>
      <c r="O64" s="13">
        <v>1</v>
      </c>
      <c r="P64" s="13">
        <f t="shared" si="0"/>
        <v>2</v>
      </c>
      <c r="Q64" s="166" t="str">
        <f t="shared" si="9"/>
        <v>(B)</v>
      </c>
      <c r="R64" s="13">
        <v>100</v>
      </c>
      <c r="S64" s="13">
        <f t="shared" si="2"/>
        <v>200</v>
      </c>
      <c r="T64" s="31" t="str">
        <f t="shared" si="10"/>
        <v>II</v>
      </c>
      <c r="U64" s="32" t="str">
        <f t="shared" si="3"/>
        <v>Aceptable con Control Especifico</v>
      </c>
      <c r="V64" s="33">
        <v>4</v>
      </c>
      <c r="W64" s="164" t="s">
        <v>477</v>
      </c>
      <c r="X64" s="160"/>
      <c r="Y64" s="160"/>
      <c r="Z64" s="160" t="s">
        <v>51</v>
      </c>
      <c r="AA64" s="44" t="s">
        <v>423</v>
      </c>
      <c r="AB64" s="160" t="s">
        <v>51</v>
      </c>
      <c r="AC64" s="164" t="s">
        <v>40</v>
      </c>
      <c r="AD64" s="28" t="s">
        <v>406</v>
      </c>
      <c r="AE64" s="199"/>
      <c r="AF64" s="199"/>
      <c r="AG64" s="200"/>
      <c r="AH64" s="199"/>
    </row>
    <row r="65" spans="1:48" ht="204.75" x14ac:dyDescent="0.25">
      <c r="A65" s="28" t="s">
        <v>693</v>
      </c>
      <c r="B65" s="28" t="s">
        <v>720</v>
      </c>
      <c r="C65" s="28" t="s">
        <v>130</v>
      </c>
      <c r="D65" s="28" t="s">
        <v>133</v>
      </c>
      <c r="E65" s="28" t="s">
        <v>694</v>
      </c>
      <c r="F65" s="28" t="s">
        <v>41</v>
      </c>
      <c r="G65" s="179" t="s">
        <v>56</v>
      </c>
      <c r="H65" s="164" t="s">
        <v>493</v>
      </c>
      <c r="I65" s="13" t="s">
        <v>59</v>
      </c>
      <c r="J65" s="163" t="s">
        <v>60</v>
      </c>
      <c r="K65" s="30" t="s">
        <v>63</v>
      </c>
      <c r="L65" s="30" t="s">
        <v>64</v>
      </c>
      <c r="M65" s="30" t="s">
        <v>65</v>
      </c>
      <c r="N65" s="13">
        <v>2</v>
      </c>
      <c r="O65" s="13">
        <v>1</v>
      </c>
      <c r="P65" s="13">
        <f t="shared" si="0"/>
        <v>2</v>
      </c>
      <c r="Q65" s="166" t="str">
        <f>IF(P65&lt;2,"O",IF(P65&lt;=4,"(B)",IF(P65&lt;=8,"(M)",IF(P65&lt;=20,"(A)","(MA)"))))</f>
        <v>(B)</v>
      </c>
      <c r="R65" s="13">
        <v>25</v>
      </c>
      <c r="S65" s="13">
        <f t="shared" si="2"/>
        <v>50</v>
      </c>
      <c r="T65" s="31" t="str">
        <f t="shared" si="10"/>
        <v>III</v>
      </c>
      <c r="U65" s="32" t="str">
        <f t="shared" si="3"/>
        <v>Aceptable</v>
      </c>
      <c r="V65" s="33">
        <v>58</v>
      </c>
      <c r="W65" s="164" t="s">
        <v>476</v>
      </c>
      <c r="X65" s="160"/>
      <c r="Y65" s="160"/>
      <c r="Z65" s="30" t="s">
        <v>381</v>
      </c>
      <c r="AA65" s="30" t="s">
        <v>382</v>
      </c>
      <c r="AB65" s="38" t="s">
        <v>383</v>
      </c>
      <c r="AC65" s="164" t="s">
        <v>40</v>
      </c>
      <c r="AD65" s="28" t="s">
        <v>384</v>
      </c>
      <c r="AE65" s="199"/>
      <c r="AF65" s="199"/>
      <c r="AG65" s="200"/>
      <c r="AH65" s="199"/>
    </row>
    <row r="66" spans="1:48" ht="204.75" x14ac:dyDescent="0.25">
      <c r="A66" s="28" t="s">
        <v>693</v>
      </c>
      <c r="B66" s="28" t="s">
        <v>720</v>
      </c>
      <c r="C66" s="28" t="s">
        <v>130</v>
      </c>
      <c r="D66" s="28" t="s">
        <v>133</v>
      </c>
      <c r="E66" s="28" t="s">
        <v>694</v>
      </c>
      <c r="F66" s="28" t="s">
        <v>41</v>
      </c>
      <c r="G66" s="179" t="s">
        <v>156</v>
      </c>
      <c r="H66" s="164" t="s">
        <v>493</v>
      </c>
      <c r="I66" s="13" t="s">
        <v>125</v>
      </c>
      <c r="J66" s="163" t="s">
        <v>61</v>
      </c>
      <c r="K66" s="30" t="s">
        <v>63</v>
      </c>
      <c r="L66" s="30" t="s">
        <v>66</v>
      </c>
      <c r="M66" s="30" t="s">
        <v>65</v>
      </c>
      <c r="N66" s="13">
        <v>2</v>
      </c>
      <c r="O66" s="13">
        <v>1</v>
      </c>
      <c r="P66" s="13">
        <f t="shared" si="0"/>
        <v>2</v>
      </c>
      <c r="Q66" s="166" t="str">
        <f t="shared" si="9"/>
        <v>(B)</v>
      </c>
      <c r="R66" s="13">
        <v>25</v>
      </c>
      <c r="S66" s="13">
        <f t="shared" si="2"/>
        <v>50</v>
      </c>
      <c r="T66" s="31" t="str">
        <f t="shared" si="10"/>
        <v>III</v>
      </c>
      <c r="U66" s="32" t="str">
        <f t="shared" si="3"/>
        <v>Aceptable</v>
      </c>
      <c r="V66" s="33">
        <v>58</v>
      </c>
      <c r="W66" s="164" t="s">
        <v>476</v>
      </c>
      <c r="X66" s="160"/>
      <c r="Y66" s="160"/>
      <c r="Z66" s="30" t="s">
        <v>381</v>
      </c>
      <c r="AA66" s="30" t="s">
        <v>385</v>
      </c>
      <c r="AB66" s="38" t="s">
        <v>383</v>
      </c>
      <c r="AC66" s="164" t="s">
        <v>40</v>
      </c>
      <c r="AD66" s="28" t="s">
        <v>384</v>
      </c>
      <c r="AE66" s="199"/>
      <c r="AF66" s="199"/>
      <c r="AG66" s="200"/>
      <c r="AH66" s="199"/>
    </row>
    <row r="67" spans="1:48" ht="204.75" x14ac:dyDescent="0.25">
      <c r="A67" s="28" t="s">
        <v>693</v>
      </c>
      <c r="B67" s="28" t="s">
        <v>720</v>
      </c>
      <c r="C67" s="28" t="s">
        <v>130</v>
      </c>
      <c r="D67" s="28" t="s">
        <v>134</v>
      </c>
      <c r="E67" s="28" t="s">
        <v>694</v>
      </c>
      <c r="F67" s="28" t="s">
        <v>41</v>
      </c>
      <c r="G67" s="180" t="s">
        <v>198</v>
      </c>
      <c r="H67" s="164" t="s">
        <v>493</v>
      </c>
      <c r="I67" s="13" t="s">
        <v>158</v>
      </c>
      <c r="J67" s="163" t="s">
        <v>61</v>
      </c>
      <c r="K67" s="30" t="s">
        <v>63</v>
      </c>
      <c r="L67" s="30" t="s">
        <v>66</v>
      </c>
      <c r="M67" s="30" t="s">
        <v>65</v>
      </c>
      <c r="N67" s="13">
        <v>2</v>
      </c>
      <c r="O67" s="13">
        <v>4</v>
      </c>
      <c r="P67" s="13">
        <f t="shared" si="0"/>
        <v>8</v>
      </c>
      <c r="Q67" s="166" t="str">
        <f t="shared" si="9"/>
        <v>(M)</v>
      </c>
      <c r="R67" s="13">
        <v>25</v>
      </c>
      <c r="S67" s="13">
        <f t="shared" si="2"/>
        <v>200</v>
      </c>
      <c r="T67" s="31" t="str">
        <f t="shared" si="10"/>
        <v>II</v>
      </c>
      <c r="U67" s="32" t="str">
        <f t="shared" si="3"/>
        <v>Aceptable con Control Especifico</v>
      </c>
      <c r="V67" s="33">
        <v>58</v>
      </c>
      <c r="W67" s="164" t="s">
        <v>476</v>
      </c>
      <c r="X67" s="160"/>
      <c r="Y67" s="160"/>
      <c r="Z67" s="30" t="s">
        <v>381</v>
      </c>
      <c r="AA67" s="30" t="s">
        <v>385</v>
      </c>
      <c r="AB67" s="38" t="s">
        <v>383</v>
      </c>
      <c r="AC67" s="164" t="s">
        <v>40</v>
      </c>
      <c r="AD67" s="28" t="s">
        <v>384</v>
      </c>
      <c r="AE67" s="199"/>
      <c r="AF67" s="199"/>
      <c r="AG67" s="200"/>
      <c r="AH67" s="199"/>
    </row>
    <row r="68" spans="1:48" ht="204.75" x14ac:dyDescent="0.25">
      <c r="A68" s="28" t="s">
        <v>693</v>
      </c>
      <c r="B68" s="28" t="s">
        <v>720</v>
      </c>
      <c r="C68" s="28" t="s">
        <v>130</v>
      </c>
      <c r="D68" s="28" t="s">
        <v>134</v>
      </c>
      <c r="E68" s="28" t="s">
        <v>694</v>
      </c>
      <c r="F68" s="28" t="s">
        <v>41</v>
      </c>
      <c r="G68" s="179" t="s">
        <v>58</v>
      </c>
      <c r="H68" s="164" t="s">
        <v>493</v>
      </c>
      <c r="I68" s="13" t="s">
        <v>126</v>
      </c>
      <c r="J68" s="163" t="s">
        <v>62</v>
      </c>
      <c r="K68" s="47"/>
      <c r="L68" s="38" t="s">
        <v>67</v>
      </c>
      <c r="M68" s="38" t="s">
        <v>68</v>
      </c>
      <c r="N68" s="13">
        <v>2</v>
      </c>
      <c r="O68" s="13">
        <v>1</v>
      </c>
      <c r="P68" s="13">
        <f t="shared" si="0"/>
        <v>2</v>
      </c>
      <c r="Q68" s="166" t="str">
        <f t="shared" si="9"/>
        <v>(B)</v>
      </c>
      <c r="R68" s="13">
        <v>10</v>
      </c>
      <c r="S68" s="13">
        <f t="shared" si="2"/>
        <v>20</v>
      </c>
      <c r="T68" s="31" t="str">
        <f t="shared" si="10"/>
        <v>IV</v>
      </c>
      <c r="U68" s="32" t="str">
        <f t="shared" si="3"/>
        <v>Aceptable</v>
      </c>
      <c r="V68" s="33">
        <v>58</v>
      </c>
      <c r="W68" s="164" t="s">
        <v>476</v>
      </c>
      <c r="X68" s="160"/>
      <c r="Y68" s="160"/>
      <c r="Z68" s="30" t="s">
        <v>386</v>
      </c>
      <c r="AA68" s="39" t="s">
        <v>407</v>
      </c>
      <c r="AB68" s="160" t="s">
        <v>51</v>
      </c>
      <c r="AC68" s="164" t="s">
        <v>40</v>
      </c>
      <c r="AD68" s="28" t="s">
        <v>384</v>
      </c>
      <c r="AE68" s="199"/>
      <c r="AF68" s="199"/>
      <c r="AG68" s="200"/>
      <c r="AH68" s="199"/>
    </row>
    <row r="69" spans="1:48" ht="220.5" x14ac:dyDescent="0.25">
      <c r="A69" s="28" t="s">
        <v>693</v>
      </c>
      <c r="B69" s="28" t="s">
        <v>720</v>
      </c>
      <c r="C69" s="28" t="s">
        <v>130</v>
      </c>
      <c r="D69" s="28" t="s">
        <v>135</v>
      </c>
      <c r="E69" s="28" t="s">
        <v>694</v>
      </c>
      <c r="F69" s="28" t="s">
        <v>41</v>
      </c>
      <c r="G69" s="179" t="s">
        <v>73</v>
      </c>
      <c r="H69" s="13" t="s">
        <v>127</v>
      </c>
      <c r="I69" s="37" t="s">
        <v>84</v>
      </c>
      <c r="J69" s="13" t="s">
        <v>96</v>
      </c>
      <c r="K69" s="47"/>
      <c r="L69" s="30" t="s">
        <v>97</v>
      </c>
      <c r="M69" s="30" t="s">
        <v>98</v>
      </c>
      <c r="N69" s="13">
        <v>2</v>
      </c>
      <c r="O69" s="13">
        <v>3</v>
      </c>
      <c r="P69" s="13">
        <f t="shared" si="0"/>
        <v>6</v>
      </c>
      <c r="Q69" s="166" t="str">
        <f t="shared" si="9"/>
        <v>(M)</v>
      </c>
      <c r="R69" s="13">
        <v>25</v>
      </c>
      <c r="S69" s="13">
        <f t="shared" si="2"/>
        <v>150</v>
      </c>
      <c r="T69" s="31" t="str">
        <f t="shared" si="10"/>
        <v>II</v>
      </c>
      <c r="U69" s="32" t="str">
        <f t="shared" si="3"/>
        <v>Aceptable con Control Especifico</v>
      </c>
      <c r="V69" s="33">
        <v>58</v>
      </c>
      <c r="W69" s="164" t="s">
        <v>42</v>
      </c>
      <c r="X69" s="160"/>
      <c r="Y69" s="160"/>
      <c r="Z69" s="160" t="s">
        <v>51</v>
      </c>
      <c r="AA69" s="41" t="s">
        <v>390</v>
      </c>
      <c r="AB69" s="160" t="s">
        <v>51</v>
      </c>
      <c r="AC69" s="164" t="s">
        <v>40</v>
      </c>
      <c r="AD69" s="28" t="s">
        <v>391</v>
      </c>
      <c r="AE69" s="199"/>
      <c r="AF69" s="199"/>
      <c r="AG69" s="200"/>
      <c r="AH69" s="199"/>
    </row>
    <row r="70" spans="1:48" ht="204.75" x14ac:dyDescent="0.25">
      <c r="A70" s="28" t="s">
        <v>693</v>
      </c>
      <c r="B70" s="28" t="s">
        <v>720</v>
      </c>
      <c r="C70" s="28" t="s">
        <v>130</v>
      </c>
      <c r="D70" s="28" t="s">
        <v>135</v>
      </c>
      <c r="E70" s="28" t="s">
        <v>694</v>
      </c>
      <c r="F70" s="28" t="s">
        <v>41</v>
      </c>
      <c r="G70" s="179" t="s">
        <v>199</v>
      </c>
      <c r="H70" s="42" t="s">
        <v>16</v>
      </c>
      <c r="I70" s="13" t="s">
        <v>160</v>
      </c>
      <c r="J70" s="13" t="s">
        <v>104</v>
      </c>
      <c r="K70" s="36"/>
      <c r="L70" s="30" t="s">
        <v>161</v>
      </c>
      <c r="M70" s="30" t="s">
        <v>106</v>
      </c>
      <c r="N70" s="13">
        <v>2</v>
      </c>
      <c r="O70" s="13">
        <v>1</v>
      </c>
      <c r="P70" s="13">
        <f t="shared" si="0"/>
        <v>2</v>
      </c>
      <c r="Q70" s="166" t="str">
        <f t="shared" si="9"/>
        <v>(B)</v>
      </c>
      <c r="R70" s="13">
        <v>100</v>
      </c>
      <c r="S70" s="13">
        <f t="shared" si="2"/>
        <v>200</v>
      </c>
      <c r="T70" s="31" t="str">
        <f t="shared" si="10"/>
        <v>II</v>
      </c>
      <c r="U70" s="32" t="str">
        <f t="shared" si="3"/>
        <v>Aceptable con Control Especifico</v>
      </c>
      <c r="V70" s="33">
        <v>58</v>
      </c>
      <c r="W70" s="164" t="s">
        <v>477</v>
      </c>
      <c r="X70" s="160"/>
      <c r="Y70" s="160"/>
      <c r="Z70" s="160" t="s">
        <v>51</v>
      </c>
      <c r="AA70" s="30" t="s">
        <v>408</v>
      </c>
      <c r="AB70" s="160" t="s">
        <v>51</v>
      </c>
      <c r="AC70" s="164" t="s">
        <v>40</v>
      </c>
      <c r="AD70" s="28" t="s">
        <v>384</v>
      </c>
      <c r="AE70" s="199"/>
      <c r="AF70" s="199"/>
      <c r="AG70" s="200"/>
      <c r="AH70" s="199"/>
    </row>
    <row r="71" spans="1:48" ht="330.75" x14ac:dyDescent="0.25">
      <c r="A71" s="28" t="s">
        <v>693</v>
      </c>
      <c r="B71" s="28" t="s">
        <v>720</v>
      </c>
      <c r="C71" s="28" t="s">
        <v>130</v>
      </c>
      <c r="D71" s="28" t="s">
        <v>136</v>
      </c>
      <c r="E71" s="28" t="s">
        <v>694</v>
      </c>
      <c r="F71" s="28" t="s">
        <v>41</v>
      </c>
      <c r="G71" s="179" t="s">
        <v>162</v>
      </c>
      <c r="H71" s="42" t="s">
        <v>16</v>
      </c>
      <c r="I71" s="13" t="s">
        <v>163</v>
      </c>
      <c r="J71" s="13" t="s">
        <v>164</v>
      </c>
      <c r="K71" s="36"/>
      <c r="L71" s="30" t="s">
        <v>165</v>
      </c>
      <c r="M71" s="30" t="s">
        <v>166</v>
      </c>
      <c r="N71" s="13">
        <v>2</v>
      </c>
      <c r="O71" s="13">
        <v>2</v>
      </c>
      <c r="P71" s="13">
        <f t="shared" si="0"/>
        <v>4</v>
      </c>
      <c r="Q71" s="166" t="str">
        <f t="shared" si="9"/>
        <v>(B)</v>
      </c>
      <c r="R71" s="13">
        <v>100</v>
      </c>
      <c r="S71" s="13">
        <f t="shared" si="2"/>
        <v>400</v>
      </c>
      <c r="T71" s="31" t="str">
        <f t="shared" si="10"/>
        <v>II</v>
      </c>
      <c r="U71" s="32" t="str">
        <f t="shared" si="3"/>
        <v>Aceptable con Control Especifico</v>
      </c>
      <c r="V71" s="33">
        <v>58</v>
      </c>
      <c r="W71" s="164" t="s">
        <v>477</v>
      </c>
      <c r="X71" s="160"/>
      <c r="Y71" s="160"/>
      <c r="Z71" s="30" t="s">
        <v>409</v>
      </c>
      <c r="AA71" s="30" t="s">
        <v>410</v>
      </c>
      <c r="AB71" s="40" t="s">
        <v>411</v>
      </c>
      <c r="AC71" s="164" t="s">
        <v>40</v>
      </c>
      <c r="AD71" s="28" t="s">
        <v>384</v>
      </c>
      <c r="AE71" s="199"/>
      <c r="AF71" s="199"/>
      <c r="AG71" s="200"/>
      <c r="AH71" s="199"/>
    </row>
    <row r="72" spans="1:48" ht="204.75" x14ac:dyDescent="0.25">
      <c r="A72" s="28" t="s">
        <v>693</v>
      </c>
      <c r="B72" s="28" t="s">
        <v>720</v>
      </c>
      <c r="C72" s="28" t="s">
        <v>130</v>
      </c>
      <c r="D72" s="28" t="s">
        <v>136</v>
      </c>
      <c r="E72" s="28" t="s">
        <v>694</v>
      </c>
      <c r="F72" s="28" t="s">
        <v>41</v>
      </c>
      <c r="G72" s="181" t="s">
        <v>167</v>
      </c>
      <c r="H72" s="42" t="s">
        <v>16</v>
      </c>
      <c r="I72" s="37" t="s">
        <v>83</v>
      </c>
      <c r="J72" s="13" t="s">
        <v>168</v>
      </c>
      <c r="K72" s="36"/>
      <c r="L72" s="30"/>
      <c r="M72" s="30" t="s">
        <v>169</v>
      </c>
      <c r="N72" s="13">
        <v>2</v>
      </c>
      <c r="O72" s="13">
        <v>2</v>
      </c>
      <c r="P72" s="13">
        <f t="shared" si="0"/>
        <v>4</v>
      </c>
      <c r="Q72" s="166" t="str">
        <f t="shared" si="9"/>
        <v>(B)</v>
      </c>
      <c r="R72" s="13">
        <v>25</v>
      </c>
      <c r="S72" s="13">
        <f t="shared" si="2"/>
        <v>100</v>
      </c>
      <c r="T72" s="31" t="str">
        <f t="shared" si="10"/>
        <v>III</v>
      </c>
      <c r="U72" s="32" t="str">
        <f t="shared" si="3"/>
        <v>Aceptable</v>
      </c>
      <c r="V72" s="33">
        <v>58</v>
      </c>
      <c r="W72" s="164" t="s">
        <v>477</v>
      </c>
      <c r="X72" s="160"/>
      <c r="Y72" s="160"/>
      <c r="Z72" s="160" t="s">
        <v>51</v>
      </c>
      <c r="AA72" s="30" t="s">
        <v>412</v>
      </c>
      <c r="AB72" s="50" t="s">
        <v>413</v>
      </c>
      <c r="AC72" s="164" t="s">
        <v>40</v>
      </c>
      <c r="AD72" s="28" t="s">
        <v>384</v>
      </c>
      <c r="AE72" s="199"/>
      <c r="AF72" s="199"/>
      <c r="AG72" s="200"/>
      <c r="AH72" s="199"/>
    </row>
    <row r="73" spans="1:48" ht="204.75" x14ac:dyDescent="0.25">
      <c r="A73" s="28" t="s">
        <v>693</v>
      </c>
      <c r="B73" s="28" t="s">
        <v>720</v>
      </c>
      <c r="C73" s="28" t="s">
        <v>130</v>
      </c>
      <c r="D73" s="28" t="s">
        <v>137</v>
      </c>
      <c r="E73" s="28" t="s">
        <v>694</v>
      </c>
      <c r="F73" s="28" t="s">
        <v>41</v>
      </c>
      <c r="G73" s="182" t="s">
        <v>170</v>
      </c>
      <c r="H73" s="42" t="s">
        <v>16</v>
      </c>
      <c r="I73" s="37" t="s">
        <v>90</v>
      </c>
      <c r="J73" s="13" t="s">
        <v>110</v>
      </c>
      <c r="K73" s="13" t="s">
        <v>513</v>
      </c>
      <c r="L73" s="38" t="s">
        <v>111</v>
      </c>
      <c r="M73" s="13" t="s">
        <v>513</v>
      </c>
      <c r="N73" s="13">
        <v>2</v>
      </c>
      <c r="O73" s="13">
        <v>3</v>
      </c>
      <c r="P73" s="13">
        <f t="shared" si="0"/>
        <v>6</v>
      </c>
      <c r="Q73" s="166" t="str">
        <f t="shared" si="9"/>
        <v>(M)</v>
      </c>
      <c r="R73" s="13">
        <v>60</v>
      </c>
      <c r="S73" s="13">
        <f t="shared" si="2"/>
        <v>360</v>
      </c>
      <c r="T73" s="31" t="str">
        <f t="shared" si="10"/>
        <v>II</v>
      </c>
      <c r="U73" s="32" t="str">
        <f t="shared" si="3"/>
        <v>Aceptable con Control Especifico</v>
      </c>
      <c r="V73" s="33">
        <v>58</v>
      </c>
      <c r="W73" s="164" t="s">
        <v>477</v>
      </c>
      <c r="X73" s="160"/>
      <c r="Y73" s="160"/>
      <c r="Z73" s="39" t="s">
        <v>424</v>
      </c>
      <c r="AA73" s="39" t="s">
        <v>400</v>
      </c>
      <c r="AB73" s="160" t="s">
        <v>51</v>
      </c>
      <c r="AC73" s="164" t="s">
        <v>40</v>
      </c>
      <c r="AD73" s="28" t="s">
        <v>384</v>
      </c>
      <c r="AE73" s="199"/>
      <c r="AF73" s="199"/>
      <c r="AG73" s="200"/>
      <c r="AH73" s="199"/>
    </row>
    <row r="74" spans="1:48" ht="236.25" x14ac:dyDescent="0.25">
      <c r="A74" s="28" t="s">
        <v>693</v>
      </c>
      <c r="B74" s="28" t="s">
        <v>720</v>
      </c>
      <c r="C74" s="28" t="s">
        <v>130</v>
      </c>
      <c r="D74" s="28" t="s">
        <v>137</v>
      </c>
      <c r="E74" s="28" t="s">
        <v>694</v>
      </c>
      <c r="F74" s="28" t="s">
        <v>41</v>
      </c>
      <c r="G74" s="183" t="s">
        <v>78</v>
      </c>
      <c r="H74" s="42" t="s">
        <v>16</v>
      </c>
      <c r="I74" s="37" t="s">
        <v>89</v>
      </c>
      <c r="J74" s="13" t="s">
        <v>107</v>
      </c>
      <c r="K74" s="47"/>
      <c r="L74" s="38" t="s">
        <v>108</v>
      </c>
      <c r="M74" s="38" t="s">
        <v>109</v>
      </c>
      <c r="N74" s="13">
        <v>2</v>
      </c>
      <c r="O74" s="13">
        <v>1</v>
      </c>
      <c r="P74" s="13">
        <f t="shared" si="0"/>
        <v>2</v>
      </c>
      <c r="Q74" s="166" t="str">
        <f t="shared" si="9"/>
        <v>(B)</v>
      </c>
      <c r="R74" s="13">
        <v>100</v>
      </c>
      <c r="S74" s="13">
        <f t="shared" si="2"/>
        <v>200</v>
      </c>
      <c r="T74" s="31" t="str">
        <f t="shared" si="10"/>
        <v>II</v>
      </c>
      <c r="U74" s="32" t="str">
        <f t="shared" si="3"/>
        <v>Aceptable con Control Especifico</v>
      </c>
      <c r="V74" s="33">
        <v>58</v>
      </c>
      <c r="W74" s="164" t="s">
        <v>477</v>
      </c>
      <c r="X74" s="160"/>
      <c r="Y74" s="160"/>
      <c r="Z74" s="38" t="s">
        <v>396</v>
      </c>
      <c r="AA74" s="38" t="s">
        <v>397</v>
      </c>
      <c r="AB74" s="44" t="s">
        <v>398</v>
      </c>
      <c r="AC74" s="164" t="s">
        <v>40</v>
      </c>
      <c r="AD74" s="28" t="s">
        <v>384</v>
      </c>
      <c r="AE74" s="199"/>
      <c r="AF74" s="199"/>
      <c r="AG74" s="200"/>
      <c r="AH74" s="199"/>
    </row>
    <row r="75" spans="1:48" s="6" customFormat="1" ht="204.75" x14ac:dyDescent="0.25">
      <c r="A75" s="28" t="s">
        <v>693</v>
      </c>
      <c r="B75" s="28" t="s">
        <v>720</v>
      </c>
      <c r="C75" s="28" t="s">
        <v>130</v>
      </c>
      <c r="D75" s="164" t="s">
        <v>138</v>
      </c>
      <c r="E75" s="28" t="s">
        <v>694</v>
      </c>
      <c r="F75" s="164" t="s">
        <v>41</v>
      </c>
      <c r="G75" s="179" t="s">
        <v>171</v>
      </c>
      <c r="H75" s="42" t="s">
        <v>16</v>
      </c>
      <c r="I75" s="13" t="s">
        <v>172</v>
      </c>
      <c r="J75" s="13" t="s">
        <v>173</v>
      </c>
      <c r="K75" s="47"/>
      <c r="L75" s="38"/>
      <c r="M75" s="38" t="s">
        <v>174</v>
      </c>
      <c r="N75" s="13">
        <v>2</v>
      </c>
      <c r="O75" s="13">
        <v>1</v>
      </c>
      <c r="P75" s="13">
        <f t="shared" si="0"/>
        <v>2</v>
      </c>
      <c r="Q75" s="166" t="str">
        <f t="shared" si="9"/>
        <v>(B)</v>
      </c>
      <c r="R75" s="13">
        <v>25</v>
      </c>
      <c r="S75" s="13">
        <f t="shared" si="2"/>
        <v>50</v>
      </c>
      <c r="T75" s="31" t="str">
        <f t="shared" si="10"/>
        <v>III</v>
      </c>
      <c r="U75" s="32" t="str">
        <f t="shared" si="3"/>
        <v>Aceptable</v>
      </c>
      <c r="V75" s="33">
        <v>58</v>
      </c>
      <c r="W75" s="164" t="s">
        <v>477</v>
      </c>
      <c r="X75" s="160"/>
      <c r="Y75" s="160"/>
      <c r="Z75" s="160" t="s">
        <v>51</v>
      </c>
      <c r="AA75" s="38" t="s">
        <v>414</v>
      </c>
      <c r="AB75" s="50" t="s">
        <v>413</v>
      </c>
      <c r="AC75" s="164" t="s">
        <v>40</v>
      </c>
      <c r="AD75" s="28" t="s">
        <v>384</v>
      </c>
      <c r="AE75" s="199"/>
      <c r="AF75" s="199"/>
      <c r="AG75" s="200"/>
      <c r="AH75" s="199"/>
      <c r="AI75" s="3"/>
      <c r="AJ75" s="3"/>
      <c r="AK75" s="3"/>
      <c r="AL75" s="3"/>
      <c r="AM75" s="3"/>
      <c r="AN75" s="3"/>
      <c r="AO75" s="3"/>
      <c r="AP75" s="3"/>
      <c r="AQ75" s="3"/>
      <c r="AR75" s="3"/>
      <c r="AS75" s="3"/>
      <c r="AT75" s="3"/>
      <c r="AU75" s="3"/>
      <c r="AV75" s="3"/>
    </row>
    <row r="76" spans="1:48" ht="204.75" x14ac:dyDescent="0.25">
      <c r="A76" s="28" t="s">
        <v>693</v>
      </c>
      <c r="B76" s="28" t="s">
        <v>720</v>
      </c>
      <c r="C76" s="28" t="s">
        <v>130</v>
      </c>
      <c r="D76" s="164" t="s">
        <v>138</v>
      </c>
      <c r="E76" s="28" t="s">
        <v>694</v>
      </c>
      <c r="F76" s="28" t="s">
        <v>41</v>
      </c>
      <c r="G76" s="13" t="s">
        <v>200</v>
      </c>
      <c r="H76" s="42" t="s">
        <v>16</v>
      </c>
      <c r="I76" s="37" t="s">
        <v>85</v>
      </c>
      <c r="J76" s="163" t="s">
        <v>99</v>
      </c>
      <c r="K76" s="47"/>
      <c r="L76" s="30" t="s">
        <v>100</v>
      </c>
      <c r="M76" s="30" t="s">
        <v>101</v>
      </c>
      <c r="N76" s="13">
        <v>2</v>
      </c>
      <c r="O76" s="13">
        <v>2</v>
      </c>
      <c r="P76" s="13">
        <f t="shared" si="0"/>
        <v>4</v>
      </c>
      <c r="Q76" s="166" t="str">
        <f t="shared" si="9"/>
        <v>(B)</v>
      </c>
      <c r="R76" s="13">
        <v>25</v>
      </c>
      <c r="S76" s="13">
        <f t="shared" si="2"/>
        <v>100</v>
      </c>
      <c r="T76" s="31" t="str">
        <f t="shared" si="10"/>
        <v>III</v>
      </c>
      <c r="U76" s="32" t="str">
        <f t="shared" si="3"/>
        <v>Aceptable</v>
      </c>
      <c r="V76" s="33">
        <v>58</v>
      </c>
      <c r="W76" s="164" t="s">
        <v>477</v>
      </c>
      <c r="X76" s="160"/>
      <c r="Y76" s="160"/>
      <c r="Z76" s="30" t="s">
        <v>392</v>
      </c>
      <c r="AA76" s="30" t="s">
        <v>393</v>
      </c>
      <c r="AB76" s="160" t="s">
        <v>51</v>
      </c>
      <c r="AC76" s="164" t="s">
        <v>40</v>
      </c>
      <c r="AD76" s="28" t="s">
        <v>384</v>
      </c>
      <c r="AE76" s="199"/>
      <c r="AF76" s="199"/>
      <c r="AG76" s="200"/>
      <c r="AH76" s="199"/>
    </row>
    <row r="77" spans="1:48" ht="220.5" x14ac:dyDescent="0.25">
      <c r="A77" s="28" t="s">
        <v>693</v>
      </c>
      <c r="B77" s="28" t="s">
        <v>720</v>
      </c>
      <c r="C77" s="28" t="s">
        <v>130</v>
      </c>
      <c r="D77" s="164" t="s">
        <v>138</v>
      </c>
      <c r="E77" s="28" t="s">
        <v>694</v>
      </c>
      <c r="F77" s="28" t="s">
        <v>41</v>
      </c>
      <c r="G77" s="13" t="s">
        <v>201</v>
      </c>
      <c r="H77" s="42" t="s">
        <v>16</v>
      </c>
      <c r="I77" s="37" t="s">
        <v>86</v>
      </c>
      <c r="J77" s="163" t="s">
        <v>102</v>
      </c>
      <c r="K77" s="47"/>
      <c r="L77" s="30" t="s">
        <v>103</v>
      </c>
      <c r="M77" s="30" t="s">
        <v>101</v>
      </c>
      <c r="N77" s="13">
        <v>2</v>
      </c>
      <c r="O77" s="13">
        <v>2</v>
      </c>
      <c r="P77" s="13">
        <f t="shared" si="0"/>
        <v>4</v>
      </c>
      <c r="Q77" s="166" t="str">
        <f t="shared" si="9"/>
        <v>(B)</v>
      </c>
      <c r="R77" s="13">
        <v>25</v>
      </c>
      <c r="S77" s="13">
        <f t="shared" si="2"/>
        <v>100</v>
      </c>
      <c r="T77" s="31" t="str">
        <f t="shared" si="10"/>
        <v>III</v>
      </c>
      <c r="U77" s="32" t="str">
        <f t="shared" si="3"/>
        <v>Aceptable</v>
      </c>
      <c r="V77" s="33">
        <v>58</v>
      </c>
      <c r="W77" s="164" t="s">
        <v>477</v>
      </c>
      <c r="X77" s="160"/>
      <c r="Y77" s="160"/>
      <c r="Z77" s="30" t="s">
        <v>394</v>
      </c>
      <c r="AA77" s="30" t="s">
        <v>393</v>
      </c>
      <c r="AB77" s="160" t="s">
        <v>51</v>
      </c>
      <c r="AC77" s="164" t="s">
        <v>40</v>
      </c>
      <c r="AD77" s="28" t="s">
        <v>384</v>
      </c>
      <c r="AE77" s="199"/>
      <c r="AF77" s="199"/>
      <c r="AG77" s="200"/>
      <c r="AH77" s="199"/>
    </row>
    <row r="78" spans="1:48" ht="204.75" x14ac:dyDescent="0.25">
      <c r="A78" s="28" t="s">
        <v>693</v>
      </c>
      <c r="B78" s="28" t="s">
        <v>720</v>
      </c>
      <c r="C78" s="28" t="s">
        <v>130</v>
      </c>
      <c r="D78" s="164" t="s">
        <v>138</v>
      </c>
      <c r="E78" s="28" t="s">
        <v>694</v>
      </c>
      <c r="F78" s="28" t="s">
        <v>41</v>
      </c>
      <c r="G78" s="179" t="s">
        <v>175</v>
      </c>
      <c r="H78" s="42" t="s">
        <v>16</v>
      </c>
      <c r="I78" s="13" t="s">
        <v>176</v>
      </c>
      <c r="J78" s="13" t="s">
        <v>177</v>
      </c>
      <c r="K78" s="13"/>
      <c r="L78" s="38"/>
      <c r="M78" s="38" t="s">
        <v>178</v>
      </c>
      <c r="N78" s="13">
        <v>2</v>
      </c>
      <c r="O78" s="13">
        <v>1</v>
      </c>
      <c r="P78" s="13">
        <f t="shared" si="0"/>
        <v>2</v>
      </c>
      <c r="Q78" s="166" t="str">
        <f>IF(P78&lt;2,"O",IF(P78&lt;=4,"(B)",IF(P78&lt;=8,"(M)",IF(P78&lt;=20,"(A)","(MA)"))))</f>
        <v>(B)</v>
      </c>
      <c r="R78" s="13">
        <v>100</v>
      </c>
      <c r="S78" s="13">
        <f t="shared" si="2"/>
        <v>200</v>
      </c>
      <c r="T78" s="31" t="str">
        <f t="shared" si="10"/>
        <v>II</v>
      </c>
      <c r="U78" s="32" t="str">
        <f t="shared" si="3"/>
        <v>Aceptable con Control Especifico</v>
      </c>
      <c r="V78" s="33">
        <v>58</v>
      </c>
      <c r="W78" s="164" t="s">
        <v>477</v>
      </c>
      <c r="X78" s="160"/>
      <c r="Y78" s="160"/>
      <c r="Z78" s="35" t="s">
        <v>415</v>
      </c>
      <c r="AA78" s="38" t="s">
        <v>416</v>
      </c>
      <c r="AB78" s="50" t="s">
        <v>417</v>
      </c>
      <c r="AC78" s="164" t="s">
        <v>40</v>
      </c>
      <c r="AD78" s="28" t="s">
        <v>384</v>
      </c>
      <c r="AE78" s="199"/>
      <c r="AF78" s="199"/>
      <c r="AG78" s="200"/>
      <c r="AH78" s="199"/>
    </row>
    <row r="79" spans="1:48" ht="299.25" x14ac:dyDescent="0.25">
      <c r="A79" s="28" t="s">
        <v>693</v>
      </c>
      <c r="B79" s="28" t="s">
        <v>720</v>
      </c>
      <c r="C79" s="28" t="s">
        <v>130</v>
      </c>
      <c r="D79" s="164" t="s">
        <v>138</v>
      </c>
      <c r="E79" s="28" t="s">
        <v>694</v>
      </c>
      <c r="F79" s="28" t="s">
        <v>41</v>
      </c>
      <c r="G79" s="179" t="s">
        <v>202</v>
      </c>
      <c r="H79" s="42" t="s">
        <v>494</v>
      </c>
      <c r="I79" s="13" t="s">
        <v>180</v>
      </c>
      <c r="J79" s="163" t="s">
        <v>181</v>
      </c>
      <c r="K79" s="36"/>
      <c r="L79" s="38" t="s">
        <v>182</v>
      </c>
      <c r="M79" s="38" t="s">
        <v>183</v>
      </c>
      <c r="N79" s="13">
        <v>2</v>
      </c>
      <c r="O79" s="13">
        <v>4</v>
      </c>
      <c r="P79" s="13">
        <f t="shared" ref="P79" si="12">N79*O79</f>
        <v>8</v>
      </c>
      <c r="Q79" s="166" t="str">
        <f t="shared" ref="Q79" si="13">IF(P79&lt;2,"O",IF(P79&lt;=4,"(B)",IF(P79&lt;=8,"(M)",IF(P79&lt;=20,"(A)","(MA)"))))</f>
        <v>(M)</v>
      </c>
      <c r="R79" s="13">
        <v>10</v>
      </c>
      <c r="S79" s="13">
        <f t="shared" ref="S79" si="14">P79*R79</f>
        <v>80</v>
      </c>
      <c r="T79" s="31" t="str">
        <f t="shared" ref="T79" si="15">IF(S79=0,"N/A",IF(AND(S79&gt;=1,S79&lt;=20),"IV",IF(AND(S79&gt;=40,S79&lt;=120),"III",IF(AND(S79&gt;=150,S79&lt;=500),"II",IF(S79&gt;=600,"I")))))</f>
        <v>III</v>
      </c>
      <c r="U79" s="32" t="str">
        <f t="shared" ref="U79" si="16">IF(T79="I","No aceptable",IF(T79="II","Aceptable con Control Especifico",IF(T79=0,"","Aceptable")))</f>
        <v>Aceptable</v>
      </c>
      <c r="V79" s="33">
        <v>58</v>
      </c>
      <c r="W79" s="164" t="s">
        <v>478</v>
      </c>
      <c r="X79" s="160"/>
      <c r="Y79" s="160"/>
      <c r="Z79" s="160" t="s">
        <v>51</v>
      </c>
      <c r="AA79" s="38" t="s">
        <v>425</v>
      </c>
      <c r="AB79" s="50" t="s">
        <v>413</v>
      </c>
      <c r="AC79" s="164" t="s">
        <v>40</v>
      </c>
      <c r="AD79" s="28" t="s">
        <v>402</v>
      </c>
      <c r="AE79" s="199"/>
      <c r="AF79" s="199"/>
      <c r="AG79" s="200"/>
      <c r="AH79" s="199"/>
    </row>
    <row r="80" spans="1:48" ht="204.75" x14ac:dyDescent="0.25">
      <c r="A80" s="28" t="s">
        <v>693</v>
      </c>
      <c r="B80" s="28" t="s">
        <v>720</v>
      </c>
      <c r="C80" s="28" t="s">
        <v>130</v>
      </c>
      <c r="D80" s="28" t="s">
        <v>139</v>
      </c>
      <c r="E80" s="28" t="s">
        <v>694</v>
      </c>
      <c r="F80" s="28" t="s">
        <v>41</v>
      </c>
      <c r="G80" s="179" t="s">
        <v>80</v>
      </c>
      <c r="H80" s="42" t="s">
        <v>494</v>
      </c>
      <c r="I80" s="13" t="s">
        <v>91</v>
      </c>
      <c r="J80" s="163" t="s">
        <v>184</v>
      </c>
      <c r="K80" s="43"/>
      <c r="L80" s="38" t="s">
        <v>113</v>
      </c>
      <c r="M80" s="38" t="s">
        <v>114</v>
      </c>
      <c r="N80" s="13">
        <v>2</v>
      </c>
      <c r="O80" s="13">
        <v>4</v>
      </c>
      <c r="P80" s="13">
        <f t="shared" ref="P80:P142" si="17">N80*O80</f>
        <v>8</v>
      </c>
      <c r="Q80" s="166" t="str">
        <f>IF(P80&lt;2,"O",IF(P80&lt;=4,"(B)",IF(P80&lt;=8,"(M)",IF(P80&lt;=20,"(A)","(MA)"))))</f>
        <v>(M)</v>
      </c>
      <c r="R80" s="13">
        <v>10</v>
      </c>
      <c r="S80" s="13">
        <f t="shared" ref="S80:S143" si="18">P80*R80</f>
        <v>80</v>
      </c>
      <c r="T80" s="31" t="str">
        <f t="shared" ref="T80:T86" si="19">IF(S80=0,"N/A",IF(AND(S80&gt;=1,S80&lt;=20),"IV",IF(AND(S80&gt;=40,S80&lt;=120),"III",IF(AND(S80&gt;=150,S80&lt;=500),"II",IF(S80&gt;=600,"I")))))</f>
        <v>III</v>
      </c>
      <c r="U80" s="32" t="str">
        <f t="shared" ref="U80:U143" si="20">IF(T80="I","No aceptable",IF(T80="II","Aceptable con Control Especifico",IF(T80=0,"","Aceptable")))</f>
        <v>Aceptable</v>
      </c>
      <c r="V80" s="33">
        <v>58</v>
      </c>
      <c r="W80" s="164" t="s">
        <v>478</v>
      </c>
      <c r="X80" s="160"/>
      <c r="Y80" s="160"/>
      <c r="Z80" s="160" t="s">
        <v>51</v>
      </c>
      <c r="AA80" s="38" t="s">
        <v>401</v>
      </c>
      <c r="AB80" s="160" t="s">
        <v>51</v>
      </c>
      <c r="AC80" s="164" t="s">
        <v>40</v>
      </c>
      <c r="AD80" s="28" t="s">
        <v>402</v>
      </c>
      <c r="AE80" s="199"/>
      <c r="AF80" s="199"/>
      <c r="AG80" s="200"/>
      <c r="AH80" s="199"/>
    </row>
    <row r="81" spans="1:34" ht="236.25" x14ac:dyDescent="0.25">
      <c r="A81" s="28" t="s">
        <v>693</v>
      </c>
      <c r="B81" s="28" t="s">
        <v>720</v>
      </c>
      <c r="C81" s="28" t="s">
        <v>130</v>
      </c>
      <c r="D81" s="28" t="s">
        <v>139</v>
      </c>
      <c r="E81" s="28" t="s">
        <v>694</v>
      </c>
      <c r="F81" s="28" t="s">
        <v>41</v>
      </c>
      <c r="G81" s="179" t="s">
        <v>185</v>
      </c>
      <c r="H81" s="13" t="s">
        <v>495</v>
      </c>
      <c r="I81" s="13" t="s">
        <v>186</v>
      </c>
      <c r="J81" s="163" t="s">
        <v>187</v>
      </c>
      <c r="K81" s="36"/>
      <c r="L81" s="38" t="s">
        <v>188</v>
      </c>
      <c r="M81" s="50" t="s">
        <v>189</v>
      </c>
      <c r="N81" s="13">
        <v>2</v>
      </c>
      <c r="O81" s="13">
        <v>2</v>
      </c>
      <c r="P81" s="13">
        <f t="shared" si="17"/>
        <v>4</v>
      </c>
      <c r="Q81" s="166" t="str">
        <f>IF(P81&lt;2,"O",IF(P81&lt;=4,"(B)",IF(P81&lt;=8,"(M)",IF(P81&lt;=20,"(A)","(MA)"))))</f>
        <v>(B)</v>
      </c>
      <c r="R81" s="13">
        <v>25</v>
      </c>
      <c r="S81" s="13">
        <f t="shared" si="18"/>
        <v>100</v>
      </c>
      <c r="T81" s="31" t="str">
        <f t="shared" si="19"/>
        <v>III</v>
      </c>
      <c r="U81" s="32" t="str">
        <f t="shared" si="20"/>
        <v>Aceptable</v>
      </c>
      <c r="V81" s="33">
        <v>58</v>
      </c>
      <c r="W81" s="164" t="s">
        <v>478</v>
      </c>
      <c r="X81" s="160"/>
      <c r="Y81" s="160"/>
      <c r="Z81" s="160" t="s">
        <v>51</v>
      </c>
      <c r="AA81" s="38" t="s">
        <v>426</v>
      </c>
      <c r="AB81" s="50" t="s">
        <v>413</v>
      </c>
      <c r="AC81" s="164" t="s">
        <v>40</v>
      </c>
      <c r="AD81" s="28" t="s">
        <v>420</v>
      </c>
      <c r="AE81" s="199"/>
      <c r="AF81" s="199"/>
      <c r="AG81" s="200"/>
      <c r="AH81" s="199"/>
    </row>
    <row r="82" spans="1:34" ht="204.75" x14ac:dyDescent="0.25">
      <c r="A82" s="28" t="s">
        <v>693</v>
      </c>
      <c r="B82" s="28" t="s">
        <v>720</v>
      </c>
      <c r="C82" s="28" t="s">
        <v>130</v>
      </c>
      <c r="D82" s="28" t="s">
        <v>140</v>
      </c>
      <c r="E82" s="28" t="s">
        <v>694</v>
      </c>
      <c r="F82" s="28" t="s">
        <v>41</v>
      </c>
      <c r="G82" s="179" t="s">
        <v>190</v>
      </c>
      <c r="H82" s="13" t="s">
        <v>496</v>
      </c>
      <c r="I82" s="13" t="s">
        <v>191</v>
      </c>
      <c r="J82" s="163" t="s">
        <v>192</v>
      </c>
      <c r="K82" s="36"/>
      <c r="L82" s="36"/>
      <c r="M82" s="50" t="s">
        <v>193</v>
      </c>
      <c r="N82" s="13">
        <v>2</v>
      </c>
      <c r="O82" s="13">
        <v>2</v>
      </c>
      <c r="P82" s="13">
        <f t="shared" si="17"/>
        <v>4</v>
      </c>
      <c r="Q82" s="166" t="str">
        <f>IF(P82&lt;2,"O",IF(P82&lt;=4,"(B)",IF(P82&lt;=8,"(M)",IF(P82&lt;=20,"(A)","(MA)"))))</f>
        <v>(B)</v>
      </c>
      <c r="R82" s="13">
        <v>25</v>
      </c>
      <c r="S82" s="13">
        <f t="shared" si="18"/>
        <v>100</v>
      </c>
      <c r="T82" s="31" t="str">
        <f t="shared" si="19"/>
        <v>III</v>
      </c>
      <c r="U82" s="32" t="str">
        <f t="shared" si="20"/>
        <v>Aceptable</v>
      </c>
      <c r="V82" s="33">
        <v>58</v>
      </c>
      <c r="W82" s="164" t="s">
        <v>478</v>
      </c>
      <c r="X82" s="160"/>
      <c r="Y82" s="160"/>
      <c r="Z82" s="50" t="s">
        <v>421</v>
      </c>
      <c r="AA82" s="50" t="s">
        <v>422</v>
      </c>
      <c r="AB82" s="50" t="s">
        <v>417</v>
      </c>
      <c r="AC82" s="164" t="s">
        <v>40</v>
      </c>
      <c r="AD82" s="28" t="s">
        <v>406</v>
      </c>
      <c r="AE82" s="199"/>
      <c r="AF82" s="199"/>
      <c r="AG82" s="200"/>
      <c r="AH82" s="199"/>
    </row>
    <row r="83" spans="1:34" ht="220.5" x14ac:dyDescent="0.25">
      <c r="A83" s="28" t="s">
        <v>693</v>
      </c>
      <c r="B83" s="28" t="s">
        <v>720</v>
      </c>
      <c r="C83" s="28" t="s">
        <v>130</v>
      </c>
      <c r="D83" s="28" t="s">
        <v>140</v>
      </c>
      <c r="E83" s="28" t="s">
        <v>694</v>
      </c>
      <c r="F83" s="28" t="s">
        <v>41</v>
      </c>
      <c r="G83" s="179" t="s">
        <v>81</v>
      </c>
      <c r="H83" s="42" t="s">
        <v>488</v>
      </c>
      <c r="I83" s="13" t="s">
        <v>92</v>
      </c>
      <c r="J83" s="13" t="s">
        <v>115</v>
      </c>
      <c r="K83" s="43"/>
      <c r="L83" s="44" t="s">
        <v>116</v>
      </c>
      <c r="M83" s="44" t="s">
        <v>109</v>
      </c>
      <c r="N83" s="13">
        <v>2</v>
      </c>
      <c r="O83" s="13">
        <v>1</v>
      </c>
      <c r="P83" s="13">
        <f t="shared" si="17"/>
        <v>2</v>
      </c>
      <c r="Q83" s="166" t="str">
        <f t="shared" ref="Q83:Q103" si="21">IF(P83&lt;2,"O",IF(P83&lt;=4,"(B)",IF(P83&lt;=8,"(M)",IF(P83&lt;=20,"(A)","(MA)"))))</f>
        <v>(B)</v>
      </c>
      <c r="R83" s="13">
        <v>100</v>
      </c>
      <c r="S83" s="13">
        <f t="shared" si="18"/>
        <v>200</v>
      </c>
      <c r="T83" s="31" t="str">
        <f t="shared" si="19"/>
        <v>II</v>
      </c>
      <c r="U83" s="32" t="str">
        <f t="shared" si="20"/>
        <v>Aceptable con Control Especifico</v>
      </c>
      <c r="V83" s="33">
        <v>58</v>
      </c>
      <c r="W83" s="164" t="s">
        <v>477</v>
      </c>
      <c r="X83" s="160"/>
      <c r="Y83" s="160"/>
      <c r="Z83" s="160" t="s">
        <v>51</v>
      </c>
      <c r="AA83" s="44" t="s">
        <v>403</v>
      </c>
      <c r="AB83" s="44" t="s">
        <v>404</v>
      </c>
      <c r="AC83" s="164" t="s">
        <v>40</v>
      </c>
      <c r="AD83" s="28" t="s">
        <v>406</v>
      </c>
      <c r="AE83" s="199"/>
      <c r="AF83" s="199"/>
      <c r="AG83" s="200"/>
      <c r="AH83" s="199"/>
    </row>
    <row r="84" spans="1:34" ht="220.5" x14ac:dyDescent="0.25">
      <c r="A84" s="28" t="s">
        <v>693</v>
      </c>
      <c r="B84" s="28" t="s">
        <v>720</v>
      </c>
      <c r="C84" s="28" t="s">
        <v>130</v>
      </c>
      <c r="D84" s="28" t="s">
        <v>141</v>
      </c>
      <c r="E84" s="28" t="s">
        <v>694</v>
      </c>
      <c r="F84" s="28" t="s">
        <v>41</v>
      </c>
      <c r="G84" s="179" t="s">
        <v>82</v>
      </c>
      <c r="H84" s="42" t="s">
        <v>488</v>
      </c>
      <c r="I84" s="13" t="s">
        <v>93</v>
      </c>
      <c r="J84" s="13" t="s">
        <v>117</v>
      </c>
      <c r="K84" s="43"/>
      <c r="L84" s="44" t="s">
        <v>116</v>
      </c>
      <c r="M84" s="44" t="s">
        <v>109</v>
      </c>
      <c r="N84" s="13">
        <v>2</v>
      </c>
      <c r="O84" s="13">
        <v>1</v>
      </c>
      <c r="P84" s="13">
        <f t="shared" si="17"/>
        <v>2</v>
      </c>
      <c r="Q84" s="166" t="str">
        <f>IF(P84&lt;2,"O",IF(P84&lt;=4,"(B)",IF(P84&lt;=8,"(M)",IF(P84&lt;=20,"(A)","(MA)"))))</f>
        <v>(B)</v>
      </c>
      <c r="R84" s="13">
        <v>25</v>
      </c>
      <c r="S84" s="13">
        <f t="shared" si="18"/>
        <v>50</v>
      </c>
      <c r="T84" s="31" t="str">
        <f t="shared" si="19"/>
        <v>III</v>
      </c>
      <c r="U84" s="32" t="str">
        <f t="shared" si="20"/>
        <v>Aceptable</v>
      </c>
      <c r="V84" s="33">
        <v>58</v>
      </c>
      <c r="W84" s="164" t="s">
        <v>477</v>
      </c>
      <c r="X84" s="160"/>
      <c r="Y84" s="160"/>
      <c r="Z84" s="160" t="s">
        <v>51</v>
      </c>
      <c r="AA84" s="44" t="s">
        <v>403</v>
      </c>
      <c r="AB84" s="44" t="s">
        <v>404</v>
      </c>
      <c r="AC84" s="164" t="s">
        <v>40</v>
      </c>
      <c r="AD84" s="28" t="s">
        <v>406</v>
      </c>
      <c r="AE84" s="199"/>
      <c r="AF84" s="199"/>
      <c r="AG84" s="200"/>
      <c r="AH84" s="199"/>
    </row>
    <row r="85" spans="1:34" ht="204.75" x14ac:dyDescent="0.25">
      <c r="A85" s="28" t="s">
        <v>693</v>
      </c>
      <c r="B85" s="28" t="s">
        <v>720</v>
      </c>
      <c r="C85" s="28" t="s">
        <v>130</v>
      </c>
      <c r="D85" s="28" t="s">
        <v>141</v>
      </c>
      <c r="E85" s="28" t="s">
        <v>694</v>
      </c>
      <c r="F85" s="28" t="s">
        <v>41</v>
      </c>
      <c r="G85" s="179" t="s">
        <v>203</v>
      </c>
      <c r="H85" s="42" t="s">
        <v>488</v>
      </c>
      <c r="I85" s="13" t="s">
        <v>195</v>
      </c>
      <c r="J85" s="13" t="s">
        <v>115</v>
      </c>
      <c r="K85" s="36"/>
      <c r="L85" s="36"/>
      <c r="M85" s="36"/>
      <c r="N85" s="13">
        <v>2</v>
      </c>
      <c r="O85" s="13">
        <v>1</v>
      </c>
      <c r="P85" s="13">
        <f t="shared" si="17"/>
        <v>2</v>
      </c>
      <c r="Q85" s="166" t="str">
        <f t="shared" si="21"/>
        <v>(B)</v>
      </c>
      <c r="R85" s="13">
        <v>100</v>
      </c>
      <c r="S85" s="13">
        <f t="shared" si="18"/>
        <v>200</v>
      </c>
      <c r="T85" s="31" t="str">
        <f t="shared" si="19"/>
        <v>II</v>
      </c>
      <c r="U85" s="32" t="str">
        <f t="shared" si="20"/>
        <v>Aceptable con Control Especifico</v>
      </c>
      <c r="V85" s="33">
        <v>58</v>
      </c>
      <c r="W85" s="164" t="s">
        <v>477</v>
      </c>
      <c r="X85" s="160"/>
      <c r="Y85" s="160"/>
      <c r="Z85" s="160" t="s">
        <v>51</v>
      </c>
      <c r="AA85" s="44" t="s">
        <v>423</v>
      </c>
      <c r="AB85" s="160" t="s">
        <v>51</v>
      </c>
      <c r="AC85" s="164" t="s">
        <v>40</v>
      </c>
      <c r="AD85" s="28" t="s">
        <v>406</v>
      </c>
      <c r="AE85" s="199"/>
      <c r="AF85" s="199"/>
      <c r="AG85" s="200"/>
      <c r="AH85" s="199"/>
    </row>
    <row r="86" spans="1:34" ht="204.75" x14ac:dyDescent="0.25">
      <c r="A86" s="28" t="s">
        <v>693</v>
      </c>
      <c r="B86" s="28" t="s">
        <v>720</v>
      </c>
      <c r="C86" s="28" t="s">
        <v>130</v>
      </c>
      <c r="D86" s="28" t="s">
        <v>142</v>
      </c>
      <c r="E86" s="28" t="s">
        <v>694</v>
      </c>
      <c r="F86" s="28" t="s">
        <v>41</v>
      </c>
      <c r="G86" s="179" t="s">
        <v>204</v>
      </c>
      <c r="H86" s="42" t="s">
        <v>488</v>
      </c>
      <c r="I86" s="13" t="s">
        <v>197</v>
      </c>
      <c r="J86" s="13" t="s">
        <v>115</v>
      </c>
      <c r="K86" s="36"/>
      <c r="L86" s="36"/>
      <c r="M86" s="36"/>
      <c r="N86" s="13">
        <v>2</v>
      </c>
      <c r="O86" s="13">
        <v>1</v>
      </c>
      <c r="P86" s="13">
        <f t="shared" si="17"/>
        <v>2</v>
      </c>
      <c r="Q86" s="166" t="str">
        <f>IF(P86&lt;2,"O",IF(P86&lt;=4,"(B)",IF(P86&lt;=8,"(M)",IF(P86&lt;=20,"(A)","(MA)"))))</f>
        <v>(B)</v>
      </c>
      <c r="R86" s="13">
        <v>100</v>
      </c>
      <c r="S86" s="13">
        <f t="shared" si="18"/>
        <v>200</v>
      </c>
      <c r="T86" s="31" t="str">
        <f t="shared" si="19"/>
        <v>II</v>
      </c>
      <c r="U86" s="32" t="str">
        <f t="shared" si="20"/>
        <v>Aceptable con Control Especifico</v>
      </c>
      <c r="V86" s="33">
        <v>58</v>
      </c>
      <c r="W86" s="164" t="s">
        <v>477</v>
      </c>
      <c r="X86" s="160"/>
      <c r="Y86" s="160"/>
      <c r="Z86" s="160" t="s">
        <v>51</v>
      </c>
      <c r="AA86" s="44" t="s">
        <v>423</v>
      </c>
      <c r="AB86" s="160" t="s">
        <v>51</v>
      </c>
      <c r="AC86" s="164" t="s">
        <v>40</v>
      </c>
      <c r="AD86" s="28" t="s">
        <v>406</v>
      </c>
      <c r="AE86" s="199"/>
      <c r="AF86" s="199"/>
      <c r="AG86" s="200"/>
      <c r="AH86" s="199"/>
    </row>
    <row r="87" spans="1:34" ht="173.25" x14ac:dyDescent="0.25">
      <c r="A87" s="28" t="s">
        <v>698</v>
      </c>
      <c r="B87" s="28" t="s">
        <v>720</v>
      </c>
      <c r="C87" s="28" t="s">
        <v>205</v>
      </c>
      <c r="D87" s="28" t="s">
        <v>143</v>
      </c>
      <c r="E87" s="28" t="s">
        <v>694</v>
      </c>
      <c r="F87" s="28" t="s">
        <v>41</v>
      </c>
      <c r="G87" s="179" t="s">
        <v>56</v>
      </c>
      <c r="H87" s="164" t="s">
        <v>493</v>
      </c>
      <c r="I87" s="13" t="s">
        <v>59</v>
      </c>
      <c r="J87" s="163" t="s">
        <v>60</v>
      </c>
      <c r="K87" s="30" t="s">
        <v>63</v>
      </c>
      <c r="L87" s="30" t="s">
        <v>64</v>
      </c>
      <c r="M87" s="30" t="s">
        <v>65</v>
      </c>
      <c r="N87" s="13">
        <v>2</v>
      </c>
      <c r="O87" s="13">
        <v>1</v>
      </c>
      <c r="P87" s="13">
        <f t="shared" si="17"/>
        <v>2</v>
      </c>
      <c r="Q87" s="166" t="str">
        <f t="shared" si="21"/>
        <v>(B)</v>
      </c>
      <c r="R87" s="13">
        <v>25</v>
      </c>
      <c r="S87" s="13">
        <f t="shared" si="18"/>
        <v>50</v>
      </c>
      <c r="T87" s="31" t="str">
        <f>IF(S87=0,"N/A",IF(AND(S87&gt;=1,S87&lt;=20),"IV",IF(AND(S87&gt;=40,S87&lt;=120),"III",IF(AND(S87&gt;=150,S87&lt;=500),"II",IF(S87&gt;=600,"I")))))</f>
        <v>III</v>
      </c>
      <c r="U87" s="32" t="str">
        <f t="shared" si="20"/>
        <v>Aceptable</v>
      </c>
      <c r="V87" s="33">
        <v>58</v>
      </c>
      <c r="W87" s="164" t="s">
        <v>476</v>
      </c>
      <c r="X87" s="160"/>
      <c r="Y87" s="160"/>
      <c r="Z87" s="30" t="s">
        <v>381</v>
      </c>
      <c r="AA87" s="30" t="s">
        <v>382</v>
      </c>
      <c r="AB87" s="38" t="s">
        <v>383</v>
      </c>
      <c r="AC87" s="164" t="s">
        <v>40</v>
      </c>
      <c r="AD87" s="28" t="s">
        <v>427</v>
      </c>
      <c r="AE87" s="199"/>
      <c r="AF87" s="199"/>
      <c r="AG87" s="200"/>
      <c r="AH87" s="199"/>
    </row>
    <row r="88" spans="1:34" ht="173.25" x14ac:dyDescent="0.25">
      <c r="A88" s="28" t="s">
        <v>698</v>
      </c>
      <c r="B88" s="28" t="s">
        <v>720</v>
      </c>
      <c r="C88" s="28" t="s">
        <v>205</v>
      </c>
      <c r="D88" s="28" t="s">
        <v>143</v>
      </c>
      <c r="E88" s="28" t="s">
        <v>694</v>
      </c>
      <c r="F88" s="28" t="s">
        <v>41</v>
      </c>
      <c r="G88" s="179" t="s">
        <v>156</v>
      </c>
      <c r="H88" s="164" t="s">
        <v>493</v>
      </c>
      <c r="I88" s="13" t="s">
        <v>125</v>
      </c>
      <c r="J88" s="163" t="s">
        <v>61</v>
      </c>
      <c r="K88" s="30" t="s">
        <v>63</v>
      </c>
      <c r="L88" s="30" t="s">
        <v>66</v>
      </c>
      <c r="M88" s="30" t="s">
        <v>65</v>
      </c>
      <c r="N88" s="13">
        <v>2</v>
      </c>
      <c r="O88" s="13">
        <v>1</v>
      </c>
      <c r="P88" s="13">
        <f t="shared" si="17"/>
        <v>2</v>
      </c>
      <c r="Q88" s="166" t="str">
        <f t="shared" si="21"/>
        <v>(B)</v>
      </c>
      <c r="R88" s="13">
        <v>25</v>
      </c>
      <c r="S88" s="13">
        <f t="shared" si="18"/>
        <v>50</v>
      </c>
      <c r="T88" s="31" t="str">
        <f t="shared" ref="T88:T106" si="22">IF(S88=0,"N/A",IF(AND(S88&gt;=1,S88&lt;=20),"IV",IF(AND(S88&gt;=40,S88&lt;=120),"III",IF(AND(S88&gt;=150,S88&lt;=500),"II",IF(S88&gt;=600,"I")))))</f>
        <v>III</v>
      </c>
      <c r="U88" s="32" t="str">
        <f t="shared" si="20"/>
        <v>Aceptable</v>
      </c>
      <c r="V88" s="33">
        <v>58</v>
      </c>
      <c r="W88" s="164" t="s">
        <v>476</v>
      </c>
      <c r="X88" s="160"/>
      <c r="Y88" s="160"/>
      <c r="Z88" s="30" t="s">
        <v>381</v>
      </c>
      <c r="AA88" s="30" t="s">
        <v>385</v>
      </c>
      <c r="AB88" s="38" t="s">
        <v>383</v>
      </c>
      <c r="AC88" s="164" t="s">
        <v>40</v>
      </c>
      <c r="AD88" s="28" t="s">
        <v>427</v>
      </c>
      <c r="AE88" s="199"/>
      <c r="AF88" s="199"/>
      <c r="AG88" s="200"/>
      <c r="AH88" s="199"/>
    </row>
    <row r="89" spans="1:34" ht="173.25" x14ac:dyDescent="0.25">
      <c r="A89" s="28" t="s">
        <v>698</v>
      </c>
      <c r="B89" s="28" t="s">
        <v>720</v>
      </c>
      <c r="C89" s="28" t="s">
        <v>205</v>
      </c>
      <c r="D89" s="28" t="s">
        <v>144</v>
      </c>
      <c r="E89" s="28" t="s">
        <v>694</v>
      </c>
      <c r="F89" s="28" t="s">
        <v>41</v>
      </c>
      <c r="G89" s="180" t="s">
        <v>220</v>
      </c>
      <c r="H89" s="164" t="s">
        <v>493</v>
      </c>
      <c r="I89" s="13" t="s">
        <v>158</v>
      </c>
      <c r="J89" s="163" t="s">
        <v>61</v>
      </c>
      <c r="K89" s="30" t="s">
        <v>63</v>
      </c>
      <c r="L89" s="30" t="s">
        <v>66</v>
      </c>
      <c r="M89" s="30" t="s">
        <v>65</v>
      </c>
      <c r="N89" s="13">
        <v>2</v>
      </c>
      <c r="O89" s="13">
        <v>4</v>
      </c>
      <c r="P89" s="13">
        <f t="shared" si="17"/>
        <v>8</v>
      </c>
      <c r="Q89" s="166" t="str">
        <f t="shared" si="21"/>
        <v>(M)</v>
      </c>
      <c r="R89" s="13">
        <v>25</v>
      </c>
      <c r="S89" s="13">
        <f t="shared" si="18"/>
        <v>200</v>
      </c>
      <c r="T89" s="31" t="str">
        <f t="shared" si="22"/>
        <v>II</v>
      </c>
      <c r="U89" s="32" t="str">
        <f t="shared" si="20"/>
        <v>Aceptable con Control Especifico</v>
      </c>
      <c r="V89" s="33">
        <v>58</v>
      </c>
      <c r="W89" s="164" t="s">
        <v>476</v>
      </c>
      <c r="X89" s="160"/>
      <c r="Y89" s="160"/>
      <c r="Z89" s="30" t="s">
        <v>381</v>
      </c>
      <c r="AA89" s="30" t="s">
        <v>385</v>
      </c>
      <c r="AB89" s="38" t="s">
        <v>383</v>
      </c>
      <c r="AC89" s="164" t="s">
        <v>40</v>
      </c>
      <c r="AD89" s="28" t="s">
        <v>427</v>
      </c>
      <c r="AE89" s="199"/>
      <c r="AF89" s="199"/>
      <c r="AG89" s="200"/>
      <c r="AH89" s="199"/>
    </row>
    <row r="90" spans="1:34" ht="157.5" x14ac:dyDescent="0.25">
      <c r="A90" s="28" t="s">
        <v>698</v>
      </c>
      <c r="B90" s="28" t="s">
        <v>720</v>
      </c>
      <c r="C90" s="28" t="s">
        <v>205</v>
      </c>
      <c r="D90" s="28" t="s">
        <v>144</v>
      </c>
      <c r="E90" s="28" t="s">
        <v>694</v>
      </c>
      <c r="F90" s="28" t="s">
        <v>41</v>
      </c>
      <c r="G90" s="179" t="s">
        <v>58</v>
      </c>
      <c r="H90" s="164" t="s">
        <v>493</v>
      </c>
      <c r="I90" s="13" t="s">
        <v>126</v>
      </c>
      <c r="J90" s="163" t="s">
        <v>62</v>
      </c>
      <c r="K90" s="47"/>
      <c r="L90" s="38" t="s">
        <v>67</v>
      </c>
      <c r="M90" s="38" t="s">
        <v>68</v>
      </c>
      <c r="N90" s="13">
        <v>2</v>
      </c>
      <c r="O90" s="13">
        <v>1</v>
      </c>
      <c r="P90" s="13">
        <f t="shared" si="17"/>
        <v>2</v>
      </c>
      <c r="Q90" s="166" t="str">
        <f t="shared" si="21"/>
        <v>(B)</v>
      </c>
      <c r="R90" s="13">
        <v>10</v>
      </c>
      <c r="S90" s="13">
        <f t="shared" si="18"/>
        <v>20</v>
      </c>
      <c r="T90" s="31" t="str">
        <f t="shared" si="22"/>
        <v>IV</v>
      </c>
      <c r="U90" s="32" t="str">
        <f t="shared" si="20"/>
        <v>Aceptable</v>
      </c>
      <c r="V90" s="33">
        <v>58</v>
      </c>
      <c r="W90" s="164" t="s">
        <v>476</v>
      </c>
      <c r="X90" s="160"/>
      <c r="Y90" s="160"/>
      <c r="Z90" s="30" t="s">
        <v>386</v>
      </c>
      <c r="AA90" s="39" t="s">
        <v>407</v>
      </c>
      <c r="AB90" s="160" t="s">
        <v>51</v>
      </c>
      <c r="AC90" s="164" t="s">
        <v>40</v>
      </c>
      <c r="AD90" s="28" t="s">
        <v>427</v>
      </c>
      <c r="AE90" s="199"/>
      <c r="AF90" s="199"/>
      <c r="AG90" s="200"/>
      <c r="AH90" s="199"/>
    </row>
    <row r="91" spans="1:34" ht="220.5" x14ac:dyDescent="0.25">
      <c r="A91" s="28" t="s">
        <v>698</v>
      </c>
      <c r="B91" s="28" t="s">
        <v>720</v>
      </c>
      <c r="C91" s="28" t="s">
        <v>205</v>
      </c>
      <c r="D91" s="28" t="s">
        <v>145</v>
      </c>
      <c r="E91" s="28" t="s">
        <v>694</v>
      </c>
      <c r="F91" s="28" t="s">
        <v>41</v>
      </c>
      <c r="G91" s="179" t="s">
        <v>73</v>
      </c>
      <c r="H91" s="13" t="s">
        <v>127</v>
      </c>
      <c r="I91" s="37" t="s">
        <v>84</v>
      </c>
      <c r="J91" s="13" t="s">
        <v>96</v>
      </c>
      <c r="K91" s="47"/>
      <c r="L91" s="30" t="s">
        <v>221</v>
      </c>
      <c r="M91" s="30" t="s">
        <v>98</v>
      </c>
      <c r="N91" s="13">
        <v>2</v>
      </c>
      <c r="O91" s="13">
        <v>3</v>
      </c>
      <c r="P91" s="13">
        <f t="shared" si="17"/>
        <v>6</v>
      </c>
      <c r="Q91" s="166" t="str">
        <f t="shared" si="21"/>
        <v>(M)</v>
      </c>
      <c r="R91" s="13">
        <v>25</v>
      </c>
      <c r="S91" s="13">
        <f t="shared" si="18"/>
        <v>150</v>
      </c>
      <c r="T91" s="31" t="str">
        <f t="shared" si="22"/>
        <v>II</v>
      </c>
      <c r="U91" s="32" t="str">
        <f t="shared" si="20"/>
        <v>Aceptable con Control Especifico</v>
      </c>
      <c r="V91" s="33">
        <v>58</v>
      </c>
      <c r="W91" s="164" t="s">
        <v>42</v>
      </c>
      <c r="X91" s="160"/>
      <c r="Y91" s="160"/>
      <c r="Z91" s="160" t="s">
        <v>51</v>
      </c>
      <c r="AA91" s="41" t="s">
        <v>390</v>
      </c>
      <c r="AB91" s="160" t="s">
        <v>51</v>
      </c>
      <c r="AC91" s="164" t="s">
        <v>40</v>
      </c>
      <c r="AD91" s="28" t="s">
        <v>391</v>
      </c>
      <c r="AE91" s="199"/>
      <c r="AF91" s="199"/>
      <c r="AG91" s="200"/>
      <c r="AH91" s="199"/>
    </row>
    <row r="92" spans="1:34" ht="157.5" x14ac:dyDescent="0.25">
      <c r="A92" s="28" t="s">
        <v>698</v>
      </c>
      <c r="B92" s="28" t="s">
        <v>720</v>
      </c>
      <c r="C92" s="28" t="s">
        <v>205</v>
      </c>
      <c r="D92" s="28" t="s">
        <v>145</v>
      </c>
      <c r="E92" s="28" t="s">
        <v>694</v>
      </c>
      <c r="F92" s="28" t="s">
        <v>41</v>
      </c>
      <c r="G92" s="179" t="s">
        <v>222</v>
      </c>
      <c r="H92" s="42" t="s">
        <v>16</v>
      </c>
      <c r="I92" s="13" t="s">
        <v>160</v>
      </c>
      <c r="J92" s="13" t="s">
        <v>104</v>
      </c>
      <c r="K92" s="36"/>
      <c r="L92" s="30" t="s">
        <v>161</v>
      </c>
      <c r="M92" s="30" t="s">
        <v>106</v>
      </c>
      <c r="N92" s="13">
        <v>2</v>
      </c>
      <c r="O92" s="13">
        <v>1</v>
      </c>
      <c r="P92" s="13">
        <f t="shared" si="17"/>
        <v>2</v>
      </c>
      <c r="Q92" s="166" t="str">
        <f t="shared" si="21"/>
        <v>(B)</v>
      </c>
      <c r="R92" s="13">
        <v>100</v>
      </c>
      <c r="S92" s="13">
        <f t="shared" si="18"/>
        <v>200</v>
      </c>
      <c r="T92" s="31" t="str">
        <f t="shared" si="22"/>
        <v>II</v>
      </c>
      <c r="U92" s="32" t="str">
        <f t="shared" si="20"/>
        <v>Aceptable con Control Especifico</v>
      </c>
      <c r="V92" s="33">
        <v>58</v>
      </c>
      <c r="W92" s="164" t="s">
        <v>477</v>
      </c>
      <c r="X92" s="160"/>
      <c r="Y92" s="160"/>
      <c r="Z92" s="160" t="s">
        <v>51</v>
      </c>
      <c r="AA92" s="30" t="s">
        <v>408</v>
      </c>
      <c r="AB92" s="160" t="s">
        <v>51</v>
      </c>
      <c r="AC92" s="164" t="s">
        <v>40</v>
      </c>
      <c r="AD92" s="28" t="s">
        <v>427</v>
      </c>
      <c r="AE92" s="199"/>
      <c r="AF92" s="199"/>
      <c r="AG92" s="200"/>
      <c r="AH92" s="199"/>
    </row>
    <row r="93" spans="1:34" ht="330.75" x14ac:dyDescent="0.25">
      <c r="A93" s="28" t="s">
        <v>698</v>
      </c>
      <c r="B93" s="28" t="s">
        <v>720</v>
      </c>
      <c r="C93" s="28" t="s">
        <v>205</v>
      </c>
      <c r="D93" s="28" t="s">
        <v>146</v>
      </c>
      <c r="E93" s="28" t="s">
        <v>694</v>
      </c>
      <c r="F93" s="28" t="s">
        <v>41</v>
      </c>
      <c r="G93" s="179" t="s">
        <v>162</v>
      </c>
      <c r="H93" s="42" t="s">
        <v>16</v>
      </c>
      <c r="I93" s="13" t="s">
        <v>163</v>
      </c>
      <c r="J93" s="13" t="s">
        <v>164</v>
      </c>
      <c r="K93" s="36"/>
      <c r="L93" s="30" t="s">
        <v>165</v>
      </c>
      <c r="M93" s="30" t="s">
        <v>166</v>
      </c>
      <c r="N93" s="13">
        <v>2</v>
      </c>
      <c r="O93" s="13">
        <v>2</v>
      </c>
      <c r="P93" s="13">
        <f t="shared" si="17"/>
        <v>4</v>
      </c>
      <c r="Q93" s="166" t="str">
        <f t="shared" si="21"/>
        <v>(B)</v>
      </c>
      <c r="R93" s="13">
        <v>100</v>
      </c>
      <c r="S93" s="13">
        <f t="shared" si="18"/>
        <v>400</v>
      </c>
      <c r="T93" s="31" t="str">
        <f t="shared" si="22"/>
        <v>II</v>
      </c>
      <c r="U93" s="32" t="str">
        <f t="shared" si="20"/>
        <v>Aceptable con Control Especifico</v>
      </c>
      <c r="V93" s="33">
        <v>58</v>
      </c>
      <c r="W93" s="164" t="s">
        <v>477</v>
      </c>
      <c r="X93" s="160"/>
      <c r="Y93" s="160"/>
      <c r="Z93" s="30" t="s">
        <v>409</v>
      </c>
      <c r="AA93" s="30" t="s">
        <v>410</v>
      </c>
      <c r="AB93" s="40" t="s">
        <v>411</v>
      </c>
      <c r="AC93" s="164" t="s">
        <v>40</v>
      </c>
      <c r="AD93" s="28" t="s">
        <v>427</v>
      </c>
      <c r="AE93" s="199"/>
      <c r="AF93" s="199"/>
      <c r="AG93" s="200"/>
      <c r="AH93" s="199"/>
    </row>
    <row r="94" spans="1:34" ht="189" x14ac:dyDescent="0.25">
      <c r="A94" s="28" t="s">
        <v>698</v>
      </c>
      <c r="B94" s="28" t="s">
        <v>720</v>
      </c>
      <c r="C94" s="28" t="s">
        <v>205</v>
      </c>
      <c r="D94" s="28" t="s">
        <v>146</v>
      </c>
      <c r="E94" s="28" t="s">
        <v>694</v>
      </c>
      <c r="F94" s="28" t="s">
        <v>41</v>
      </c>
      <c r="G94" s="181" t="s">
        <v>167</v>
      </c>
      <c r="H94" s="42" t="s">
        <v>16</v>
      </c>
      <c r="I94" s="37" t="s">
        <v>83</v>
      </c>
      <c r="J94" s="13" t="s">
        <v>168</v>
      </c>
      <c r="K94" s="36"/>
      <c r="L94" s="30"/>
      <c r="M94" s="30" t="s">
        <v>169</v>
      </c>
      <c r="N94" s="13">
        <v>2</v>
      </c>
      <c r="O94" s="13">
        <v>2</v>
      </c>
      <c r="P94" s="13">
        <f t="shared" si="17"/>
        <v>4</v>
      </c>
      <c r="Q94" s="166" t="str">
        <f t="shared" si="21"/>
        <v>(B)</v>
      </c>
      <c r="R94" s="13">
        <v>25</v>
      </c>
      <c r="S94" s="13">
        <f t="shared" si="18"/>
        <v>100</v>
      </c>
      <c r="T94" s="31" t="str">
        <f t="shared" si="22"/>
        <v>III</v>
      </c>
      <c r="U94" s="32" t="str">
        <f t="shared" si="20"/>
        <v>Aceptable</v>
      </c>
      <c r="V94" s="33">
        <v>58</v>
      </c>
      <c r="W94" s="164" t="s">
        <v>477</v>
      </c>
      <c r="X94" s="160"/>
      <c r="Y94" s="160"/>
      <c r="Z94" s="160" t="s">
        <v>51</v>
      </c>
      <c r="AA94" s="30" t="s">
        <v>412</v>
      </c>
      <c r="AB94" s="50" t="s">
        <v>413</v>
      </c>
      <c r="AC94" s="164" t="s">
        <v>40</v>
      </c>
      <c r="AD94" s="28" t="s">
        <v>427</v>
      </c>
      <c r="AE94" s="199"/>
      <c r="AF94" s="199"/>
      <c r="AG94" s="200"/>
      <c r="AH94" s="199"/>
    </row>
    <row r="95" spans="1:34" ht="189" x14ac:dyDescent="0.25">
      <c r="A95" s="28" t="s">
        <v>698</v>
      </c>
      <c r="B95" s="28" t="s">
        <v>720</v>
      </c>
      <c r="C95" s="28" t="s">
        <v>205</v>
      </c>
      <c r="D95" s="28" t="s">
        <v>147</v>
      </c>
      <c r="E95" s="28" t="s">
        <v>694</v>
      </c>
      <c r="F95" s="28" t="s">
        <v>41</v>
      </c>
      <c r="G95" s="182" t="s">
        <v>170</v>
      </c>
      <c r="H95" s="42" t="s">
        <v>16</v>
      </c>
      <c r="I95" s="37" t="s">
        <v>90</v>
      </c>
      <c r="J95" s="13" t="s">
        <v>110</v>
      </c>
      <c r="K95" s="13" t="s">
        <v>513</v>
      </c>
      <c r="L95" s="38" t="s">
        <v>111</v>
      </c>
      <c r="M95" s="13" t="s">
        <v>513</v>
      </c>
      <c r="N95" s="13">
        <v>2</v>
      </c>
      <c r="O95" s="13">
        <v>1</v>
      </c>
      <c r="P95" s="13">
        <f t="shared" si="17"/>
        <v>2</v>
      </c>
      <c r="Q95" s="166" t="str">
        <f t="shared" si="21"/>
        <v>(B)</v>
      </c>
      <c r="R95" s="13">
        <v>60</v>
      </c>
      <c r="S95" s="13">
        <f t="shared" si="18"/>
        <v>120</v>
      </c>
      <c r="T95" s="31" t="str">
        <f t="shared" si="22"/>
        <v>III</v>
      </c>
      <c r="U95" s="32" t="str">
        <f t="shared" si="20"/>
        <v>Aceptable</v>
      </c>
      <c r="V95" s="33">
        <v>58</v>
      </c>
      <c r="W95" s="164" t="s">
        <v>477</v>
      </c>
      <c r="X95" s="160"/>
      <c r="Y95" s="160"/>
      <c r="Z95" s="39" t="s">
        <v>424</v>
      </c>
      <c r="AA95" s="39" t="s">
        <v>400</v>
      </c>
      <c r="AB95" s="160" t="s">
        <v>51</v>
      </c>
      <c r="AC95" s="164" t="s">
        <v>40</v>
      </c>
      <c r="AD95" s="28" t="s">
        <v>427</v>
      </c>
      <c r="AE95" s="199"/>
      <c r="AF95" s="199"/>
      <c r="AG95" s="200"/>
      <c r="AH95" s="199"/>
    </row>
    <row r="96" spans="1:34" ht="236.25" x14ac:dyDescent="0.25">
      <c r="A96" s="28" t="s">
        <v>698</v>
      </c>
      <c r="B96" s="28" t="s">
        <v>720</v>
      </c>
      <c r="C96" s="28" t="s">
        <v>205</v>
      </c>
      <c r="D96" s="28" t="s">
        <v>147</v>
      </c>
      <c r="E96" s="28" t="s">
        <v>694</v>
      </c>
      <c r="F96" s="28" t="s">
        <v>41</v>
      </c>
      <c r="G96" s="183" t="s">
        <v>78</v>
      </c>
      <c r="H96" s="42" t="s">
        <v>16</v>
      </c>
      <c r="I96" s="37" t="s">
        <v>89</v>
      </c>
      <c r="J96" s="13" t="s">
        <v>107</v>
      </c>
      <c r="K96" s="47"/>
      <c r="L96" s="38" t="s">
        <v>108</v>
      </c>
      <c r="M96" s="38" t="s">
        <v>109</v>
      </c>
      <c r="N96" s="13">
        <v>2</v>
      </c>
      <c r="O96" s="13">
        <v>1</v>
      </c>
      <c r="P96" s="13">
        <f t="shared" si="17"/>
        <v>2</v>
      </c>
      <c r="Q96" s="166" t="str">
        <f t="shared" si="21"/>
        <v>(B)</v>
      </c>
      <c r="R96" s="13">
        <v>100</v>
      </c>
      <c r="S96" s="13">
        <f t="shared" si="18"/>
        <v>200</v>
      </c>
      <c r="T96" s="31" t="str">
        <f t="shared" si="22"/>
        <v>II</v>
      </c>
      <c r="U96" s="32" t="str">
        <f t="shared" si="20"/>
        <v>Aceptable con Control Especifico</v>
      </c>
      <c r="V96" s="33">
        <v>58</v>
      </c>
      <c r="W96" s="164" t="s">
        <v>477</v>
      </c>
      <c r="X96" s="160"/>
      <c r="Y96" s="160"/>
      <c r="Z96" s="38" t="s">
        <v>396</v>
      </c>
      <c r="AA96" s="38" t="s">
        <v>397</v>
      </c>
      <c r="AB96" s="44" t="s">
        <v>398</v>
      </c>
      <c r="AC96" s="164" t="s">
        <v>40</v>
      </c>
      <c r="AD96" s="28" t="s">
        <v>427</v>
      </c>
      <c r="AE96" s="199"/>
      <c r="AF96" s="199"/>
      <c r="AG96" s="200"/>
      <c r="AH96" s="199"/>
    </row>
    <row r="97" spans="1:34" ht="157.5" x14ac:dyDescent="0.25">
      <c r="A97" s="28" t="s">
        <v>698</v>
      </c>
      <c r="B97" s="28" t="s">
        <v>720</v>
      </c>
      <c r="C97" s="28" t="s">
        <v>205</v>
      </c>
      <c r="D97" s="28" t="s">
        <v>148</v>
      </c>
      <c r="E97" s="28" t="s">
        <v>694</v>
      </c>
      <c r="F97" s="28" t="s">
        <v>41</v>
      </c>
      <c r="G97" s="179" t="s">
        <v>171</v>
      </c>
      <c r="H97" s="42" t="s">
        <v>16</v>
      </c>
      <c r="I97" s="13" t="s">
        <v>172</v>
      </c>
      <c r="J97" s="13" t="s">
        <v>173</v>
      </c>
      <c r="K97" s="47"/>
      <c r="L97" s="38"/>
      <c r="M97" s="38" t="s">
        <v>174</v>
      </c>
      <c r="N97" s="13">
        <v>2</v>
      </c>
      <c r="O97" s="13">
        <v>1</v>
      </c>
      <c r="P97" s="13">
        <f t="shared" si="17"/>
        <v>2</v>
      </c>
      <c r="Q97" s="166" t="str">
        <f t="shared" si="21"/>
        <v>(B)</v>
      </c>
      <c r="R97" s="13">
        <v>25</v>
      </c>
      <c r="S97" s="13">
        <f t="shared" si="18"/>
        <v>50</v>
      </c>
      <c r="T97" s="31" t="str">
        <f t="shared" si="22"/>
        <v>III</v>
      </c>
      <c r="U97" s="32" t="str">
        <f t="shared" si="20"/>
        <v>Aceptable</v>
      </c>
      <c r="V97" s="33">
        <v>58</v>
      </c>
      <c r="W97" s="164" t="s">
        <v>477</v>
      </c>
      <c r="X97" s="160"/>
      <c r="Y97" s="160"/>
      <c r="Z97" s="160" t="s">
        <v>51</v>
      </c>
      <c r="AA97" s="38" t="s">
        <v>414</v>
      </c>
      <c r="AB97" s="50" t="s">
        <v>413</v>
      </c>
      <c r="AC97" s="164" t="s">
        <v>40</v>
      </c>
      <c r="AD97" s="28" t="s">
        <v>427</v>
      </c>
      <c r="AE97" s="199"/>
      <c r="AF97" s="199"/>
      <c r="AG97" s="200"/>
      <c r="AH97" s="199"/>
    </row>
    <row r="98" spans="1:34" ht="173.25" x14ac:dyDescent="0.25">
      <c r="A98" s="28" t="s">
        <v>698</v>
      </c>
      <c r="B98" s="28" t="s">
        <v>720</v>
      </c>
      <c r="C98" s="28" t="s">
        <v>205</v>
      </c>
      <c r="D98" s="28" t="s">
        <v>148</v>
      </c>
      <c r="E98" s="28" t="s">
        <v>694</v>
      </c>
      <c r="F98" s="28" t="s">
        <v>41</v>
      </c>
      <c r="G98" s="13" t="s">
        <v>200</v>
      </c>
      <c r="H98" s="42" t="s">
        <v>16</v>
      </c>
      <c r="I98" s="37" t="s">
        <v>85</v>
      </c>
      <c r="J98" s="163" t="s">
        <v>99</v>
      </c>
      <c r="K98" s="47"/>
      <c r="L98" s="30" t="s">
        <v>100</v>
      </c>
      <c r="M98" s="30" t="s">
        <v>101</v>
      </c>
      <c r="N98" s="13">
        <v>2</v>
      </c>
      <c r="O98" s="13">
        <v>2</v>
      </c>
      <c r="P98" s="13">
        <f t="shared" si="17"/>
        <v>4</v>
      </c>
      <c r="Q98" s="166" t="str">
        <f t="shared" si="21"/>
        <v>(B)</v>
      </c>
      <c r="R98" s="13">
        <v>25</v>
      </c>
      <c r="S98" s="13">
        <f t="shared" si="18"/>
        <v>100</v>
      </c>
      <c r="T98" s="31" t="str">
        <f t="shared" si="22"/>
        <v>III</v>
      </c>
      <c r="U98" s="32" t="str">
        <f t="shared" si="20"/>
        <v>Aceptable</v>
      </c>
      <c r="V98" s="33">
        <v>58</v>
      </c>
      <c r="W98" s="164" t="s">
        <v>477</v>
      </c>
      <c r="X98" s="160"/>
      <c r="Y98" s="160"/>
      <c r="Z98" s="30" t="s">
        <v>392</v>
      </c>
      <c r="AA98" s="30" t="s">
        <v>393</v>
      </c>
      <c r="AB98" s="160" t="s">
        <v>51</v>
      </c>
      <c r="AC98" s="164" t="s">
        <v>40</v>
      </c>
      <c r="AD98" s="28" t="s">
        <v>427</v>
      </c>
      <c r="AE98" s="199"/>
      <c r="AF98" s="199"/>
      <c r="AG98" s="200"/>
      <c r="AH98" s="199"/>
    </row>
    <row r="99" spans="1:34" ht="220.5" x14ac:dyDescent="0.25">
      <c r="A99" s="28" t="s">
        <v>698</v>
      </c>
      <c r="B99" s="28" t="s">
        <v>720</v>
      </c>
      <c r="C99" s="28" t="s">
        <v>205</v>
      </c>
      <c r="D99" s="28" t="s">
        <v>148</v>
      </c>
      <c r="E99" s="28" t="s">
        <v>694</v>
      </c>
      <c r="F99" s="28" t="s">
        <v>41</v>
      </c>
      <c r="G99" s="13" t="s">
        <v>201</v>
      </c>
      <c r="H99" s="42" t="s">
        <v>16</v>
      </c>
      <c r="I99" s="37" t="s">
        <v>86</v>
      </c>
      <c r="J99" s="163" t="s">
        <v>102</v>
      </c>
      <c r="K99" s="47"/>
      <c r="L99" s="30" t="s">
        <v>103</v>
      </c>
      <c r="M99" s="30" t="s">
        <v>101</v>
      </c>
      <c r="N99" s="13">
        <v>2</v>
      </c>
      <c r="O99" s="13">
        <v>2</v>
      </c>
      <c r="P99" s="13">
        <f t="shared" si="17"/>
        <v>4</v>
      </c>
      <c r="Q99" s="166" t="str">
        <f t="shared" si="21"/>
        <v>(B)</v>
      </c>
      <c r="R99" s="13">
        <v>25</v>
      </c>
      <c r="S99" s="13">
        <f t="shared" si="18"/>
        <v>100</v>
      </c>
      <c r="T99" s="31" t="str">
        <f t="shared" si="22"/>
        <v>III</v>
      </c>
      <c r="U99" s="32" t="str">
        <f t="shared" si="20"/>
        <v>Aceptable</v>
      </c>
      <c r="V99" s="33">
        <v>58</v>
      </c>
      <c r="W99" s="164" t="s">
        <v>477</v>
      </c>
      <c r="X99" s="160"/>
      <c r="Y99" s="160"/>
      <c r="Z99" s="30" t="s">
        <v>394</v>
      </c>
      <c r="AA99" s="30" t="s">
        <v>393</v>
      </c>
      <c r="AB99" s="160" t="s">
        <v>51</v>
      </c>
      <c r="AC99" s="164" t="s">
        <v>40</v>
      </c>
      <c r="AD99" s="28" t="s">
        <v>427</v>
      </c>
      <c r="AE99" s="199"/>
      <c r="AF99" s="199"/>
      <c r="AG99" s="200"/>
      <c r="AH99" s="199"/>
    </row>
    <row r="100" spans="1:34" ht="157.5" x14ac:dyDescent="0.25">
      <c r="A100" s="28" t="s">
        <v>698</v>
      </c>
      <c r="B100" s="28" t="s">
        <v>720</v>
      </c>
      <c r="C100" s="28" t="s">
        <v>205</v>
      </c>
      <c r="D100" s="28" t="s">
        <v>148</v>
      </c>
      <c r="E100" s="28" t="s">
        <v>694</v>
      </c>
      <c r="F100" s="28" t="s">
        <v>41</v>
      </c>
      <c r="G100" s="179" t="s">
        <v>175</v>
      </c>
      <c r="H100" s="42" t="s">
        <v>16</v>
      </c>
      <c r="I100" s="13" t="s">
        <v>176</v>
      </c>
      <c r="J100" s="13" t="s">
        <v>177</v>
      </c>
      <c r="K100" s="13"/>
      <c r="L100" s="38"/>
      <c r="M100" s="38" t="s">
        <v>178</v>
      </c>
      <c r="N100" s="13">
        <v>2</v>
      </c>
      <c r="O100" s="13">
        <v>1</v>
      </c>
      <c r="P100" s="13">
        <f t="shared" si="17"/>
        <v>2</v>
      </c>
      <c r="Q100" s="166" t="str">
        <f>IF(P100&lt;2,"O",IF(P100&lt;=4,"(B)",IF(P100&lt;=8,"(M)",IF(P100&lt;=20,"(A)","(MA)"))))</f>
        <v>(B)</v>
      </c>
      <c r="R100" s="13">
        <v>100</v>
      </c>
      <c r="S100" s="13">
        <f t="shared" si="18"/>
        <v>200</v>
      </c>
      <c r="T100" s="31" t="str">
        <f t="shared" si="22"/>
        <v>II</v>
      </c>
      <c r="U100" s="32" t="str">
        <f t="shared" si="20"/>
        <v>Aceptable con Control Especifico</v>
      </c>
      <c r="V100" s="33">
        <v>58</v>
      </c>
      <c r="W100" s="164" t="s">
        <v>477</v>
      </c>
      <c r="X100" s="160"/>
      <c r="Y100" s="160"/>
      <c r="Z100" s="35" t="s">
        <v>415</v>
      </c>
      <c r="AA100" s="38" t="s">
        <v>416</v>
      </c>
      <c r="AB100" s="50" t="s">
        <v>417</v>
      </c>
      <c r="AC100" s="164" t="s">
        <v>40</v>
      </c>
      <c r="AD100" s="28" t="s">
        <v>427</v>
      </c>
      <c r="AE100" s="199"/>
      <c r="AF100" s="199"/>
      <c r="AG100" s="200"/>
      <c r="AH100" s="199"/>
    </row>
    <row r="101" spans="1:34" ht="283.5" x14ac:dyDescent="0.25">
      <c r="A101" s="28" t="s">
        <v>698</v>
      </c>
      <c r="B101" s="28" t="s">
        <v>720</v>
      </c>
      <c r="C101" s="28" t="s">
        <v>205</v>
      </c>
      <c r="D101" s="28" t="s">
        <v>148</v>
      </c>
      <c r="E101" s="28" t="s">
        <v>694</v>
      </c>
      <c r="F101" s="28" t="s">
        <v>41</v>
      </c>
      <c r="G101" s="179" t="s">
        <v>223</v>
      </c>
      <c r="H101" s="42" t="s">
        <v>494</v>
      </c>
      <c r="I101" s="13" t="s">
        <v>180</v>
      </c>
      <c r="J101" s="163" t="s">
        <v>181</v>
      </c>
      <c r="K101" s="36"/>
      <c r="L101" s="38" t="s">
        <v>182</v>
      </c>
      <c r="M101" s="38" t="s">
        <v>183</v>
      </c>
      <c r="N101" s="13">
        <v>2</v>
      </c>
      <c r="O101" s="13">
        <v>3</v>
      </c>
      <c r="P101" s="13">
        <f t="shared" si="17"/>
        <v>6</v>
      </c>
      <c r="Q101" s="166" t="str">
        <f>IF(P101&lt;2,"O",IF(P101&lt;=4,"(B)",IF(P101&lt;=8,"(M)",IF(P101&lt;=20,"(A)","(MA)"))))</f>
        <v>(M)</v>
      </c>
      <c r="R101" s="13">
        <v>25</v>
      </c>
      <c r="S101" s="13">
        <f t="shared" si="18"/>
        <v>150</v>
      </c>
      <c r="T101" s="31" t="str">
        <f t="shared" si="22"/>
        <v>II</v>
      </c>
      <c r="U101" s="32" t="str">
        <f t="shared" si="20"/>
        <v>Aceptable con Control Especifico</v>
      </c>
      <c r="V101" s="33">
        <v>58</v>
      </c>
      <c r="W101" s="164" t="s">
        <v>478</v>
      </c>
      <c r="X101" s="160"/>
      <c r="Y101" s="160"/>
      <c r="Z101" s="160" t="s">
        <v>51</v>
      </c>
      <c r="AA101" s="38" t="s">
        <v>428</v>
      </c>
      <c r="AB101" s="50" t="s">
        <v>413</v>
      </c>
      <c r="AC101" s="164" t="s">
        <v>40</v>
      </c>
      <c r="AD101" s="28" t="s">
        <v>402</v>
      </c>
      <c r="AE101" s="199"/>
      <c r="AF101" s="199"/>
      <c r="AG101" s="200"/>
      <c r="AH101" s="199"/>
    </row>
    <row r="102" spans="1:34" ht="189" x14ac:dyDescent="0.25">
      <c r="A102" s="28" t="s">
        <v>698</v>
      </c>
      <c r="B102" s="28" t="s">
        <v>720</v>
      </c>
      <c r="C102" s="28" t="s">
        <v>205</v>
      </c>
      <c r="D102" s="28" t="s">
        <v>207</v>
      </c>
      <c r="E102" s="28" t="s">
        <v>694</v>
      </c>
      <c r="F102" s="28" t="s">
        <v>41</v>
      </c>
      <c r="G102" s="179" t="s">
        <v>80</v>
      </c>
      <c r="H102" s="42" t="s">
        <v>494</v>
      </c>
      <c r="I102" s="13" t="s">
        <v>91</v>
      </c>
      <c r="J102" s="163" t="s">
        <v>184</v>
      </c>
      <c r="K102" s="43"/>
      <c r="L102" s="38" t="s">
        <v>113</v>
      </c>
      <c r="M102" s="38" t="s">
        <v>114</v>
      </c>
      <c r="N102" s="13">
        <v>2</v>
      </c>
      <c r="O102" s="13">
        <v>4</v>
      </c>
      <c r="P102" s="13">
        <f t="shared" si="17"/>
        <v>8</v>
      </c>
      <c r="Q102" s="166" t="str">
        <f t="shared" si="21"/>
        <v>(M)</v>
      </c>
      <c r="R102" s="13">
        <v>10</v>
      </c>
      <c r="S102" s="13">
        <f t="shared" si="18"/>
        <v>80</v>
      </c>
      <c r="T102" s="31" t="str">
        <f t="shared" si="22"/>
        <v>III</v>
      </c>
      <c r="U102" s="32" t="str">
        <f t="shared" si="20"/>
        <v>Aceptable</v>
      </c>
      <c r="V102" s="33">
        <v>58</v>
      </c>
      <c r="W102" s="164" t="s">
        <v>478</v>
      </c>
      <c r="X102" s="160"/>
      <c r="Y102" s="160"/>
      <c r="Z102" s="160" t="s">
        <v>51</v>
      </c>
      <c r="AA102" s="38" t="s">
        <v>401</v>
      </c>
      <c r="AB102" s="160" t="s">
        <v>51</v>
      </c>
      <c r="AC102" s="164" t="s">
        <v>40</v>
      </c>
      <c r="AD102" s="28" t="s">
        <v>402</v>
      </c>
      <c r="AE102" s="199"/>
      <c r="AF102" s="199"/>
      <c r="AG102" s="200"/>
      <c r="AH102" s="199"/>
    </row>
    <row r="103" spans="1:34" ht="236.25" x14ac:dyDescent="0.25">
      <c r="A103" s="28" t="s">
        <v>698</v>
      </c>
      <c r="B103" s="28" t="s">
        <v>720</v>
      </c>
      <c r="C103" s="28" t="s">
        <v>205</v>
      </c>
      <c r="D103" s="28" t="s">
        <v>207</v>
      </c>
      <c r="E103" s="28" t="s">
        <v>694</v>
      </c>
      <c r="F103" s="28" t="s">
        <v>41</v>
      </c>
      <c r="G103" s="179" t="s">
        <v>185</v>
      </c>
      <c r="H103" s="13" t="s">
        <v>495</v>
      </c>
      <c r="I103" s="13" t="s">
        <v>186</v>
      </c>
      <c r="J103" s="163" t="s">
        <v>187</v>
      </c>
      <c r="K103" s="36"/>
      <c r="L103" s="38" t="s">
        <v>188</v>
      </c>
      <c r="M103" s="50" t="s">
        <v>189</v>
      </c>
      <c r="N103" s="13">
        <v>2</v>
      </c>
      <c r="O103" s="13">
        <v>2</v>
      </c>
      <c r="P103" s="13">
        <f t="shared" si="17"/>
        <v>4</v>
      </c>
      <c r="Q103" s="166" t="str">
        <f t="shared" si="21"/>
        <v>(B)</v>
      </c>
      <c r="R103" s="13">
        <v>25</v>
      </c>
      <c r="S103" s="13">
        <f t="shared" si="18"/>
        <v>100</v>
      </c>
      <c r="T103" s="31" t="str">
        <f t="shared" si="22"/>
        <v>III</v>
      </c>
      <c r="U103" s="32" t="str">
        <f t="shared" si="20"/>
        <v>Aceptable</v>
      </c>
      <c r="V103" s="33">
        <v>58</v>
      </c>
      <c r="W103" s="164" t="s">
        <v>478</v>
      </c>
      <c r="X103" s="160"/>
      <c r="Y103" s="160"/>
      <c r="Z103" s="160" t="s">
        <v>51</v>
      </c>
      <c r="AA103" s="38" t="s">
        <v>426</v>
      </c>
      <c r="AB103" s="50" t="s">
        <v>413</v>
      </c>
      <c r="AC103" s="164" t="s">
        <v>40</v>
      </c>
      <c r="AD103" s="28" t="s">
        <v>420</v>
      </c>
      <c r="AE103" s="199"/>
      <c r="AF103" s="199"/>
      <c r="AG103" s="200"/>
      <c r="AH103" s="199"/>
    </row>
    <row r="104" spans="1:34" ht="157.5" x14ac:dyDescent="0.25">
      <c r="A104" s="28" t="s">
        <v>698</v>
      </c>
      <c r="B104" s="28" t="s">
        <v>720</v>
      </c>
      <c r="C104" s="28" t="s">
        <v>205</v>
      </c>
      <c r="D104" s="28" t="s">
        <v>208</v>
      </c>
      <c r="E104" s="28" t="s">
        <v>694</v>
      </c>
      <c r="F104" s="28" t="s">
        <v>41</v>
      </c>
      <c r="G104" s="179" t="s">
        <v>190</v>
      </c>
      <c r="H104" s="13" t="s">
        <v>496</v>
      </c>
      <c r="I104" s="13" t="s">
        <v>191</v>
      </c>
      <c r="J104" s="163" t="s">
        <v>192</v>
      </c>
      <c r="K104" s="36"/>
      <c r="L104" s="36"/>
      <c r="M104" s="50" t="s">
        <v>193</v>
      </c>
      <c r="N104" s="13">
        <v>2</v>
      </c>
      <c r="O104" s="13">
        <v>2</v>
      </c>
      <c r="P104" s="13">
        <f t="shared" si="17"/>
        <v>4</v>
      </c>
      <c r="Q104" s="166" t="str">
        <f>IF(P104&lt;2,"O",IF(P104&lt;=4,"(B)",IF(P104&lt;=8,"(M)",IF(P104&lt;=20,"(A)","(MA)"))))</f>
        <v>(B)</v>
      </c>
      <c r="R104" s="13">
        <v>25</v>
      </c>
      <c r="S104" s="13">
        <f t="shared" si="18"/>
        <v>100</v>
      </c>
      <c r="T104" s="31" t="str">
        <f t="shared" si="22"/>
        <v>III</v>
      </c>
      <c r="U104" s="32" t="str">
        <f t="shared" si="20"/>
        <v>Aceptable</v>
      </c>
      <c r="V104" s="33">
        <v>58</v>
      </c>
      <c r="W104" s="164" t="s">
        <v>478</v>
      </c>
      <c r="X104" s="160"/>
      <c r="Y104" s="160"/>
      <c r="Z104" s="50" t="s">
        <v>421</v>
      </c>
      <c r="AA104" s="50" t="s">
        <v>422</v>
      </c>
      <c r="AB104" s="50" t="s">
        <v>417</v>
      </c>
      <c r="AC104" s="164" t="s">
        <v>40</v>
      </c>
      <c r="AD104" s="28" t="s">
        <v>406</v>
      </c>
      <c r="AE104" s="199"/>
      <c r="AF104" s="199"/>
      <c r="AG104" s="200"/>
      <c r="AH104" s="199"/>
    </row>
    <row r="105" spans="1:34" ht="220.5" x14ac:dyDescent="0.25">
      <c r="A105" s="28" t="s">
        <v>698</v>
      </c>
      <c r="B105" s="28" t="s">
        <v>720</v>
      </c>
      <c r="C105" s="28" t="s">
        <v>205</v>
      </c>
      <c r="D105" s="28" t="s">
        <v>208</v>
      </c>
      <c r="E105" s="28" t="s">
        <v>694</v>
      </c>
      <c r="F105" s="28" t="s">
        <v>41</v>
      </c>
      <c r="G105" s="179" t="s">
        <v>81</v>
      </c>
      <c r="H105" s="42" t="s">
        <v>488</v>
      </c>
      <c r="I105" s="13" t="s">
        <v>92</v>
      </c>
      <c r="J105" s="13" t="s">
        <v>115</v>
      </c>
      <c r="K105" s="43"/>
      <c r="L105" s="44" t="s">
        <v>116</v>
      </c>
      <c r="M105" s="44" t="s">
        <v>109</v>
      </c>
      <c r="N105" s="13">
        <v>2</v>
      </c>
      <c r="O105" s="13">
        <v>1</v>
      </c>
      <c r="P105" s="13">
        <f t="shared" si="17"/>
        <v>2</v>
      </c>
      <c r="Q105" s="166" t="str">
        <f>IF(P105&lt;2,"O",IF(P105&lt;=4,"(B)",IF(P105&lt;=8,"(M)",IF(P105&lt;=20,"(A)","(MA)"))))</f>
        <v>(B)</v>
      </c>
      <c r="R105" s="13">
        <v>100</v>
      </c>
      <c r="S105" s="13">
        <f t="shared" si="18"/>
        <v>200</v>
      </c>
      <c r="T105" s="31" t="str">
        <f t="shared" si="22"/>
        <v>II</v>
      </c>
      <c r="U105" s="32" t="str">
        <f t="shared" si="20"/>
        <v>Aceptable con Control Especifico</v>
      </c>
      <c r="V105" s="33">
        <v>58</v>
      </c>
      <c r="W105" s="164" t="s">
        <v>477</v>
      </c>
      <c r="X105" s="160"/>
      <c r="Y105" s="160"/>
      <c r="Z105" s="160" t="s">
        <v>51</v>
      </c>
      <c r="AA105" s="44" t="s">
        <v>403</v>
      </c>
      <c r="AB105" s="44" t="s">
        <v>404</v>
      </c>
      <c r="AC105" s="164" t="s">
        <v>40</v>
      </c>
      <c r="AD105" s="28" t="s">
        <v>406</v>
      </c>
      <c r="AE105" s="199"/>
      <c r="AF105" s="199"/>
      <c r="AG105" s="200"/>
      <c r="AH105" s="199"/>
    </row>
    <row r="106" spans="1:34" ht="220.5" x14ac:dyDescent="0.25">
      <c r="A106" s="28" t="s">
        <v>698</v>
      </c>
      <c r="B106" s="28" t="s">
        <v>720</v>
      </c>
      <c r="C106" s="28" t="s">
        <v>205</v>
      </c>
      <c r="D106" s="28" t="s">
        <v>209</v>
      </c>
      <c r="E106" s="28" t="s">
        <v>694</v>
      </c>
      <c r="F106" s="28" t="s">
        <v>41</v>
      </c>
      <c r="G106" s="179" t="s">
        <v>82</v>
      </c>
      <c r="H106" s="42" t="s">
        <v>488</v>
      </c>
      <c r="I106" s="13" t="s">
        <v>93</v>
      </c>
      <c r="J106" s="13" t="s">
        <v>117</v>
      </c>
      <c r="K106" s="43"/>
      <c r="L106" s="44" t="s">
        <v>116</v>
      </c>
      <c r="M106" s="44" t="s">
        <v>109</v>
      </c>
      <c r="N106" s="13">
        <v>2</v>
      </c>
      <c r="O106" s="13">
        <v>1</v>
      </c>
      <c r="P106" s="13">
        <f t="shared" si="17"/>
        <v>2</v>
      </c>
      <c r="Q106" s="166" t="str">
        <f>IF(P106&lt;2,"O",IF(P106&lt;=4,"(B)",IF(P106&lt;=8,"(M)",IF(P106&lt;=20,"(A)","(MA)"))))</f>
        <v>(B)</v>
      </c>
      <c r="R106" s="13">
        <v>25</v>
      </c>
      <c r="S106" s="13">
        <f t="shared" si="18"/>
        <v>50</v>
      </c>
      <c r="T106" s="31" t="str">
        <f t="shared" si="22"/>
        <v>III</v>
      </c>
      <c r="U106" s="32" t="str">
        <f t="shared" si="20"/>
        <v>Aceptable</v>
      </c>
      <c r="V106" s="33">
        <v>58</v>
      </c>
      <c r="W106" s="164" t="s">
        <v>477</v>
      </c>
      <c r="X106" s="160"/>
      <c r="Y106" s="160"/>
      <c r="Z106" s="160" t="s">
        <v>51</v>
      </c>
      <c r="AA106" s="44" t="s">
        <v>403</v>
      </c>
      <c r="AB106" s="44" t="s">
        <v>404</v>
      </c>
      <c r="AC106" s="164" t="s">
        <v>40</v>
      </c>
      <c r="AD106" s="28" t="s">
        <v>406</v>
      </c>
      <c r="AE106" s="199"/>
      <c r="AF106" s="199"/>
      <c r="AG106" s="200"/>
      <c r="AH106" s="199"/>
    </row>
    <row r="107" spans="1:34" ht="189" x14ac:dyDescent="0.25">
      <c r="A107" s="28" t="s">
        <v>698</v>
      </c>
      <c r="B107" s="28" t="s">
        <v>720</v>
      </c>
      <c r="C107" s="28" t="s">
        <v>205</v>
      </c>
      <c r="D107" s="28" t="s">
        <v>209</v>
      </c>
      <c r="E107" s="28" t="s">
        <v>694</v>
      </c>
      <c r="F107" s="28" t="s">
        <v>41</v>
      </c>
      <c r="G107" s="179" t="s">
        <v>224</v>
      </c>
      <c r="H107" s="42" t="s">
        <v>488</v>
      </c>
      <c r="I107" s="13" t="s">
        <v>195</v>
      </c>
      <c r="J107" s="13" t="s">
        <v>115</v>
      </c>
      <c r="K107" s="36"/>
      <c r="L107" s="36"/>
      <c r="M107" s="36"/>
      <c r="N107" s="13">
        <v>2</v>
      </c>
      <c r="O107" s="13">
        <v>1</v>
      </c>
      <c r="P107" s="13">
        <f t="shared" si="17"/>
        <v>2</v>
      </c>
      <c r="Q107" s="166" t="str">
        <f>IF(P107&lt;2,"O",IF(P107&lt;=4,"(B)",IF(P107&lt;=8,"(M)",IF(P107&lt;=20,"(A)","(MA)"))))</f>
        <v>(B)</v>
      </c>
      <c r="R107" s="13">
        <v>100</v>
      </c>
      <c r="S107" s="13">
        <f t="shared" si="18"/>
        <v>200</v>
      </c>
      <c r="T107" s="31" t="s">
        <v>378</v>
      </c>
      <c r="U107" s="32" t="str">
        <f t="shared" si="20"/>
        <v>Aceptable con Control Especifico</v>
      </c>
      <c r="V107" s="33">
        <v>58</v>
      </c>
      <c r="W107" s="164" t="s">
        <v>477</v>
      </c>
      <c r="X107" s="160"/>
      <c r="Y107" s="160"/>
      <c r="Z107" s="160" t="s">
        <v>51</v>
      </c>
      <c r="AA107" s="44" t="s">
        <v>423</v>
      </c>
      <c r="AB107" s="160" t="s">
        <v>51</v>
      </c>
      <c r="AC107" s="164" t="s">
        <v>40</v>
      </c>
      <c r="AD107" s="28" t="s">
        <v>406</v>
      </c>
      <c r="AE107" s="199"/>
      <c r="AF107" s="199"/>
      <c r="AG107" s="200"/>
      <c r="AH107" s="199"/>
    </row>
    <row r="108" spans="1:34" ht="189" x14ac:dyDescent="0.25">
      <c r="A108" s="28" t="s">
        <v>698</v>
      </c>
      <c r="B108" s="28" t="s">
        <v>720</v>
      </c>
      <c r="C108" s="28" t="s">
        <v>205</v>
      </c>
      <c r="D108" s="28" t="s">
        <v>209</v>
      </c>
      <c r="E108" s="28" t="s">
        <v>694</v>
      </c>
      <c r="F108" s="28" t="s">
        <v>41</v>
      </c>
      <c r="G108" s="179" t="s">
        <v>225</v>
      </c>
      <c r="H108" s="42" t="s">
        <v>488</v>
      </c>
      <c r="I108" s="13" t="s">
        <v>197</v>
      </c>
      <c r="J108" s="13" t="s">
        <v>115</v>
      </c>
      <c r="K108" s="36"/>
      <c r="L108" s="36"/>
      <c r="M108" s="36"/>
      <c r="N108" s="13">
        <v>2</v>
      </c>
      <c r="O108" s="13">
        <v>1</v>
      </c>
      <c r="P108" s="13">
        <f t="shared" si="17"/>
        <v>2</v>
      </c>
      <c r="Q108" s="166" t="str">
        <f t="shared" ref="Q108:Q117" si="23">IF(P108&lt;2,"O",IF(P108&lt;=4,"(B)",IF(P108&lt;=8,"(M)",IF(P108&lt;=20,"(A)","(MA)"))))</f>
        <v>(B)</v>
      </c>
      <c r="R108" s="13">
        <v>100</v>
      </c>
      <c r="S108" s="13">
        <f t="shared" si="18"/>
        <v>200</v>
      </c>
      <c r="T108" s="31" t="s">
        <v>378</v>
      </c>
      <c r="U108" s="32" t="str">
        <f t="shared" si="20"/>
        <v>Aceptable con Control Especifico</v>
      </c>
      <c r="V108" s="33">
        <v>58</v>
      </c>
      <c r="W108" s="164" t="s">
        <v>477</v>
      </c>
      <c r="X108" s="160"/>
      <c r="Y108" s="160"/>
      <c r="Z108" s="160" t="s">
        <v>51</v>
      </c>
      <c r="AA108" s="44" t="s">
        <v>423</v>
      </c>
      <c r="AB108" s="160" t="s">
        <v>51</v>
      </c>
      <c r="AC108" s="164" t="s">
        <v>40</v>
      </c>
      <c r="AD108" s="28" t="s">
        <v>406</v>
      </c>
      <c r="AE108" s="199"/>
      <c r="AF108" s="199"/>
      <c r="AG108" s="200"/>
      <c r="AH108" s="199"/>
    </row>
    <row r="109" spans="1:34" ht="173.25" x14ac:dyDescent="0.25">
      <c r="A109" s="28" t="s">
        <v>698</v>
      </c>
      <c r="B109" s="28" t="s">
        <v>720</v>
      </c>
      <c r="C109" s="28" t="s">
        <v>206</v>
      </c>
      <c r="D109" s="28" t="s">
        <v>210</v>
      </c>
      <c r="E109" s="28" t="s">
        <v>694</v>
      </c>
      <c r="F109" s="28" t="s">
        <v>41</v>
      </c>
      <c r="G109" s="179" t="s">
        <v>56</v>
      </c>
      <c r="H109" s="164" t="s">
        <v>493</v>
      </c>
      <c r="I109" s="13" t="s">
        <v>59</v>
      </c>
      <c r="J109" s="163" t="s">
        <v>60</v>
      </c>
      <c r="K109" s="30" t="s">
        <v>63</v>
      </c>
      <c r="L109" s="30" t="s">
        <v>64</v>
      </c>
      <c r="M109" s="30" t="s">
        <v>65</v>
      </c>
      <c r="N109" s="13">
        <v>2</v>
      </c>
      <c r="O109" s="13">
        <v>1</v>
      </c>
      <c r="P109" s="13">
        <f t="shared" si="17"/>
        <v>2</v>
      </c>
      <c r="Q109" s="166" t="str">
        <f t="shared" si="23"/>
        <v>(B)</v>
      </c>
      <c r="R109" s="13">
        <v>25</v>
      </c>
      <c r="S109" s="13">
        <f t="shared" si="18"/>
        <v>50</v>
      </c>
      <c r="T109" s="31" t="s">
        <v>378</v>
      </c>
      <c r="U109" s="32" t="str">
        <f t="shared" si="20"/>
        <v>Aceptable con Control Especifico</v>
      </c>
      <c r="V109" s="33">
        <v>58</v>
      </c>
      <c r="W109" s="164" t="s">
        <v>476</v>
      </c>
      <c r="X109" s="160"/>
      <c r="Y109" s="160"/>
      <c r="Z109" s="30" t="s">
        <v>381</v>
      </c>
      <c r="AA109" s="30" t="s">
        <v>382</v>
      </c>
      <c r="AB109" s="38" t="s">
        <v>383</v>
      </c>
      <c r="AC109" s="164" t="s">
        <v>40</v>
      </c>
      <c r="AD109" s="28" t="s">
        <v>427</v>
      </c>
      <c r="AE109" s="199"/>
      <c r="AF109" s="199"/>
      <c r="AG109" s="200"/>
      <c r="AH109" s="199"/>
    </row>
    <row r="110" spans="1:34" ht="173.25" x14ac:dyDescent="0.25">
      <c r="A110" s="28" t="s">
        <v>698</v>
      </c>
      <c r="B110" s="28" t="s">
        <v>720</v>
      </c>
      <c r="C110" s="28" t="s">
        <v>206</v>
      </c>
      <c r="D110" s="28" t="s">
        <v>210</v>
      </c>
      <c r="E110" s="28" t="s">
        <v>694</v>
      </c>
      <c r="F110" s="28" t="s">
        <v>41</v>
      </c>
      <c r="G110" s="179" t="s">
        <v>156</v>
      </c>
      <c r="H110" s="164" t="s">
        <v>493</v>
      </c>
      <c r="I110" s="13" t="s">
        <v>125</v>
      </c>
      <c r="J110" s="163" t="s">
        <v>61</v>
      </c>
      <c r="K110" s="30" t="s">
        <v>63</v>
      </c>
      <c r="L110" s="30" t="s">
        <v>66</v>
      </c>
      <c r="M110" s="30" t="s">
        <v>65</v>
      </c>
      <c r="N110" s="13">
        <v>2</v>
      </c>
      <c r="O110" s="13">
        <v>1</v>
      </c>
      <c r="P110" s="13">
        <f t="shared" si="17"/>
        <v>2</v>
      </c>
      <c r="Q110" s="166" t="str">
        <f t="shared" si="23"/>
        <v>(B)</v>
      </c>
      <c r="R110" s="13">
        <v>25</v>
      </c>
      <c r="S110" s="13">
        <f t="shared" si="18"/>
        <v>50</v>
      </c>
      <c r="T110" s="31" t="str">
        <f>IF(S110=0,"N/A",IF(AND(S110&gt;=1,S110&lt;=20),"IV",IF(AND(S110&gt;=40,S110&lt;=120),"III",IF(AND(S110&gt;=150,S110&lt;=500),"II",IF(S110&gt;=600,"I")))))</f>
        <v>III</v>
      </c>
      <c r="U110" s="32" t="str">
        <f t="shared" si="20"/>
        <v>Aceptable</v>
      </c>
      <c r="V110" s="33">
        <v>58</v>
      </c>
      <c r="W110" s="164" t="s">
        <v>476</v>
      </c>
      <c r="X110" s="160"/>
      <c r="Y110" s="160"/>
      <c r="Z110" s="30" t="s">
        <v>381</v>
      </c>
      <c r="AA110" s="30" t="s">
        <v>385</v>
      </c>
      <c r="AB110" s="38" t="s">
        <v>383</v>
      </c>
      <c r="AC110" s="164" t="s">
        <v>40</v>
      </c>
      <c r="AD110" s="28" t="s">
        <v>427</v>
      </c>
      <c r="AE110" s="199"/>
      <c r="AF110" s="199"/>
      <c r="AG110" s="200"/>
      <c r="AH110" s="199"/>
    </row>
    <row r="111" spans="1:34" ht="173.25" x14ac:dyDescent="0.25">
      <c r="A111" s="28" t="s">
        <v>698</v>
      </c>
      <c r="B111" s="28" t="s">
        <v>720</v>
      </c>
      <c r="C111" s="28" t="s">
        <v>206</v>
      </c>
      <c r="D111" s="28" t="s">
        <v>211</v>
      </c>
      <c r="E111" s="28" t="s">
        <v>694</v>
      </c>
      <c r="F111" s="28" t="s">
        <v>41</v>
      </c>
      <c r="G111" s="180" t="s">
        <v>226</v>
      </c>
      <c r="H111" s="164" t="s">
        <v>493</v>
      </c>
      <c r="I111" s="13" t="s">
        <v>158</v>
      </c>
      <c r="J111" s="163" t="s">
        <v>61</v>
      </c>
      <c r="K111" s="30" t="s">
        <v>63</v>
      </c>
      <c r="L111" s="30" t="s">
        <v>66</v>
      </c>
      <c r="M111" s="30" t="s">
        <v>65</v>
      </c>
      <c r="N111" s="13">
        <v>2</v>
      </c>
      <c r="O111" s="13">
        <v>4</v>
      </c>
      <c r="P111" s="13">
        <f t="shared" si="17"/>
        <v>8</v>
      </c>
      <c r="Q111" s="166" t="str">
        <f t="shared" si="23"/>
        <v>(M)</v>
      </c>
      <c r="R111" s="13">
        <v>25</v>
      </c>
      <c r="S111" s="13">
        <f t="shared" si="18"/>
        <v>200</v>
      </c>
      <c r="T111" s="31" t="str">
        <f t="shared" ref="T111:T174" si="24">IF(S111=0,"N/A",IF(AND(S111&gt;=1,S111&lt;=20),"IV",IF(AND(S111&gt;=40,S111&lt;=120),"III",IF(AND(S111&gt;=150,S111&lt;=500),"II",IF(S111&gt;=600,"I")))))</f>
        <v>II</v>
      </c>
      <c r="U111" s="32" t="str">
        <f t="shared" si="20"/>
        <v>Aceptable con Control Especifico</v>
      </c>
      <c r="V111" s="33">
        <v>58</v>
      </c>
      <c r="W111" s="164" t="s">
        <v>476</v>
      </c>
      <c r="X111" s="160"/>
      <c r="Y111" s="160"/>
      <c r="Z111" s="30" t="s">
        <v>381</v>
      </c>
      <c r="AA111" s="30" t="s">
        <v>385</v>
      </c>
      <c r="AB111" s="38" t="s">
        <v>383</v>
      </c>
      <c r="AC111" s="164" t="s">
        <v>40</v>
      </c>
      <c r="AD111" s="28" t="s">
        <v>427</v>
      </c>
      <c r="AE111" s="199"/>
      <c r="AF111" s="199"/>
      <c r="AG111" s="200"/>
      <c r="AH111" s="199"/>
    </row>
    <row r="112" spans="1:34" ht="78.75" x14ac:dyDescent="0.25">
      <c r="A112" s="28" t="s">
        <v>698</v>
      </c>
      <c r="B112" s="28" t="s">
        <v>720</v>
      </c>
      <c r="C112" s="28" t="s">
        <v>206</v>
      </c>
      <c r="D112" s="28" t="s">
        <v>211</v>
      </c>
      <c r="E112" s="28" t="s">
        <v>694</v>
      </c>
      <c r="F112" s="28" t="s">
        <v>41</v>
      </c>
      <c r="G112" s="179" t="s">
        <v>58</v>
      </c>
      <c r="H112" s="164" t="s">
        <v>493</v>
      </c>
      <c r="I112" s="13" t="s">
        <v>126</v>
      </c>
      <c r="J112" s="163" t="s">
        <v>62</v>
      </c>
      <c r="K112" s="47"/>
      <c r="L112" s="38" t="s">
        <v>67</v>
      </c>
      <c r="M112" s="38" t="s">
        <v>68</v>
      </c>
      <c r="N112" s="13">
        <v>2</v>
      </c>
      <c r="O112" s="13">
        <v>1</v>
      </c>
      <c r="P112" s="13">
        <f t="shared" si="17"/>
        <v>2</v>
      </c>
      <c r="Q112" s="166" t="str">
        <f t="shared" si="23"/>
        <v>(B)</v>
      </c>
      <c r="R112" s="13">
        <v>10</v>
      </c>
      <c r="S112" s="13">
        <f t="shared" si="18"/>
        <v>20</v>
      </c>
      <c r="T112" s="31" t="str">
        <f t="shared" si="24"/>
        <v>IV</v>
      </c>
      <c r="U112" s="32" t="str">
        <f t="shared" si="20"/>
        <v>Aceptable</v>
      </c>
      <c r="V112" s="33">
        <v>58</v>
      </c>
      <c r="W112" s="164" t="s">
        <v>476</v>
      </c>
      <c r="X112" s="160"/>
      <c r="Y112" s="160"/>
      <c r="Z112" s="30" t="s">
        <v>386</v>
      </c>
      <c r="AA112" s="39" t="s">
        <v>407</v>
      </c>
      <c r="AB112" s="160" t="s">
        <v>51</v>
      </c>
      <c r="AC112" s="164" t="s">
        <v>40</v>
      </c>
      <c r="AD112" s="28" t="s">
        <v>427</v>
      </c>
      <c r="AE112" s="199"/>
      <c r="AF112" s="199"/>
      <c r="AG112" s="200"/>
      <c r="AH112" s="199"/>
    </row>
    <row r="113" spans="1:48" ht="220.5" x14ac:dyDescent="0.25">
      <c r="A113" s="28" t="s">
        <v>698</v>
      </c>
      <c r="B113" s="28" t="s">
        <v>720</v>
      </c>
      <c r="C113" s="28" t="s">
        <v>206</v>
      </c>
      <c r="D113" s="28" t="s">
        <v>212</v>
      </c>
      <c r="E113" s="28" t="s">
        <v>694</v>
      </c>
      <c r="F113" s="28" t="s">
        <v>41</v>
      </c>
      <c r="G113" s="179" t="s">
        <v>73</v>
      </c>
      <c r="H113" s="13" t="s">
        <v>127</v>
      </c>
      <c r="I113" s="37" t="s">
        <v>84</v>
      </c>
      <c r="J113" s="13" t="s">
        <v>96</v>
      </c>
      <c r="K113" s="47"/>
      <c r="L113" s="30" t="s">
        <v>97</v>
      </c>
      <c r="M113" s="30" t="s">
        <v>98</v>
      </c>
      <c r="N113" s="13">
        <v>2</v>
      </c>
      <c r="O113" s="13">
        <v>3</v>
      </c>
      <c r="P113" s="13">
        <f t="shared" si="17"/>
        <v>6</v>
      </c>
      <c r="Q113" s="166" t="str">
        <f t="shared" si="23"/>
        <v>(M)</v>
      </c>
      <c r="R113" s="13">
        <v>25</v>
      </c>
      <c r="S113" s="13">
        <f t="shared" si="18"/>
        <v>150</v>
      </c>
      <c r="T113" s="31" t="str">
        <f t="shared" si="24"/>
        <v>II</v>
      </c>
      <c r="U113" s="32" t="str">
        <f t="shared" si="20"/>
        <v>Aceptable con Control Especifico</v>
      </c>
      <c r="V113" s="33">
        <v>58</v>
      </c>
      <c r="W113" s="164" t="s">
        <v>42</v>
      </c>
      <c r="X113" s="160"/>
      <c r="Y113" s="160"/>
      <c r="Z113" s="160" t="s">
        <v>51</v>
      </c>
      <c r="AA113" s="41" t="s">
        <v>390</v>
      </c>
      <c r="AB113" s="160" t="s">
        <v>51</v>
      </c>
      <c r="AC113" s="164" t="s">
        <v>40</v>
      </c>
      <c r="AD113" s="28" t="s">
        <v>391</v>
      </c>
      <c r="AE113" s="199"/>
      <c r="AF113" s="199"/>
      <c r="AG113" s="200"/>
      <c r="AH113" s="199"/>
    </row>
    <row r="114" spans="1:48" ht="157.5" x14ac:dyDescent="0.25">
      <c r="A114" s="28" t="s">
        <v>698</v>
      </c>
      <c r="B114" s="28" t="s">
        <v>720</v>
      </c>
      <c r="C114" s="28" t="s">
        <v>206</v>
      </c>
      <c r="D114" s="28" t="s">
        <v>212</v>
      </c>
      <c r="E114" s="28" t="s">
        <v>694</v>
      </c>
      <c r="F114" s="28" t="s">
        <v>41</v>
      </c>
      <c r="G114" s="179" t="s">
        <v>227</v>
      </c>
      <c r="H114" s="42" t="s">
        <v>16</v>
      </c>
      <c r="I114" s="13" t="s">
        <v>160</v>
      </c>
      <c r="J114" s="13" t="s">
        <v>104</v>
      </c>
      <c r="K114" s="36"/>
      <c r="L114" s="30" t="s">
        <v>161</v>
      </c>
      <c r="M114" s="30" t="s">
        <v>106</v>
      </c>
      <c r="N114" s="13">
        <v>2</v>
      </c>
      <c r="O114" s="13">
        <v>1</v>
      </c>
      <c r="P114" s="13">
        <f t="shared" si="17"/>
        <v>2</v>
      </c>
      <c r="Q114" s="166" t="str">
        <f t="shared" si="23"/>
        <v>(B)</v>
      </c>
      <c r="R114" s="13">
        <v>100</v>
      </c>
      <c r="S114" s="13">
        <f t="shared" si="18"/>
        <v>200</v>
      </c>
      <c r="T114" s="31" t="str">
        <f t="shared" si="24"/>
        <v>II</v>
      </c>
      <c r="U114" s="32" t="str">
        <f t="shared" si="20"/>
        <v>Aceptable con Control Especifico</v>
      </c>
      <c r="V114" s="33">
        <v>58</v>
      </c>
      <c r="W114" s="164" t="s">
        <v>477</v>
      </c>
      <c r="X114" s="160"/>
      <c r="Y114" s="160"/>
      <c r="Z114" s="160" t="s">
        <v>51</v>
      </c>
      <c r="AA114" s="30" t="s">
        <v>408</v>
      </c>
      <c r="AB114" s="160" t="s">
        <v>51</v>
      </c>
      <c r="AC114" s="164" t="s">
        <v>40</v>
      </c>
      <c r="AD114" s="28" t="s">
        <v>427</v>
      </c>
      <c r="AE114" s="199"/>
      <c r="AF114" s="199"/>
      <c r="AG114" s="200"/>
      <c r="AH114" s="199"/>
    </row>
    <row r="115" spans="1:48" ht="330.75" x14ac:dyDescent="0.25">
      <c r="A115" s="28" t="s">
        <v>698</v>
      </c>
      <c r="B115" s="28" t="s">
        <v>720</v>
      </c>
      <c r="C115" s="28" t="s">
        <v>206</v>
      </c>
      <c r="D115" s="28" t="s">
        <v>213</v>
      </c>
      <c r="E115" s="28" t="s">
        <v>694</v>
      </c>
      <c r="F115" s="28" t="s">
        <v>41</v>
      </c>
      <c r="G115" s="179" t="s">
        <v>162</v>
      </c>
      <c r="H115" s="42" t="s">
        <v>16</v>
      </c>
      <c r="I115" s="13" t="s">
        <v>163</v>
      </c>
      <c r="J115" s="13" t="s">
        <v>164</v>
      </c>
      <c r="K115" s="36"/>
      <c r="L115" s="30" t="s">
        <v>165</v>
      </c>
      <c r="M115" s="30" t="s">
        <v>166</v>
      </c>
      <c r="N115" s="13">
        <v>2</v>
      </c>
      <c r="O115" s="13">
        <v>2</v>
      </c>
      <c r="P115" s="13">
        <f t="shared" si="17"/>
        <v>4</v>
      </c>
      <c r="Q115" s="166" t="str">
        <f t="shared" si="23"/>
        <v>(B)</v>
      </c>
      <c r="R115" s="13">
        <v>100</v>
      </c>
      <c r="S115" s="13">
        <f t="shared" si="18"/>
        <v>400</v>
      </c>
      <c r="T115" s="31" t="str">
        <f t="shared" si="24"/>
        <v>II</v>
      </c>
      <c r="U115" s="32" t="str">
        <f t="shared" si="20"/>
        <v>Aceptable con Control Especifico</v>
      </c>
      <c r="V115" s="33">
        <v>58</v>
      </c>
      <c r="W115" s="164" t="s">
        <v>477</v>
      </c>
      <c r="X115" s="160"/>
      <c r="Y115" s="160"/>
      <c r="Z115" s="30" t="s">
        <v>409</v>
      </c>
      <c r="AA115" s="30" t="s">
        <v>410</v>
      </c>
      <c r="AB115" s="40" t="s">
        <v>411</v>
      </c>
      <c r="AC115" s="164" t="s">
        <v>40</v>
      </c>
      <c r="AD115" s="28" t="s">
        <v>427</v>
      </c>
      <c r="AE115" s="199"/>
      <c r="AF115" s="199"/>
      <c r="AG115" s="200"/>
      <c r="AH115" s="199"/>
    </row>
    <row r="116" spans="1:48" ht="189" x14ac:dyDescent="0.25">
      <c r="A116" s="28" t="s">
        <v>698</v>
      </c>
      <c r="B116" s="28" t="s">
        <v>720</v>
      </c>
      <c r="C116" s="28" t="s">
        <v>206</v>
      </c>
      <c r="D116" s="28" t="s">
        <v>213</v>
      </c>
      <c r="E116" s="28" t="s">
        <v>694</v>
      </c>
      <c r="F116" s="28" t="s">
        <v>41</v>
      </c>
      <c r="G116" s="181" t="s">
        <v>167</v>
      </c>
      <c r="H116" s="42" t="s">
        <v>16</v>
      </c>
      <c r="I116" s="37" t="s">
        <v>83</v>
      </c>
      <c r="J116" s="13" t="s">
        <v>168</v>
      </c>
      <c r="K116" s="36"/>
      <c r="L116" s="30"/>
      <c r="M116" s="30" t="s">
        <v>169</v>
      </c>
      <c r="N116" s="13">
        <v>2</v>
      </c>
      <c r="O116" s="13">
        <v>2</v>
      </c>
      <c r="P116" s="13">
        <f t="shared" si="17"/>
        <v>4</v>
      </c>
      <c r="Q116" s="166" t="str">
        <f t="shared" si="23"/>
        <v>(B)</v>
      </c>
      <c r="R116" s="13">
        <v>25</v>
      </c>
      <c r="S116" s="13">
        <f t="shared" si="18"/>
        <v>100</v>
      </c>
      <c r="T116" s="31" t="str">
        <f t="shared" si="24"/>
        <v>III</v>
      </c>
      <c r="U116" s="32" t="str">
        <f t="shared" si="20"/>
        <v>Aceptable</v>
      </c>
      <c r="V116" s="33">
        <v>58</v>
      </c>
      <c r="W116" s="164" t="s">
        <v>477</v>
      </c>
      <c r="X116" s="160"/>
      <c r="Y116" s="160"/>
      <c r="Z116" s="160" t="s">
        <v>51</v>
      </c>
      <c r="AA116" s="30" t="s">
        <v>412</v>
      </c>
      <c r="AB116" s="50" t="s">
        <v>413</v>
      </c>
      <c r="AC116" s="164" t="s">
        <v>40</v>
      </c>
      <c r="AD116" s="28" t="s">
        <v>427</v>
      </c>
      <c r="AE116" s="199"/>
      <c r="AF116" s="199"/>
      <c r="AG116" s="200"/>
      <c r="AH116" s="199"/>
    </row>
    <row r="117" spans="1:48" s="185" customFormat="1" ht="189" x14ac:dyDescent="0.25">
      <c r="A117" s="28" t="s">
        <v>698</v>
      </c>
      <c r="B117" s="28" t="s">
        <v>720</v>
      </c>
      <c r="C117" s="28" t="s">
        <v>206</v>
      </c>
      <c r="D117" s="29" t="s">
        <v>214</v>
      </c>
      <c r="E117" s="28" t="s">
        <v>694</v>
      </c>
      <c r="F117" s="28" t="s">
        <v>41</v>
      </c>
      <c r="G117" s="182" t="s">
        <v>170</v>
      </c>
      <c r="H117" s="42" t="s">
        <v>16</v>
      </c>
      <c r="I117" s="37" t="s">
        <v>90</v>
      </c>
      <c r="J117" s="13" t="s">
        <v>110</v>
      </c>
      <c r="K117" s="13" t="s">
        <v>513</v>
      </c>
      <c r="L117" s="38" t="s">
        <v>111</v>
      </c>
      <c r="M117" s="13" t="s">
        <v>513</v>
      </c>
      <c r="N117" s="13">
        <v>2</v>
      </c>
      <c r="O117" s="13">
        <v>1</v>
      </c>
      <c r="P117" s="13">
        <f t="shared" si="17"/>
        <v>2</v>
      </c>
      <c r="Q117" s="166" t="str">
        <f t="shared" si="23"/>
        <v>(B)</v>
      </c>
      <c r="R117" s="13">
        <v>60</v>
      </c>
      <c r="S117" s="13">
        <f t="shared" si="18"/>
        <v>120</v>
      </c>
      <c r="T117" s="31" t="str">
        <f t="shared" si="24"/>
        <v>III</v>
      </c>
      <c r="U117" s="32" t="str">
        <f t="shared" si="20"/>
        <v>Aceptable</v>
      </c>
      <c r="V117" s="33">
        <v>58</v>
      </c>
      <c r="W117" s="184" t="s">
        <v>477</v>
      </c>
      <c r="X117" s="160"/>
      <c r="Y117" s="160"/>
      <c r="Z117" s="39" t="s">
        <v>424</v>
      </c>
      <c r="AA117" s="39" t="s">
        <v>400</v>
      </c>
      <c r="AB117" s="160" t="s">
        <v>51</v>
      </c>
      <c r="AC117" s="164" t="s">
        <v>40</v>
      </c>
      <c r="AD117" s="28" t="s">
        <v>427</v>
      </c>
      <c r="AE117" s="199"/>
      <c r="AF117" s="199"/>
      <c r="AG117" s="200"/>
      <c r="AH117" s="199"/>
      <c r="AI117" s="3"/>
      <c r="AJ117" s="3"/>
      <c r="AK117" s="3"/>
      <c r="AL117" s="3"/>
      <c r="AM117" s="3"/>
      <c r="AN117" s="3"/>
      <c r="AO117" s="3"/>
      <c r="AP117" s="3"/>
      <c r="AQ117" s="3"/>
      <c r="AR117" s="3"/>
      <c r="AS117" s="3"/>
      <c r="AT117" s="3"/>
      <c r="AU117" s="3"/>
      <c r="AV117" s="3"/>
    </row>
    <row r="118" spans="1:48" ht="236.25" x14ac:dyDescent="0.25">
      <c r="A118" s="28" t="s">
        <v>698</v>
      </c>
      <c r="B118" s="28" t="s">
        <v>720</v>
      </c>
      <c r="C118" s="28" t="s">
        <v>206</v>
      </c>
      <c r="D118" s="29" t="s">
        <v>214</v>
      </c>
      <c r="E118" s="28" t="s">
        <v>694</v>
      </c>
      <c r="F118" s="28" t="s">
        <v>41</v>
      </c>
      <c r="G118" s="183" t="s">
        <v>78</v>
      </c>
      <c r="H118" s="42" t="s">
        <v>16</v>
      </c>
      <c r="I118" s="37" t="s">
        <v>89</v>
      </c>
      <c r="J118" s="13" t="s">
        <v>107</v>
      </c>
      <c r="K118" s="47"/>
      <c r="L118" s="38" t="s">
        <v>108</v>
      </c>
      <c r="M118" s="38" t="s">
        <v>109</v>
      </c>
      <c r="N118" s="13">
        <v>2</v>
      </c>
      <c r="O118" s="13">
        <v>1</v>
      </c>
      <c r="P118" s="13">
        <f t="shared" si="17"/>
        <v>2</v>
      </c>
      <c r="Q118" s="166" t="str">
        <f t="shared" ref="Q118:Q181" si="25">IF(P118&lt;2,"O",IF(P118&lt;=4,"(B)",IF(P118&lt;=8,"(M)",IF(P118&lt;=20,"(A)","(MA)"))))</f>
        <v>(B)</v>
      </c>
      <c r="R118" s="13">
        <v>100</v>
      </c>
      <c r="S118" s="13">
        <f t="shared" si="18"/>
        <v>200</v>
      </c>
      <c r="T118" s="31" t="str">
        <f t="shared" si="24"/>
        <v>II</v>
      </c>
      <c r="U118" s="32" t="str">
        <f t="shared" si="20"/>
        <v>Aceptable con Control Especifico</v>
      </c>
      <c r="V118" s="33">
        <v>58</v>
      </c>
      <c r="W118" s="184" t="s">
        <v>477</v>
      </c>
      <c r="X118" s="160"/>
      <c r="Y118" s="160"/>
      <c r="Z118" s="38" t="s">
        <v>396</v>
      </c>
      <c r="AA118" s="38" t="s">
        <v>397</v>
      </c>
      <c r="AB118" s="44" t="s">
        <v>398</v>
      </c>
      <c r="AC118" s="164" t="s">
        <v>40</v>
      </c>
      <c r="AD118" s="28" t="s">
        <v>427</v>
      </c>
      <c r="AE118" s="199"/>
      <c r="AF118" s="199"/>
      <c r="AG118" s="200"/>
      <c r="AH118" s="199"/>
    </row>
    <row r="119" spans="1:48" ht="157.5" x14ac:dyDescent="0.25">
      <c r="A119" s="28" t="s">
        <v>698</v>
      </c>
      <c r="B119" s="28" t="s">
        <v>720</v>
      </c>
      <c r="C119" s="28" t="s">
        <v>206</v>
      </c>
      <c r="D119" s="29" t="s">
        <v>215</v>
      </c>
      <c r="E119" s="28" t="s">
        <v>694</v>
      </c>
      <c r="F119" s="28" t="s">
        <v>41</v>
      </c>
      <c r="G119" s="179" t="s">
        <v>171</v>
      </c>
      <c r="H119" s="42" t="s">
        <v>16</v>
      </c>
      <c r="I119" s="13" t="s">
        <v>172</v>
      </c>
      <c r="J119" s="13" t="s">
        <v>173</v>
      </c>
      <c r="K119" s="47"/>
      <c r="L119" s="38"/>
      <c r="M119" s="38" t="s">
        <v>174</v>
      </c>
      <c r="N119" s="13">
        <v>2</v>
      </c>
      <c r="O119" s="13">
        <v>1</v>
      </c>
      <c r="P119" s="13">
        <f t="shared" si="17"/>
        <v>2</v>
      </c>
      <c r="Q119" s="166" t="str">
        <f t="shared" si="25"/>
        <v>(B)</v>
      </c>
      <c r="R119" s="13">
        <v>25</v>
      </c>
      <c r="S119" s="13">
        <f t="shared" si="18"/>
        <v>50</v>
      </c>
      <c r="T119" s="31" t="str">
        <f t="shared" si="24"/>
        <v>III</v>
      </c>
      <c r="U119" s="32" t="str">
        <f t="shared" si="20"/>
        <v>Aceptable</v>
      </c>
      <c r="V119" s="33">
        <v>58</v>
      </c>
      <c r="W119" s="184" t="s">
        <v>477</v>
      </c>
      <c r="X119" s="160"/>
      <c r="Y119" s="160"/>
      <c r="Z119" s="160" t="s">
        <v>51</v>
      </c>
      <c r="AA119" s="38" t="s">
        <v>414</v>
      </c>
      <c r="AB119" s="50" t="s">
        <v>413</v>
      </c>
      <c r="AC119" s="164" t="s">
        <v>40</v>
      </c>
      <c r="AD119" s="28" t="s">
        <v>427</v>
      </c>
      <c r="AE119" s="199"/>
      <c r="AF119" s="199"/>
      <c r="AG119" s="200"/>
      <c r="AH119" s="199"/>
    </row>
    <row r="120" spans="1:48" ht="173.25" x14ac:dyDescent="0.25">
      <c r="A120" s="28" t="s">
        <v>698</v>
      </c>
      <c r="B120" s="28" t="s">
        <v>720</v>
      </c>
      <c r="C120" s="28" t="s">
        <v>206</v>
      </c>
      <c r="D120" s="29" t="s">
        <v>215</v>
      </c>
      <c r="E120" s="28" t="s">
        <v>694</v>
      </c>
      <c r="F120" s="28" t="s">
        <v>41</v>
      </c>
      <c r="G120" s="13" t="s">
        <v>200</v>
      </c>
      <c r="H120" s="42" t="s">
        <v>16</v>
      </c>
      <c r="I120" s="37" t="s">
        <v>85</v>
      </c>
      <c r="J120" s="163" t="s">
        <v>99</v>
      </c>
      <c r="K120" s="47"/>
      <c r="L120" s="30" t="s">
        <v>100</v>
      </c>
      <c r="M120" s="30" t="s">
        <v>101</v>
      </c>
      <c r="N120" s="13">
        <v>2</v>
      </c>
      <c r="O120" s="13">
        <v>2</v>
      </c>
      <c r="P120" s="13">
        <f t="shared" si="17"/>
        <v>4</v>
      </c>
      <c r="Q120" s="166" t="str">
        <f t="shared" si="25"/>
        <v>(B)</v>
      </c>
      <c r="R120" s="13">
        <v>25</v>
      </c>
      <c r="S120" s="13">
        <f t="shared" si="18"/>
        <v>100</v>
      </c>
      <c r="T120" s="31" t="str">
        <f t="shared" si="24"/>
        <v>III</v>
      </c>
      <c r="U120" s="32" t="str">
        <f t="shared" si="20"/>
        <v>Aceptable</v>
      </c>
      <c r="V120" s="33">
        <v>58</v>
      </c>
      <c r="W120" s="184" t="s">
        <v>477</v>
      </c>
      <c r="X120" s="160"/>
      <c r="Y120" s="160"/>
      <c r="Z120" s="30" t="s">
        <v>392</v>
      </c>
      <c r="AA120" s="30" t="s">
        <v>393</v>
      </c>
      <c r="AB120" s="160" t="s">
        <v>51</v>
      </c>
      <c r="AC120" s="164" t="s">
        <v>40</v>
      </c>
      <c r="AD120" s="28" t="s">
        <v>427</v>
      </c>
      <c r="AE120" s="199"/>
      <c r="AF120" s="199"/>
      <c r="AG120" s="200"/>
      <c r="AH120" s="199"/>
    </row>
    <row r="121" spans="1:48" ht="220.5" x14ac:dyDescent="0.25">
      <c r="A121" s="28" t="s">
        <v>698</v>
      </c>
      <c r="B121" s="28" t="s">
        <v>720</v>
      </c>
      <c r="C121" s="28" t="s">
        <v>206</v>
      </c>
      <c r="D121" s="29" t="s">
        <v>215</v>
      </c>
      <c r="E121" s="28" t="s">
        <v>694</v>
      </c>
      <c r="F121" s="28" t="s">
        <v>41</v>
      </c>
      <c r="G121" s="13" t="s">
        <v>201</v>
      </c>
      <c r="H121" s="42" t="s">
        <v>16</v>
      </c>
      <c r="I121" s="37" t="s">
        <v>86</v>
      </c>
      <c r="J121" s="163" t="s">
        <v>102</v>
      </c>
      <c r="K121" s="47"/>
      <c r="L121" s="30" t="s">
        <v>103</v>
      </c>
      <c r="M121" s="30" t="s">
        <v>101</v>
      </c>
      <c r="N121" s="13">
        <v>2</v>
      </c>
      <c r="O121" s="13">
        <v>2</v>
      </c>
      <c r="P121" s="13">
        <f t="shared" si="17"/>
        <v>4</v>
      </c>
      <c r="Q121" s="166" t="str">
        <f t="shared" si="25"/>
        <v>(B)</v>
      </c>
      <c r="R121" s="13">
        <v>25</v>
      </c>
      <c r="S121" s="13">
        <f t="shared" si="18"/>
        <v>100</v>
      </c>
      <c r="T121" s="31" t="str">
        <f t="shared" si="24"/>
        <v>III</v>
      </c>
      <c r="U121" s="32" t="str">
        <f t="shared" si="20"/>
        <v>Aceptable</v>
      </c>
      <c r="V121" s="33">
        <v>58</v>
      </c>
      <c r="W121" s="184" t="s">
        <v>477</v>
      </c>
      <c r="X121" s="160"/>
      <c r="Y121" s="160"/>
      <c r="Z121" s="30" t="s">
        <v>394</v>
      </c>
      <c r="AA121" s="30" t="s">
        <v>393</v>
      </c>
      <c r="AB121" s="160" t="s">
        <v>51</v>
      </c>
      <c r="AC121" s="164" t="s">
        <v>40</v>
      </c>
      <c r="AD121" s="28" t="s">
        <v>427</v>
      </c>
      <c r="AE121" s="199"/>
      <c r="AF121" s="199"/>
      <c r="AG121" s="200"/>
      <c r="AH121" s="199"/>
    </row>
    <row r="122" spans="1:48" ht="94.5" x14ac:dyDescent="0.25">
      <c r="A122" s="28" t="s">
        <v>698</v>
      </c>
      <c r="B122" s="28" t="s">
        <v>720</v>
      </c>
      <c r="C122" s="28" t="s">
        <v>206</v>
      </c>
      <c r="D122" s="29" t="s">
        <v>215</v>
      </c>
      <c r="E122" s="28" t="s">
        <v>694</v>
      </c>
      <c r="F122" s="28" t="s">
        <v>41</v>
      </c>
      <c r="G122" s="179" t="s">
        <v>175</v>
      </c>
      <c r="H122" s="42" t="s">
        <v>16</v>
      </c>
      <c r="I122" s="13" t="s">
        <v>176</v>
      </c>
      <c r="J122" s="13" t="s">
        <v>177</v>
      </c>
      <c r="K122" s="13"/>
      <c r="L122" s="38"/>
      <c r="M122" s="38" t="s">
        <v>178</v>
      </c>
      <c r="N122" s="13">
        <v>2</v>
      </c>
      <c r="O122" s="13">
        <v>1</v>
      </c>
      <c r="P122" s="13">
        <f t="shared" si="17"/>
        <v>2</v>
      </c>
      <c r="Q122" s="166" t="str">
        <f t="shared" si="25"/>
        <v>(B)</v>
      </c>
      <c r="R122" s="13">
        <v>100</v>
      </c>
      <c r="S122" s="13">
        <f t="shared" si="18"/>
        <v>200</v>
      </c>
      <c r="T122" s="31" t="str">
        <f t="shared" si="24"/>
        <v>II</v>
      </c>
      <c r="U122" s="32" t="str">
        <f t="shared" si="20"/>
        <v>Aceptable con Control Especifico</v>
      </c>
      <c r="V122" s="33">
        <v>58</v>
      </c>
      <c r="W122" s="184" t="s">
        <v>477</v>
      </c>
      <c r="X122" s="160"/>
      <c r="Y122" s="160"/>
      <c r="Z122" s="35" t="s">
        <v>415</v>
      </c>
      <c r="AA122" s="38" t="s">
        <v>416</v>
      </c>
      <c r="AB122" s="50" t="s">
        <v>417</v>
      </c>
      <c r="AC122" s="164" t="s">
        <v>40</v>
      </c>
      <c r="AD122" s="28" t="s">
        <v>427</v>
      </c>
      <c r="AE122" s="199"/>
      <c r="AF122" s="199"/>
      <c r="AG122" s="200"/>
      <c r="AH122" s="199"/>
    </row>
    <row r="123" spans="1:48" ht="283.5" x14ac:dyDescent="0.25">
      <c r="A123" s="28" t="s">
        <v>698</v>
      </c>
      <c r="B123" s="28" t="s">
        <v>720</v>
      </c>
      <c r="C123" s="28" t="s">
        <v>206</v>
      </c>
      <c r="D123" s="29" t="s">
        <v>215</v>
      </c>
      <c r="E123" s="28" t="s">
        <v>694</v>
      </c>
      <c r="F123" s="28" t="s">
        <v>41</v>
      </c>
      <c r="G123" s="179" t="s">
        <v>228</v>
      </c>
      <c r="H123" s="42" t="s">
        <v>494</v>
      </c>
      <c r="I123" s="13" t="s">
        <v>180</v>
      </c>
      <c r="J123" s="163" t="s">
        <v>181</v>
      </c>
      <c r="K123" s="36"/>
      <c r="L123" s="38" t="s">
        <v>182</v>
      </c>
      <c r="M123" s="38" t="s">
        <v>183</v>
      </c>
      <c r="N123" s="13">
        <v>2</v>
      </c>
      <c r="O123" s="13">
        <v>3</v>
      </c>
      <c r="P123" s="13">
        <f t="shared" si="17"/>
        <v>6</v>
      </c>
      <c r="Q123" s="166" t="str">
        <f t="shared" si="25"/>
        <v>(M)</v>
      </c>
      <c r="R123" s="13">
        <v>25</v>
      </c>
      <c r="S123" s="13">
        <f t="shared" si="18"/>
        <v>150</v>
      </c>
      <c r="T123" s="31" t="str">
        <f t="shared" si="24"/>
        <v>II</v>
      </c>
      <c r="U123" s="32" t="str">
        <f t="shared" si="20"/>
        <v>Aceptable con Control Especifico</v>
      </c>
      <c r="V123" s="33">
        <v>58</v>
      </c>
      <c r="W123" s="34" t="s">
        <v>478</v>
      </c>
      <c r="X123" s="160"/>
      <c r="Y123" s="160"/>
      <c r="Z123" s="160" t="s">
        <v>51</v>
      </c>
      <c r="AA123" s="38" t="s">
        <v>429</v>
      </c>
      <c r="AB123" s="50" t="s">
        <v>413</v>
      </c>
      <c r="AC123" s="164" t="s">
        <v>40</v>
      </c>
      <c r="AD123" s="28" t="s">
        <v>402</v>
      </c>
      <c r="AE123" s="199"/>
      <c r="AF123" s="199"/>
      <c r="AG123" s="200"/>
      <c r="AH123" s="199"/>
    </row>
    <row r="124" spans="1:48" ht="189" x14ac:dyDescent="0.25">
      <c r="A124" s="28" t="s">
        <v>698</v>
      </c>
      <c r="B124" s="28" t="s">
        <v>720</v>
      </c>
      <c r="C124" s="28" t="s">
        <v>206</v>
      </c>
      <c r="D124" s="29" t="s">
        <v>216</v>
      </c>
      <c r="E124" s="28" t="s">
        <v>694</v>
      </c>
      <c r="F124" s="28" t="s">
        <v>41</v>
      </c>
      <c r="G124" s="179" t="s">
        <v>80</v>
      </c>
      <c r="H124" s="42" t="s">
        <v>494</v>
      </c>
      <c r="I124" s="13" t="s">
        <v>91</v>
      </c>
      <c r="J124" s="163" t="s">
        <v>184</v>
      </c>
      <c r="K124" s="43"/>
      <c r="L124" s="38" t="s">
        <v>113</v>
      </c>
      <c r="M124" s="38" t="s">
        <v>114</v>
      </c>
      <c r="N124" s="13">
        <v>2</v>
      </c>
      <c r="O124" s="13">
        <v>4</v>
      </c>
      <c r="P124" s="13">
        <f t="shared" si="17"/>
        <v>8</v>
      </c>
      <c r="Q124" s="166" t="str">
        <f t="shared" si="25"/>
        <v>(M)</v>
      </c>
      <c r="R124" s="13">
        <v>10</v>
      </c>
      <c r="S124" s="13">
        <f t="shared" si="18"/>
        <v>80</v>
      </c>
      <c r="T124" s="31" t="str">
        <f t="shared" si="24"/>
        <v>III</v>
      </c>
      <c r="U124" s="32" t="str">
        <f t="shared" si="20"/>
        <v>Aceptable</v>
      </c>
      <c r="V124" s="33">
        <v>58</v>
      </c>
      <c r="W124" s="34" t="s">
        <v>478</v>
      </c>
      <c r="X124" s="160"/>
      <c r="Y124" s="160"/>
      <c r="Z124" s="160" t="s">
        <v>51</v>
      </c>
      <c r="AA124" s="38" t="s">
        <v>401</v>
      </c>
      <c r="AB124" s="160" t="s">
        <v>51</v>
      </c>
      <c r="AC124" s="164" t="s">
        <v>40</v>
      </c>
      <c r="AD124" s="28" t="s">
        <v>402</v>
      </c>
      <c r="AE124" s="199"/>
      <c r="AF124" s="199"/>
      <c r="AG124" s="200"/>
      <c r="AH124" s="199"/>
    </row>
    <row r="125" spans="1:48" ht="220.5" x14ac:dyDescent="0.25">
      <c r="A125" s="28" t="s">
        <v>698</v>
      </c>
      <c r="B125" s="28" t="s">
        <v>720</v>
      </c>
      <c r="C125" s="28" t="s">
        <v>206</v>
      </c>
      <c r="D125" s="29" t="s">
        <v>216</v>
      </c>
      <c r="E125" s="28" t="s">
        <v>694</v>
      </c>
      <c r="F125" s="28" t="s">
        <v>41</v>
      </c>
      <c r="G125" s="179" t="s">
        <v>185</v>
      </c>
      <c r="H125" s="13" t="s">
        <v>495</v>
      </c>
      <c r="I125" s="13" t="s">
        <v>186</v>
      </c>
      <c r="J125" s="163" t="s">
        <v>187</v>
      </c>
      <c r="K125" s="36"/>
      <c r="L125" s="38" t="s">
        <v>188</v>
      </c>
      <c r="M125" s="50" t="s">
        <v>189</v>
      </c>
      <c r="N125" s="13">
        <v>2</v>
      </c>
      <c r="O125" s="13">
        <v>2</v>
      </c>
      <c r="P125" s="13">
        <f t="shared" si="17"/>
        <v>4</v>
      </c>
      <c r="Q125" s="166" t="str">
        <f t="shared" si="25"/>
        <v>(B)</v>
      </c>
      <c r="R125" s="13">
        <v>25</v>
      </c>
      <c r="S125" s="13">
        <f t="shared" si="18"/>
        <v>100</v>
      </c>
      <c r="T125" s="31" t="str">
        <f t="shared" si="24"/>
        <v>III</v>
      </c>
      <c r="U125" s="32" t="str">
        <f t="shared" si="20"/>
        <v>Aceptable</v>
      </c>
      <c r="V125" s="33">
        <v>58</v>
      </c>
      <c r="W125" s="34" t="s">
        <v>478</v>
      </c>
      <c r="X125" s="160"/>
      <c r="Y125" s="160"/>
      <c r="Z125" s="160" t="s">
        <v>51</v>
      </c>
      <c r="AA125" s="38" t="s">
        <v>430</v>
      </c>
      <c r="AB125" s="50" t="s">
        <v>413</v>
      </c>
      <c r="AC125" s="164" t="s">
        <v>40</v>
      </c>
      <c r="AD125" s="28" t="s">
        <v>420</v>
      </c>
      <c r="AE125" s="199"/>
      <c r="AF125" s="199"/>
      <c r="AG125" s="200"/>
      <c r="AH125" s="199"/>
    </row>
    <row r="126" spans="1:48" ht="94.5" x14ac:dyDescent="0.25">
      <c r="A126" s="28" t="s">
        <v>698</v>
      </c>
      <c r="B126" s="28" t="s">
        <v>720</v>
      </c>
      <c r="C126" s="28" t="s">
        <v>206</v>
      </c>
      <c r="D126" s="29" t="s">
        <v>217</v>
      </c>
      <c r="E126" s="28" t="s">
        <v>694</v>
      </c>
      <c r="F126" s="28" t="s">
        <v>41</v>
      </c>
      <c r="G126" s="179" t="s">
        <v>190</v>
      </c>
      <c r="H126" s="13" t="s">
        <v>496</v>
      </c>
      <c r="I126" s="13" t="s">
        <v>191</v>
      </c>
      <c r="J126" s="163" t="s">
        <v>192</v>
      </c>
      <c r="K126" s="36"/>
      <c r="L126" s="36"/>
      <c r="M126" s="50" t="s">
        <v>193</v>
      </c>
      <c r="N126" s="13">
        <v>2</v>
      </c>
      <c r="O126" s="13">
        <v>2</v>
      </c>
      <c r="P126" s="13">
        <f t="shared" si="17"/>
        <v>4</v>
      </c>
      <c r="Q126" s="166" t="str">
        <f t="shared" si="25"/>
        <v>(B)</v>
      </c>
      <c r="R126" s="13">
        <v>25</v>
      </c>
      <c r="S126" s="13">
        <f t="shared" si="18"/>
        <v>100</v>
      </c>
      <c r="T126" s="31" t="str">
        <f t="shared" si="24"/>
        <v>III</v>
      </c>
      <c r="U126" s="32" t="str">
        <f t="shared" si="20"/>
        <v>Aceptable</v>
      </c>
      <c r="V126" s="33">
        <v>58</v>
      </c>
      <c r="W126" s="34" t="s">
        <v>478</v>
      </c>
      <c r="X126" s="160"/>
      <c r="Y126" s="160"/>
      <c r="Z126" s="50" t="s">
        <v>421</v>
      </c>
      <c r="AA126" s="50" t="s">
        <v>422</v>
      </c>
      <c r="AB126" s="50" t="s">
        <v>417</v>
      </c>
      <c r="AC126" s="164" t="s">
        <v>40</v>
      </c>
      <c r="AD126" s="28" t="s">
        <v>405</v>
      </c>
      <c r="AE126" s="199"/>
      <c r="AF126" s="199"/>
      <c r="AG126" s="200"/>
      <c r="AH126" s="199"/>
    </row>
    <row r="127" spans="1:48" ht="220.5" x14ac:dyDescent="0.25">
      <c r="A127" s="28" t="s">
        <v>698</v>
      </c>
      <c r="B127" s="28" t="s">
        <v>720</v>
      </c>
      <c r="C127" s="28" t="s">
        <v>206</v>
      </c>
      <c r="D127" s="29" t="s">
        <v>217</v>
      </c>
      <c r="E127" s="28" t="s">
        <v>694</v>
      </c>
      <c r="F127" s="28" t="s">
        <v>41</v>
      </c>
      <c r="G127" s="179" t="s">
        <v>81</v>
      </c>
      <c r="H127" s="42" t="s">
        <v>488</v>
      </c>
      <c r="I127" s="13" t="s">
        <v>92</v>
      </c>
      <c r="J127" s="13" t="s">
        <v>115</v>
      </c>
      <c r="K127" s="43"/>
      <c r="L127" s="44" t="s">
        <v>116</v>
      </c>
      <c r="M127" s="44" t="s">
        <v>109</v>
      </c>
      <c r="N127" s="13">
        <v>2</v>
      </c>
      <c r="O127" s="13">
        <v>1</v>
      </c>
      <c r="P127" s="13">
        <f t="shared" si="17"/>
        <v>2</v>
      </c>
      <c r="Q127" s="166" t="str">
        <f t="shared" si="25"/>
        <v>(B)</v>
      </c>
      <c r="R127" s="13">
        <v>100</v>
      </c>
      <c r="S127" s="13">
        <f t="shared" si="18"/>
        <v>200</v>
      </c>
      <c r="T127" s="31" t="str">
        <f t="shared" si="24"/>
        <v>II</v>
      </c>
      <c r="U127" s="32" t="str">
        <f t="shared" si="20"/>
        <v>Aceptable con Control Especifico</v>
      </c>
      <c r="V127" s="33">
        <v>58</v>
      </c>
      <c r="W127" s="34" t="s">
        <v>477</v>
      </c>
      <c r="X127" s="160"/>
      <c r="Y127" s="160"/>
      <c r="Z127" s="160" t="s">
        <v>51</v>
      </c>
      <c r="AA127" s="44" t="s">
        <v>403</v>
      </c>
      <c r="AB127" s="44" t="s">
        <v>404</v>
      </c>
      <c r="AC127" s="164" t="s">
        <v>40</v>
      </c>
      <c r="AD127" s="28" t="s">
        <v>405</v>
      </c>
      <c r="AE127" s="199"/>
      <c r="AF127" s="199"/>
      <c r="AG127" s="200"/>
      <c r="AH127" s="199"/>
    </row>
    <row r="128" spans="1:48" ht="220.5" x14ac:dyDescent="0.25">
      <c r="A128" s="28" t="s">
        <v>698</v>
      </c>
      <c r="B128" s="28" t="s">
        <v>720</v>
      </c>
      <c r="C128" s="28" t="s">
        <v>206</v>
      </c>
      <c r="D128" s="29" t="s">
        <v>218</v>
      </c>
      <c r="E128" s="28" t="s">
        <v>694</v>
      </c>
      <c r="F128" s="28" t="s">
        <v>41</v>
      </c>
      <c r="G128" s="179" t="s">
        <v>82</v>
      </c>
      <c r="H128" s="42" t="s">
        <v>488</v>
      </c>
      <c r="I128" s="13" t="s">
        <v>93</v>
      </c>
      <c r="J128" s="13" t="s">
        <v>117</v>
      </c>
      <c r="K128" s="43"/>
      <c r="L128" s="44" t="s">
        <v>116</v>
      </c>
      <c r="M128" s="44" t="s">
        <v>109</v>
      </c>
      <c r="N128" s="13">
        <v>2</v>
      </c>
      <c r="O128" s="13">
        <v>1</v>
      </c>
      <c r="P128" s="13">
        <f t="shared" si="17"/>
        <v>2</v>
      </c>
      <c r="Q128" s="166" t="str">
        <f t="shared" si="25"/>
        <v>(B)</v>
      </c>
      <c r="R128" s="13">
        <v>25</v>
      </c>
      <c r="S128" s="13">
        <f t="shared" si="18"/>
        <v>50</v>
      </c>
      <c r="T128" s="31" t="str">
        <f t="shared" si="24"/>
        <v>III</v>
      </c>
      <c r="U128" s="32" t="str">
        <f t="shared" si="20"/>
        <v>Aceptable</v>
      </c>
      <c r="V128" s="33">
        <v>58</v>
      </c>
      <c r="W128" s="34" t="s">
        <v>477</v>
      </c>
      <c r="X128" s="160"/>
      <c r="Y128" s="160"/>
      <c r="Z128" s="160" t="s">
        <v>51</v>
      </c>
      <c r="AA128" s="44" t="s">
        <v>403</v>
      </c>
      <c r="AB128" s="44" t="s">
        <v>404</v>
      </c>
      <c r="AC128" s="164" t="s">
        <v>40</v>
      </c>
      <c r="AD128" s="28" t="s">
        <v>405</v>
      </c>
      <c r="AE128" s="199"/>
      <c r="AF128" s="199"/>
      <c r="AG128" s="200"/>
      <c r="AH128" s="199"/>
    </row>
    <row r="129" spans="1:34" ht="189" x14ac:dyDescent="0.25">
      <c r="A129" s="28" t="s">
        <v>698</v>
      </c>
      <c r="B129" s="28" t="s">
        <v>720</v>
      </c>
      <c r="C129" s="28" t="s">
        <v>206</v>
      </c>
      <c r="D129" s="29" t="s">
        <v>218</v>
      </c>
      <c r="E129" s="28" t="s">
        <v>694</v>
      </c>
      <c r="F129" s="28" t="s">
        <v>41</v>
      </c>
      <c r="G129" s="179" t="s">
        <v>229</v>
      </c>
      <c r="H129" s="42" t="s">
        <v>488</v>
      </c>
      <c r="I129" s="13" t="s">
        <v>195</v>
      </c>
      <c r="J129" s="13" t="s">
        <v>115</v>
      </c>
      <c r="K129" s="36"/>
      <c r="L129" s="36"/>
      <c r="M129" s="36"/>
      <c r="N129" s="13">
        <v>2</v>
      </c>
      <c r="O129" s="13">
        <v>1</v>
      </c>
      <c r="P129" s="13">
        <f t="shared" si="17"/>
        <v>2</v>
      </c>
      <c r="Q129" s="166" t="str">
        <f t="shared" si="25"/>
        <v>(B)</v>
      </c>
      <c r="R129" s="13">
        <v>100</v>
      </c>
      <c r="S129" s="13">
        <f t="shared" si="18"/>
        <v>200</v>
      </c>
      <c r="T129" s="31" t="str">
        <f t="shared" si="24"/>
        <v>II</v>
      </c>
      <c r="U129" s="32" t="str">
        <f t="shared" si="20"/>
        <v>Aceptable con Control Especifico</v>
      </c>
      <c r="V129" s="33">
        <v>58</v>
      </c>
      <c r="W129" s="34" t="s">
        <v>477</v>
      </c>
      <c r="X129" s="160"/>
      <c r="Y129" s="160"/>
      <c r="Z129" s="160" t="s">
        <v>51</v>
      </c>
      <c r="AA129" s="44" t="s">
        <v>423</v>
      </c>
      <c r="AB129" s="160" t="s">
        <v>51</v>
      </c>
      <c r="AC129" s="164" t="s">
        <v>40</v>
      </c>
      <c r="AD129" s="28" t="s">
        <v>405</v>
      </c>
      <c r="AE129" s="199"/>
      <c r="AF129" s="199"/>
      <c r="AG129" s="200"/>
      <c r="AH129" s="199"/>
    </row>
    <row r="130" spans="1:34" ht="189" x14ac:dyDescent="0.25">
      <c r="A130" s="28" t="s">
        <v>698</v>
      </c>
      <c r="B130" s="28" t="s">
        <v>720</v>
      </c>
      <c r="C130" s="28" t="s">
        <v>206</v>
      </c>
      <c r="D130" s="29" t="s">
        <v>219</v>
      </c>
      <c r="E130" s="28" t="s">
        <v>694</v>
      </c>
      <c r="F130" s="28" t="s">
        <v>41</v>
      </c>
      <c r="G130" s="179" t="s">
        <v>230</v>
      </c>
      <c r="H130" s="42" t="s">
        <v>488</v>
      </c>
      <c r="I130" s="13" t="s">
        <v>197</v>
      </c>
      <c r="J130" s="13" t="s">
        <v>115</v>
      </c>
      <c r="K130" s="36"/>
      <c r="L130" s="36"/>
      <c r="M130" s="36"/>
      <c r="N130" s="13">
        <v>2</v>
      </c>
      <c r="O130" s="13">
        <v>1</v>
      </c>
      <c r="P130" s="13">
        <f t="shared" si="17"/>
        <v>2</v>
      </c>
      <c r="Q130" s="166" t="str">
        <f t="shared" si="25"/>
        <v>(B)</v>
      </c>
      <c r="R130" s="13">
        <v>100</v>
      </c>
      <c r="S130" s="13">
        <f t="shared" si="18"/>
        <v>200</v>
      </c>
      <c r="T130" s="31" t="str">
        <f t="shared" si="24"/>
        <v>II</v>
      </c>
      <c r="U130" s="32" t="str">
        <f t="shared" si="20"/>
        <v>Aceptable con Control Especifico</v>
      </c>
      <c r="V130" s="33">
        <v>58</v>
      </c>
      <c r="W130" s="34" t="s">
        <v>477</v>
      </c>
      <c r="X130" s="160"/>
      <c r="Y130" s="160"/>
      <c r="Z130" s="160" t="s">
        <v>51</v>
      </c>
      <c r="AA130" s="44" t="s">
        <v>423</v>
      </c>
      <c r="AB130" s="160" t="s">
        <v>51</v>
      </c>
      <c r="AC130" s="164" t="s">
        <v>40</v>
      </c>
      <c r="AD130" s="28" t="s">
        <v>405</v>
      </c>
      <c r="AE130" s="199"/>
      <c r="AF130" s="199"/>
      <c r="AG130" s="200"/>
      <c r="AH130" s="199"/>
    </row>
    <row r="131" spans="1:34" ht="173.25" x14ac:dyDescent="0.25">
      <c r="A131" s="28" t="s">
        <v>693</v>
      </c>
      <c r="B131" s="28" t="s">
        <v>719</v>
      </c>
      <c r="C131" s="28" t="s">
        <v>696</v>
      </c>
      <c r="D131" s="186" t="s">
        <v>231</v>
      </c>
      <c r="E131" s="186" t="s">
        <v>701</v>
      </c>
      <c r="F131" s="28" t="s">
        <v>41</v>
      </c>
      <c r="G131" s="13" t="s">
        <v>56</v>
      </c>
      <c r="H131" s="164" t="s">
        <v>493</v>
      </c>
      <c r="I131" s="13" t="s">
        <v>59</v>
      </c>
      <c r="J131" s="163" t="s">
        <v>60</v>
      </c>
      <c r="K131" s="30" t="s">
        <v>63</v>
      </c>
      <c r="L131" s="30" t="s">
        <v>64</v>
      </c>
      <c r="M131" s="30" t="s">
        <v>65</v>
      </c>
      <c r="N131" s="13">
        <v>2</v>
      </c>
      <c r="O131" s="13">
        <v>4</v>
      </c>
      <c r="P131" s="13">
        <f t="shared" si="17"/>
        <v>8</v>
      </c>
      <c r="Q131" s="166" t="str">
        <f t="shared" si="25"/>
        <v>(M)</v>
      </c>
      <c r="R131" s="13">
        <v>25</v>
      </c>
      <c r="S131" s="13">
        <f t="shared" si="18"/>
        <v>200</v>
      </c>
      <c r="T131" s="31" t="str">
        <f t="shared" si="24"/>
        <v>II</v>
      </c>
      <c r="U131" s="32" t="str">
        <f t="shared" si="20"/>
        <v>Aceptable con Control Especifico</v>
      </c>
      <c r="V131" s="33">
        <v>5</v>
      </c>
      <c r="W131" s="34" t="s">
        <v>476</v>
      </c>
      <c r="X131" s="160"/>
      <c r="Y131" s="160"/>
      <c r="Z131" s="30" t="s">
        <v>381</v>
      </c>
      <c r="AA131" s="30" t="s">
        <v>382</v>
      </c>
      <c r="AB131" s="38" t="s">
        <v>383</v>
      </c>
      <c r="AC131" s="164" t="s">
        <v>40</v>
      </c>
      <c r="AD131" s="28" t="s">
        <v>427</v>
      </c>
      <c r="AE131" s="199"/>
      <c r="AF131" s="199"/>
      <c r="AG131" s="200"/>
      <c r="AH131" s="199"/>
    </row>
    <row r="132" spans="1:34" ht="173.25" x14ac:dyDescent="0.25">
      <c r="A132" s="28" t="s">
        <v>693</v>
      </c>
      <c r="B132" s="28" t="s">
        <v>719</v>
      </c>
      <c r="C132" s="28" t="s">
        <v>696</v>
      </c>
      <c r="D132" s="186" t="s">
        <v>232</v>
      </c>
      <c r="E132" s="186" t="s">
        <v>701</v>
      </c>
      <c r="F132" s="28" t="s">
        <v>41</v>
      </c>
      <c r="G132" s="13" t="s">
        <v>57</v>
      </c>
      <c r="H132" s="164" t="s">
        <v>493</v>
      </c>
      <c r="I132" s="13" t="s">
        <v>125</v>
      </c>
      <c r="J132" s="163" t="s">
        <v>61</v>
      </c>
      <c r="K132" s="30" t="s">
        <v>63</v>
      </c>
      <c r="L132" s="30" t="s">
        <v>66</v>
      </c>
      <c r="M132" s="30" t="s">
        <v>65</v>
      </c>
      <c r="N132" s="13">
        <v>2</v>
      </c>
      <c r="O132" s="13">
        <v>4</v>
      </c>
      <c r="P132" s="13">
        <f t="shared" si="17"/>
        <v>8</v>
      </c>
      <c r="Q132" s="166" t="str">
        <f t="shared" si="25"/>
        <v>(M)</v>
      </c>
      <c r="R132" s="13">
        <v>25</v>
      </c>
      <c r="S132" s="13">
        <f t="shared" si="18"/>
        <v>200</v>
      </c>
      <c r="T132" s="31" t="str">
        <f t="shared" si="24"/>
        <v>II</v>
      </c>
      <c r="U132" s="32" t="str">
        <f t="shared" si="20"/>
        <v>Aceptable con Control Especifico</v>
      </c>
      <c r="V132" s="33">
        <v>5</v>
      </c>
      <c r="W132" s="34" t="s">
        <v>476</v>
      </c>
      <c r="X132" s="160"/>
      <c r="Y132" s="160"/>
      <c r="Z132" s="30" t="s">
        <v>381</v>
      </c>
      <c r="AA132" s="30" t="s">
        <v>385</v>
      </c>
      <c r="AB132" s="38" t="s">
        <v>383</v>
      </c>
      <c r="AC132" s="164" t="s">
        <v>40</v>
      </c>
      <c r="AD132" s="28" t="s">
        <v>427</v>
      </c>
      <c r="AE132" s="199"/>
      <c r="AF132" s="199"/>
      <c r="AG132" s="200"/>
      <c r="AH132" s="199"/>
    </row>
    <row r="133" spans="1:34" ht="78.75" x14ac:dyDescent="0.25">
      <c r="A133" s="28" t="s">
        <v>693</v>
      </c>
      <c r="B133" s="28" t="s">
        <v>719</v>
      </c>
      <c r="C133" s="28" t="s">
        <v>696</v>
      </c>
      <c r="D133" s="186" t="s">
        <v>233</v>
      </c>
      <c r="E133" s="186" t="s">
        <v>701</v>
      </c>
      <c r="F133" s="28" t="s">
        <v>41</v>
      </c>
      <c r="G133" s="13" t="s">
        <v>58</v>
      </c>
      <c r="H133" s="164" t="s">
        <v>493</v>
      </c>
      <c r="I133" s="13" t="s">
        <v>126</v>
      </c>
      <c r="J133" s="163" t="s">
        <v>62</v>
      </c>
      <c r="K133" s="47"/>
      <c r="L133" s="38" t="s">
        <v>67</v>
      </c>
      <c r="M133" s="38" t="s">
        <v>68</v>
      </c>
      <c r="N133" s="13">
        <v>2</v>
      </c>
      <c r="O133" s="13">
        <v>4</v>
      </c>
      <c r="P133" s="13">
        <f t="shared" ref="P133" si="26">N133*O133</f>
        <v>8</v>
      </c>
      <c r="Q133" s="166" t="str">
        <f t="shared" ref="Q133" si="27">IF(P133&lt;2,"O",IF(P133&lt;=4,"(B)",IF(P133&lt;=8,"(M)",IF(P133&lt;=20,"(A)","(MA)"))))</f>
        <v>(M)</v>
      </c>
      <c r="R133" s="13">
        <v>25</v>
      </c>
      <c r="S133" s="13">
        <f t="shared" ref="S133" si="28">P133*R133</f>
        <v>200</v>
      </c>
      <c r="T133" s="31" t="str">
        <f t="shared" ref="T133" si="29">IF(S133=0,"N/A",IF(AND(S133&gt;=1,S133&lt;=20),"IV",IF(AND(S133&gt;=40,S133&lt;=120),"III",IF(AND(S133&gt;=150,S133&lt;=500),"II",IF(S133&gt;=600,"I")))))</f>
        <v>II</v>
      </c>
      <c r="U133" s="32" t="str">
        <f t="shared" si="20"/>
        <v>Aceptable con Control Especifico</v>
      </c>
      <c r="V133" s="33">
        <v>5</v>
      </c>
      <c r="W133" s="34" t="s">
        <v>476</v>
      </c>
      <c r="X133" s="160"/>
      <c r="Y133" s="160"/>
      <c r="Z133" s="30" t="s">
        <v>386</v>
      </c>
      <c r="AA133" s="39" t="s">
        <v>387</v>
      </c>
      <c r="AB133" s="160" t="s">
        <v>51</v>
      </c>
      <c r="AC133" s="164" t="s">
        <v>40</v>
      </c>
      <c r="AD133" s="28" t="s">
        <v>427</v>
      </c>
      <c r="AE133" s="199"/>
      <c r="AF133" s="199"/>
      <c r="AG133" s="200"/>
      <c r="AH133" s="199"/>
    </row>
    <row r="134" spans="1:34" ht="220.5" x14ac:dyDescent="0.25">
      <c r="A134" s="28" t="s">
        <v>693</v>
      </c>
      <c r="B134" s="28" t="s">
        <v>719</v>
      </c>
      <c r="C134" s="28" t="s">
        <v>696</v>
      </c>
      <c r="D134" s="186" t="s">
        <v>234</v>
      </c>
      <c r="E134" s="186" t="s">
        <v>701</v>
      </c>
      <c r="F134" s="28" t="s">
        <v>41</v>
      </c>
      <c r="G134" s="13" t="s">
        <v>72</v>
      </c>
      <c r="H134" s="42" t="s">
        <v>16</v>
      </c>
      <c r="I134" s="37" t="s">
        <v>83</v>
      </c>
      <c r="J134" s="163" t="s">
        <v>94</v>
      </c>
      <c r="K134" s="47"/>
      <c r="L134" s="43"/>
      <c r="M134" s="163" t="s">
        <v>95</v>
      </c>
      <c r="N134" s="13">
        <v>2</v>
      </c>
      <c r="O134" s="13">
        <v>2</v>
      </c>
      <c r="P134" s="13">
        <f t="shared" si="17"/>
        <v>4</v>
      </c>
      <c r="Q134" s="166" t="str">
        <f t="shared" si="25"/>
        <v>(B)</v>
      </c>
      <c r="R134" s="13">
        <v>60</v>
      </c>
      <c r="S134" s="13">
        <f t="shared" si="18"/>
        <v>240</v>
      </c>
      <c r="T134" s="31" t="str">
        <f t="shared" si="24"/>
        <v>II</v>
      </c>
      <c r="U134" s="32" t="str">
        <f t="shared" si="20"/>
        <v>Aceptable con Control Especifico</v>
      </c>
      <c r="V134" s="33">
        <v>5</v>
      </c>
      <c r="W134" s="34" t="s">
        <v>476</v>
      </c>
      <c r="X134" s="160"/>
      <c r="Y134" s="163" t="s">
        <v>388</v>
      </c>
      <c r="Z134" s="160" t="s">
        <v>51</v>
      </c>
      <c r="AA134" s="41" t="s">
        <v>389</v>
      </c>
      <c r="AB134" s="160" t="s">
        <v>51</v>
      </c>
      <c r="AC134" s="164" t="s">
        <v>40</v>
      </c>
      <c r="AD134" s="28" t="s">
        <v>427</v>
      </c>
      <c r="AE134" s="199"/>
      <c r="AF134" s="199"/>
      <c r="AG134" s="200"/>
      <c r="AH134" s="199"/>
    </row>
    <row r="135" spans="1:34" ht="220.5" x14ac:dyDescent="0.25">
      <c r="A135" s="28" t="s">
        <v>693</v>
      </c>
      <c r="B135" s="28" t="s">
        <v>719</v>
      </c>
      <c r="C135" s="28" t="s">
        <v>696</v>
      </c>
      <c r="D135" s="186" t="s">
        <v>235</v>
      </c>
      <c r="E135" s="186" t="s">
        <v>701</v>
      </c>
      <c r="F135" s="28" t="s">
        <v>41</v>
      </c>
      <c r="G135" s="13" t="s">
        <v>73</v>
      </c>
      <c r="H135" s="13" t="s">
        <v>127</v>
      </c>
      <c r="I135" s="37" t="s">
        <v>84</v>
      </c>
      <c r="J135" s="13" t="s">
        <v>96</v>
      </c>
      <c r="K135" s="47"/>
      <c r="L135" s="30" t="s">
        <v>221</v>
      </c>
      <c r="M135" s="30" t="s">
        <v>98</v>
      </c>
      <c r="N135" s="13">
        <v>2</v>
      </c>
      <c r="O135" s="13">
        <v>3</v>
      </c>
      <c r="P135" s="13">
        <f t="shared" si="17"/>
        <v>6</v>
      </c>
      <c r="Q135" s="166" t="str">
        <f t="shared" si="25"/>
        <v>(M)</v>
      </c>
      <c r="R135" s="13">
        <v>25</v>
      </c>
      <c r="S135" s="13">
        <f t="shared" si="18"/>
        <v>150</v>
      </c>
      <c r="T135" s="31" t="str">
        <f t="shared" si="24"/>
        <v>II</v>
      </c>
      <c r="U135" s="32" t="str">
        <f t="shared" si="20"/>
        <v>Aceptable con Control Especifico</v>
      </c>
      <c r="V135" s="33">
        <v>5</v>
      </c>
      <c r="W135" s="34" t="s">
        <v>42</v>
      </c>
      <c r="X135" s="160"/>
      <c r="Y135" s="160"/>
      <c r="Z135" s="160" t="s">
        <v>51</v>
      </c>
      <c r="AA135" s="41" t="s">
        <v>390</v>
      </c>
      <c r="AB135" s="160" t="s">
        <v>51</v>
      </c>
      <c r="AC135" s="164" t="s">
        <v>40</v>
      </c>
      <c r="AD135" s="28" t="s">
        <v>391</v>
      </c>
      <c r="AE135" s="199"/>
      <c r="AF135" s="199"/>
      <c r="AG135" s="200"/>
      <c r="AH135" s="199"/>
    </row>
    <row r="136" spans="1:34" ht="173.25" x14ac:dyDescent="0.25">
      <c r="A136" s="28" t="s">
        <v>693</v>
      </c>
      <c r="B136" s="28" t="s">
        <v>719</v>
      </c>
      <c r="C136" s="28" t="s">
        <v>696</v>
      </c>
      <c r="D136" s="29" t="s">
        <v>236</v>
      </c>
      <c r="E136" s="186" t="s">
        <v>701</v>
      </c>
      <c r="F136" s="28" t="s">
        <v>41</v>
      </c>
      <c r="G136" s="13" t="s">
        <v>74</v>
      </c>
      <c r="H136" s="42" t="s">
        <v>16</v>
      </c>
      <c r="I136" s="37" t="s">
        <v>85</v>
      </c>
      <c r="J136" s="163" t="s">
        <v>99</v>
      </c>
      <c r="K136" s="47"/>
      <c r="L136" s="30" t="s">
        <v>100</v>
      </c>
      <c r="M136" s="30" t="s">
        <v>101</v>
      </c>
      <c r="N136" s="13">
        <v>2</v>
      </c>
      <c r="O136" s="13">
        <v>3</v>
      </c>
      <c r="P136" s="13">
        <f t="shared" si="17"/>
        <v>6</v>
      </c>
      <c r="Q136" s="166" t="str">
        <f t="shared" si="25"/>
        <v>(M)</v>
      </c>
      <c r="R136" s="13">
        <v>25</v>
      </c>
      <c r="S136" s="13">
        <f t="shared" si="18"/>
        <v>150</v>
      </c>
      <c r="T136" s="31" t="str">
        <f t="shared" si="24"/>
        <v>II</v>
      </c>
      <c r="U136" s="32" t="str">
        <f t="shared" si="20"/>
        <v>Aceptable con Control Especifico</v>
      </c>
      <c r="V136" s="33">
        <v>5</v>
      </c>
      <c r="W136" s="34" t="s">
        <v>477</v>
      </c>
      <c r="X136" s="160"/>
      <c r="Y136" s="160"/>
      <c r="Z136" s="30" t="s">
        <v>392</v>
      </c>
      <c r="AA136" s="30" t="s">
        <v>393</v>
      </c>
      <c r="AB136" s="160" t="s">
        <v>51</v>
      </c>
      <c r="AC136" s="164" t="s">
        <v>40</v>
      </c>
      <c r="AD136" s="28" t="s">
        <v>427</v>
      </c>
      <c r="AE136" s="199"/>
      <c r="AF136" s="199"/>
      <c r="AG136" s="200"/>
      <c r="AH136" s="199"/>
    </row>
    <row r="137" spans="1:34" ht="220.5" x14ac:dyDescent="0.25">
      <c r="A137" s="28" t="s">
        <v>693</v>
      </c>
      <c r="B137" s="28" t="s">
        <v>719</v>
      </c>
      <c r="C137" s="28" t="s">
        <v>696</v>
      </c>
      <c r="D137" s="29" t="s">
        <v>236</v>
      </c>
      <c r="E137" s="186" t="s">
        <v>701</v>
      </c>
      <c r="F137" s="28" t="s">
        <v>41</v>
      </c>
      <c r="G137" s="13" t="s">
        <v>75</v>
      </c>
      <c r="H137" s="42" t="s">
        <v>16</v>
      </c>
      <c r="I137" s="37" t="s">
        <v>86</v>
      </c>
      <c r="J137" s="163" t="s">
        <v>102</v>
      </c>
      <c r="K137" s="47"/>
      <c r="L137" s="30" t="s">
        <v>103</v>
      </c>
      <c r="M137" s="30" t="s">
        <v>101</v>
      </c>
      <c r="N137" s="13">
        <v>2</v>
      </c>
      <c r="O137" s="13">
        <v>3</v>
      </c>
      <c r="P137" s="13">
        <f t="shared" si="17"/>
        <v>6</v>
      </c>
      <c r="Q137" s="166" t="str">
        <f t="shared" si="25"/>
        <v>(M)</v>
      </c>
      <c r="R137" s="13">
        <v>25</v>
      </c>
      <c r="S137" s="13">
        <f t="shared" si="18"/>
        <v>150</v>
      </c>
      <c r="T137" s="31" t="str">
        <f t="shared" si="24"/>
        <v>II</v>
      </c>
      <c r="U137" s="32" t="str">
        <f t="shared" si="20"/>
        <v>Aceptable con Control Especifico</v>
      </c>
      <c r="V137" s="33">
        <v>5</v>
      </c>
      <c r="W137" s="34" t="s">
        <v>477</v>
      </c>
      <c r="X137" s="160"/>
      <c r="Y137" s="160"/>
      <c r="Z137" s="30" t="s">
        <v>394</v>
      </c>
      <c r="AA137" s="30" t="s">
        <v>393</v>
      </c>
      <c r="AB137" s="160" t="s">
        <v>51</v>
      </c>
      <c r="AC137" s="164" t="s">
        <v>40</v>
      </c>
      <c r="AD137" s="28" t="s">
        <v>427</v>
      </c>
      <c r="AE137" s="199"/>
      <c r="AF137" s="199"/>
      <c r="AG137" s="200"/>
      <c r="AH137" s="199"/>
    </row>
    <row r="138" spans="1:34" ht="157.5" x14ac:dyDescent="0.25">
      <c r="A138" s="28" t="s">
        <v>693</v>
      </c>
      <c r="B138" s="28" t="s">
        <v>719</v>
      </c>
      <c r="C138" s="28" t="s">
        <v>696</v>
      </c>
      <c r="D138" s="186" t="s">
        <v>237</v>
      </c>
      <c r="E138" s="186" t="s">
        <v>701</v>
      </c>
      <c r="F138" s="28" t="s">
        <v>41</v>
      </c>
      <c r="G138" s="13" t="s">
        <v>76</v>
      </c>
      <c r="H138" s="42" t="s">
        <v>16</v>
      </c>
      <c r="I138" s="37" t="s">
        <v>87</v>
      </c>
      <c r="J138" s="13" t="s">
        <v>104</v>
      </c>
      <c r="K138" s="47"/>
      <c r="L138" s="30" t="s">
        <v>105</v>
      </c>
      <c r="M138" s="30" t="s">
        <v>106</v>
      </c>
      <c r="N138" s="13">
        <v>2</v>
      </c>
      <c r="O138" s="13">
        <v>1</v>
      </c>
      <c r="P138" s="13">
        <f t="shared" si="17"/>
        <v>2</v>
      </c>
      <c r="Q138" s="166" t="str">
        <f t="shared" si="25"/>
        <v>(B)</v>
      </c>
      <c r="R138" s="13">
        <v>100</v>
      </c>
      <c r="S138" s="13">
        <f t="shared" si="18"/>
        <v>200</v>
      </c>
      <c r="T138" s="31" t="str">
        <f t="shared" si="24"/>
        <v>II</v>
      </c>
      <c r="U138" s="32" t="str">
        <f t="shared" si="20"/>
        <v>Aceptable con Control Especifico</v>
      </c>
      <c r="V138" s="33">
        <v>5</v>
      </c>
      <c r="W138" s="34" t="s">
        <v>477</v>
      </c>
      <c r="X138" s="160"/>
      <c r="Y138" s="160"/>
      <c r="Z138" s="160" t="s">
        <v>51</v>
      </c>
      <c r="AA138" s="30" t="s">
        <v>395</v>
      </c>
      <c r="AB138" s="160" t="s">
        <v>51</v>
      </c>
      <c r="AC138" s="164" t="s">
        <v>40</v>
      </c>
      <c r="AD138" s="28" t="s">
        <v>427</v>
      </c>
      <c r="AE138" s="199"/>
      <c r="AF138" s="199"/>
      <c r="AG138" s="200"/>
      <c r="AH138" s="199"/>
    </row>
    <row r="139" spans="1:34" ht="236.25" x14ac:dyDescent="0.25">
      <c r="A139" s="28" t="s">
        <v>693</v>
      </c>
      <c r="B139" s="28" t="s">
        <v>719</v>
      </c>
      <c r="C139" s="28" t="s">
        <v>696</v>
      </c>
      <c r="D139" s="186" t="s">
        <v>238</v>
      </c>
      <c r="E139" s="186" t="s">
        <v>701</v>
      </c>
      <c r="F139" s="28" t="s">
        <v>41</v>
      </c>
      <c r="G139" s="171" t="s">
        <v>78</v>
      </c>
      <c r="H139" s="42" t="s">
        <v>16</v>
      </c>
      <c r="I139" s="37" t="s">
        <v>89</v>
      </c>
      <c r="J139" s="13" t="s">
        <v>107</v>
      </c>
      <c r="K139" s="47"/>
      <c r="L139" s="38" t="s">
        <v>108</v>
      </c>
      <c r="M139" s="38" t="s">
        <v>109</v>
      </c>
      <c r="N139" s="13">
        <v>2</v>
      </c>
      <c r="O139" s="13">
        <v>1</v>
      </c>
      <c r="P139" s="13">
        <f t="shared" si="17"/>
        <v>2</v>
      </c>
      <c r="Q139" s="166" t="str">
        <f t="shared" si="25"/>
        <v>(B)</v>
      </c>
      <c r="R139" s="13">
        <v>100</v>
      </c>
      <c r="S139" s="13">
        <f t="shared" si="18"/>
        <v>200</v>
      </c>
      <c r="T139" s="31" t="str">
        <f t="shared" si="24"/>
        <v>II</v>
      </c>
      <c r="U139" s="32" t="str">
        <f t="shared" si="20"/>
        <v>Aceptable con Control Especifico</v>
      </c>
      <c r="V139" s="33">
        <v>5</v>
      </c>
      <c r="W139" s="34" t="s">
        <v>477</v>
      </c>
      <c r="X139" s="160"/>
      <c r="Y139" s="160"/>
      <c r="Z139" s="38" t="s">
        <v>396</v>
      </c>
      <c r="AA139" s="38" t="s">
        <v>397</v>
      </c>
      <c r="AB139" s="44" t="s">
        <v>398</v>
      </c>
      <c r="AC139" s="164" t="s">
        <v>40</v>
      </c>
      <c r="AD139" s="28" t="s">
        <v>427</v>
      </c>
      <c r="AE139" s="199"/>
      <c r="AF139" s="199"/>
      <c r="AG139" s="200"/>
      <c r="AH139" s="199"/>
    </row>
    <row r="140" spans="1:34" ht="189" x14ac:dyDescent="0.25">
      <c r="A140" s="28" t="s">
        <v>693</v>
      </c>
      <c r="B140" s="28" t="s">
        <v>719</v>
      </c>
      <c r="C140" s="28" t="s">
        <v>696</v>
      </c>
      <c r="D140" s="186" t="s">
        <v>239</v>
      </c>
      <c r="E140" s="186" t="s">
        <v>701</v>
      </c>
      <c r="F140" s="28" t="s">
        <v>41</v>
      </c>
      <c r="G140" s="172" t="s">
        <v>79</v>
      </c>
      <c r="H140" s="42" t="s">
        <v>16</v>
      </c>
      <c r="I140" s="37" t="s">
        <v>90</v>
      </c>
      <c r="J140" s="13" t="s">
        <v>110</v>
      </c>
      <c r="K140" s="13" t="s">
        <v>513</v>
      </c>
      <c r="L140" s="38" t="s">
        <v>111</v>
      </c>
      <c r="M140" s="13" t="s">
        <v>513</v>
      </c>
      <c r="N140" s="13">
        <v>2</v>
      </c>
      <c r="O140" s="13">
        <v>3</v>
      </c>
      <c r="P140" s="13">
        <f t="shared" si="17"/>
        <v>6</v>
      </c>
      <c r="Q140" s="166" t="str">
        <f t="shared" si="25"/>
        <v>(M)</v>
      </c>
      <c r="R140" s="13">
        <v>60</v>
      </c>
      <c r="S140" s="13">
        <f t="shared" si="18"/>
        <v>360</v>
      </c>
      <c r="T140" s="31" t="str">
        <f t="shared" si="24"/>
        <v>II</v>
      </c>
      <c r="U140" s="32" t="str">
        <f t="shared" si="20"/>
        <v>Aceptable con Control Especifico</v>
      </c>
      <c r="V140" s="33">
        <v>5</v>
      </c>
      <c r="W140" s="34" t="s">
        <v>477</v>
      </c>
      <c r="X140" s="160"/>
      <c r="Y140" s="160"/>
      <c r="Z140" s="39" t="s">
        <v>424</v>
      </c>
      <c r="AA140" s="39" t="s">
        <v>400</v>
      </c>
      <c r="AB140" s="160" t="s">
        <v>51</v>
      </c>
      <c r="AC140" s="164" t="s">
        <v>40</v>
      </c>
      <c r="AD140" s="28" t="s">
        <v>427</v>
      </c>
      <c r="AE140" s="199"/>
      <c r="AF140" s="199"/>
      <c r="AG140" s="200"/>
      <c r="AH140" s="199"/>
    </row>
    <row r="141" spans="1:34" ht="189" x14ac:dyDescent="0.25">
      <c r="A141" s="28" t="s">
        <v>693</v>
      </c>
      <c r="B141" s="28" t="s">
        <v>719</v>
      </c>
      <c r="C141" s="28" t="s">
        <v>696</v>
      </c>
      <c r="D141" s="186" t="s">
        <v>240</v>
      </c>
      <c r="E141" s="186" t="s">
        <v>701</v>
      </c>
      <c r="F141" s="28" t="s">
        <v>41</v>
      </c>
      <c r="G141" s="13" t="s">
        <v>80</v>
      </c>
      <c r="H141" s="42" t="s">
        <v>494</v>
      </c>
      <c r="I141" s="13" t="s">
        <v>91</v>
      </c>
      <c r="J141" s="163" t="s">
        <v>112</v>
      </c>
      <c r="K141" s="43"/>
      <c r="L141" s="38" t="s">
        <v>113</v>
      </c>
      <c r="M141" s="38" t="s">
        <v>114</v>
      </c>
      <c r="N141" s="13">
        <v>2</v>
      </c>
      <c r="O141" s="13">
        <v>4</v>
      </c>
      <c r="P141" s="13">
        <f t="shared" si="17"/>
        <v>8</v>
      </c>
      <c r="Q141" s="166" t="str">
        <f t="shared" si="25"/>
        <v>(M)</v>
      </c>
      <c r="R141" s="13">
        <v>10</v>
      </c>
      <c r="S141" s="13">
        <f t="shared" si="18"/>
        <v>80</v>
      </c>
      <c r="T141" s="31" t="str">
        <f t="shared" si="24"/>
        <v>III</v>
      </c>
      <c r="U141" s="32" t="str">
        <f t="shared" si="20"/>
        <v>Aceptable</v>
      </c>
      <c r="V141" s="33">
        <v>5</v>
      </c>
      <c r="W141" s="34" t="s">
        <v>478</v>
      </c>
      <c r="X141" s="160"/>
      <c r="Y141" s="160"/>
      <c r="Z141" s="160" t="s">
        <v>51</v>
      </c>
      <c r="AA141" s="38" t="s">
        <v>401</v>
      </c>
      <c r="AB141" s="160" t="s">
        <v>51</v>
      </c>
      <c r="AC141" s="164" t="s">
        <v>40</v>
      </c>
      <c r="AD141" s="28" t="s">
        <v>402</v>
      </c>
      <c r="AE141" s="199"/>
      <c r="AF141" s="199"/>
      <c r="AG141" s="200"/>
      <c r="AH141" s="199"/>
    </row>
    <row r="142" spans="1:34" ht="220.5" x14ac:dyDescent="0.25">
      <c r="A142" s="28" t="s">
        <v>693</v>
      </c>
      <c r="B142" s="28" t="s">
        <v>719</v>
      </c>
      <c r="C142" s="28" t="s">
        <v>696</v>
      </c>
      <c r="D142" s="186" t="s">
        <v>241</v>
      </c>
      <c r="E142" s="186" t="s">
        <v>701</v>
      </c>
      <c r="F142" s="28" t="s">
        <v>41</v>
      </c>
      <c r="G142" s="13" t="s">
        <v>81</v>
      </c>
      <c r="H142" s="42" t="s">
        <v>488</v>
      </c>
      <c r="I142" s="13" t="s">
        <v>92</v>
      </c>
      <c r="J142" s="13" t="s">
        <v>115</v>
      </c>
      <c r="K142" s="43"/>
      <c r="L142" s="44" t="s">
        <v>116</v>
      </c>
      <c r="M142" s="44" t="s">
        <v>109</v>
      </c>
      <c r="N142" s="13">
        <v>2</v>
      </c>
      <c r="O142" s="13">
        <v>1</v>
      </c>
      <c r="P142" s="13">
        <f t="shared" si="17"/>
        <v>2</v>
      </c>
      <c r="Q142" s="166" t="str">
        <f t="shared" si="25"/>
        <v>(B)</v>
      </c>
      <c r="R142" s="13">
        <v>100</v>
      </c>
      <c r="S142" s="13">
        <f t="shared" si="18"/>
        <v>200</v>
      </c>
      <c r="T142" s="31" t="str">
        <f t="shared" si="24"/>
        <v>II</v>
      </c>
      <c r="U142" s="32" t="str">
        <f t="shared" si="20"/>
        <v>Aceptable con Control Especifico</v>
      </c>
      <c r="V142" s="33">
        <v>5</v>
      </c>
      <c r="W142" s="34" t="s">
        <v>477</v>
      </c>
      <c r="X142" s="160"/>
      <c r="Y142" s="160"/>
      <c r="Z142" s="160" t="s">
        <v>51</v>
      </c>
      <c r="AA142" s="44" t="s">
        <v>403</v>
      </c>
      <c r="AB142" s="44" t="s">
        <v>404</v>
      </c>
      <c r="AC142" s="164" t="s">
        <v>40</v>
      </c>
      <c r="AD142" s="28" t="s">
        <v>406</v>
      </c>
      <c r="AE142" s="199"/>
      <c r="AF142" s="199"/>
      <c r="AG142" s="200"/>
      <c r="AH142" s="199"/>
    </row>
    <row r="143" spans="1:34" ht="252.75" customHeight="1" x14ac:dyDescent="0.25">
      <c r="A143" s="28" t="s">
        <v>693</v>
      </c>
      <c r="B143" s="28" t="s">
        <v>719</v>
      </c>
      <c r="C143" s="28" t="s">
        <v>696</v>
      </c>
      <c r="D143" s="186" t="s">
        <v>497</v>
      </c>
      <c r="E143" s="186" t="s">
        <v>701</v>
      </c>
      <c r="F143" s="28" t="s">
        <v>41</v>
      </c>
      <c r="G143" s="13" t="s">
        <v>82</v>
      </c>
      <c r="H143" s="42" t="s">
        <v>488</v>
      </c>
      <c r="I143" s="13" t="s">
        <v>93</v>
      </c>
      <c r="J143" s="13" t="s">
        <v>117</v>
      </c>
      <c r="K143" s="43"/>
      <c r="L143" s="44" t="s">
        <v>116</v>
      </c>
      <c r="M143" s="44" t="s">
        <v>109</v>
      </c>
      <c r="N143" s="13">
        <v>2</v>
      </c>
      <c r="O143" s="13">
        <v>1</v>
      </c>
      <c r="P143" s="13">
        <f t="shared" ref="P143:P193" si="30">N143*O143</f>
        <v>2</v>
      </c>
      <c r="Q143" s="166" t="str">
        <f t="shared" si="25"/>
        <v>(B)</v>
      </c>
      <c r="R143" s="13">
        <v>25</v>
      </c>
      <c r="S143" s="13">
        <f t="shared" si="18"/>
        <v>50</v>
      </c>
      <c r="T143" s="31" t="str">
        <f t="shared" si="24"/>
        <v>III</v>
      </c>
      <c r="U143" s="32" t="str">
        <f t="shared" si="20"/>
        <v>Aceptable</v>
      </c>
      <c r="V143" s="33">
        <v>5</v>
      </c>
      <c r="W143" s="34" t="s">
        <v>477</v>
      </c>
      <c r="X143" s="160"/>
      <c r="Y143" s="160"/>
      <c r="Z143" s="160" t="s">
        <v>51</v>
      </c>
      <c r="AA143" s="44" t="s">
        <v>403</v>
      </c>
      <c r="AB143" s="44" t="s">
        <v>404</v>
      </c>
      <c r="AC143" s="164" t="s">
        <v>40</v>
      </c>
      <c r="AD143" s="28" t="s">
        <v>406</v>
      </c>
      <c r="AE143" s="199"/>
      <c r="AF143" s="199"/>
      <c r="AG143" s="200"/>
      <c r="AH143" s="199"/>
    </row>
    <row r="144" spans="1:34" ht="173.25" x14ac:dyDescent="0.25">
      <c r="A144" s="28" t="s">
        <v>693</v>
      </c>
      <c r="B144" s="28" t="s">
        <v>719</v>
      </c>
      <c r="C144" s="28" t="s">
        <v>697</v>
      </c>
      <c r="D144" s="37" t="s">
        <v>242</v>
      </c>
      <c r="E144" s="186" t="s">
        <v>701</v>
      </c>
      <c r="F144" s="28" t="s">
        <v>41</v>
      </c>
      <c r="G144" s="13" t="s">
        <v>56</v>
      </c>
      <c r="H144" s="164" t="s">
        <v>493</v>
      </c>
      <c r="I144" s="13" t="s">
        <v>59</v>
      </c>
      <c r="J144" s="163" t="s">
        <v>60</v>
      </c>
      <c r="K144" s="30" t="s">
        <v>63</v>
      </c>
      <c r="L144" s="30" t="s">
        <v>64</v>
      </c>
      <c r="M144" s="30" t="s">
        <v>65</v>
      </c>
      <c r="N144" s="13">
        <v>2</v>
      </c>
      <c r="O144" s="13">
        <v>4</v>
      </c>
      <c r="P144" s="13">
        <f t="shared" si="30"/>
        <v>8</v>
      </c>
      <c r="Q144" s="166" t="str">
        <f t="shared" si="25"/>
        <v>(M)</v>
      </c>
      <c r="R144" s="13">
        <v>25</v>
      </c>
      <c r="S144" s="13">
        <f t="shared" ref="S144:S194" si="31">P144*R144</f>
        <v>200</v>
      </c>
      <c r="T144" s="31" t="str">
        <f t="shared" si="24"/>
        <v>II</v>
      </c>
      <c r="U144" s="32" t="str">
        <f t="shared" ref="U144:U194" si="32">IF(T144="I","No aceptable",IF(T144="II","Aceptable con Control Especifico",IF(T144=0,"","Aceptable")))</f>
        <v>Aceptable con Control Especifico</v>
      </c>
      <c r="V144" s="33">
        <v>1</v>
      </c>
      <c r="W144" s="34" t="s">
        <v>476</v>
      </c>
      <c r="X144" s="160"/>
      <c r="Y144" s="160"/>
      <c r="Z144" s="30" t="s">
        <v>381</v>
      </c>
      <c r="AA144" s="30" t="s">
        <v>382</v>
      </c>
      <c r="AB144" s="38" t="s">
        <v>383</v>
      </c>
      <c r="AC144" s="164" t="s">
        <v>40</v>
      </c>
      <c r="AD144" s="28" t="s">
        <v>427</v>
      </c>
      <c r="AE144" s="199"/>
      <c r="AF144" s="199"/>
      <c r="AG144" s="200"/>
      <c r="AH144" s="199"/>
    </row>
    <row r="145" spans="1:34" ht="173.25" x14ac:dyDescent="0.25">
      <c r="A145" s="28" t="s">
        <v>693</v>
      </c>
      <c r="B145" s="28" t="s">
        <v>719</v>
      </c>
      <c r="C145" s="28" t="s">
        <v>697</v>
      </c>
      <c r="D145" s="37" t="s">
        <v>243</v>
      </c>
      <c r="E145" s="186" t="s">
        <v>701</v>
      </c>
      <c r="F145" s="28" t="s">
        <v>41</v>
      </c>
      <c r="G145" s="13" t="s">
        <v>57</v>
      </c>
      <c r="H145" s="164" t="s">
        <v>493</v>
      </c>
      <c r="I145" s="13" t="s">
        <v>125</v>
      </c>
      <c r="J145" s="163" t="s">
        <v>61</v>
      </c>
      <c r="K145" s="30" t="s">
        <v>63</v>
      </c>
      <c r="L145" s="30" t="s">
        <v>66</v>
      </c>
      <c r="M145" s="30" t="s">
        <v>65</v>
      </c>
      <c r="N145" s="13">
        <v>2</v>
      </c>
      <c r="O145" s="13">
        <v>4</v>
      </c>
      <c r="P145" s="13">
        <f t="shared" si="30"/>
        <v>8</v>
      </c>
      <c r="Q145" s="166" t="str">
        <f t="shared" si="25"/>
        <v>(M)</v>
      </c>
      <c r="R145" s="13">
        <v>25</v>
      </c>
      <c r="S145" s="13">
        <f t="shared" si="31"/>
        <v>200</v>
      </c>
      <c r="T145" s="31" t="str">
        <f t="shared" si="24"/>
        <v>II</v>
      </c>
      <c r="U145" s="32" t="str">
        <f t="shared" si="32"/>
        <v>Aceptable con Control Especifico</v>
      </c>
      <c r="V145" s="33">
        <v>1</v>
      </c>
      <c r="W145" s="34" t="s">
        <v>476</v>
      </c>
      <c r="X145" s="160"/>
      <c r="Y145" s="160"/>
      <c r="Z145" s="30" t="s">
        <v>381</v>
      </c>
      <c r="AA145" s="30" t="s">
        <v>385</v>
      </c>
      <c r="AB145" s="38" t="s">
        <v>383</v>
      </c>
      <c r="AC145" s="164" t="s">
        <v>40</v>
      </c>
      <c r="AD145" s="28" t="s">
        <v>427</v>
      </c>
      <c r="AE145" s="199"/>
      <c r="AF145" s="199"/>
      <c r="AG145" s="200"/>
      <c r="AH145" s="199"/>
    </row>
    <row r="146" spans="1:34" ht="78.75" x14ac:dyDescent="0.25">
      <c r="A146" s="28" t="s">
        <v>693</v>
      </c>
      <c r="B146" s="28" t="s">
        <v>719</v>
      </c>
      <c r="C146" s="28" t="s">
        <v>697</v>
      </c>
      <c r="D146" s="29" t="s">
        <v>244</v>
      </c>
      <c r="E146" s="186" t="s">
        <v>701</v>
      </c>
      <c r="F146" s="28" t="s">
        <v>41</v>
      </c>
      <c r="G146" s="13" t="s">
        <v>58</v>
      </c>
      <c r="H146" s="164" t="s">
        <v>493</v>
      </c>
      <c r="I146" s="13" t="s">
        <v>126</v>
      </c>
      <c r="J146" s="163" t="s">
        <v>62</v>
      </c>
      <c r="K146" s="47"/>
      <c r="L146" s="38" t="s">
        <v>67</v>
      </c>
      <c r="M146" s="38" t="s">
        <v>68</v>
      </c>
      <c r="N146" s="13">
        <v>2</v>
      </c>
      <c r="O146" s="13">
        <v>4</v>
      </c>
      <c r="P146" s="13">
        <f t="shared" si="30"/>
        <v>8</v>
      </c>
      <c r="Q146" s="166" t="str">
        <f t="shared" si="25"/>
        <v>(M)</v>
      </c>
      <c r="R146" s="13">
        <v>10</v>
      </c>
      <c r="S146" s="13">
        <f t="shared" si="31"/>
        <v>80</v>
      </c>
      <c r="T146" s="31" t="str">
        <f t="shared" si="24"/>
        <v>III</v>
      </c>
      <c r="U146" s="32" t="str">
        <f t="shared" si="32"/>
        <v>Aceptable</v>
      </c>
      <c r="V146" s="33">
        <v>1</v>
      </c>
      <c r="W146" s="34" t="s">
        <v>476</v>
      </c>
      <c r="X146" s="160"/>
      <c r="Y146" s="160"/>
      <c r="Z146" s="30" t="s">
        <v>386</v>
      </c>
      <c r="AA146" s="39" t="s">
        <v>387</v>
      </c>
      <c r="AB146" s="160" t="s">
        <v>51</v>
      </c>
      <c r="AC146" s="164" t="s">
        <v>40</v>
      </c>
      <c r="AD146" s="28" t="s">
        <v>427</v>
      </c>
      <c r="AE146" s="199"/>
      <c r="AF146" s="199"/>
      <c r="AG146" s="200"/>
      <c r="AH146" s="199"/>
    </row>
    <row r="147" spans="1:34" ht="220.5" x14ac:dyDescent="0.25">
      <c r="A147" s="28" t="s">
        <v>693</v>
      </c>
      <c r="B147" s="28" t="s">
        <v>719</v>
      </c>
      <c r="C147" s="28" t="s">
        <v>697</v>
      </c>
      <c r="D147" s="29" t="s">
        <v>244</v>
      </c>
      <c r="E147" s="186" t="s">
        <v>701</v>
      </c>
      <c r="F147" s="28" t="s">
        <v>41</v>
      </c>
      <c r="G147" s="13" t="s">
        <v>72</v>
      </c>
      <c r="H147" s="42" t="s">
        <v>16</v>
      </c>
      <c r="I147" s="37" t="s">
        <v>83</v>
      </c>
      <c r="J147" s="163" t="s">
        <v>94</v>
      </c>
      <c r="K147" s="47"/>
      <c r="L147" s="43"/>
      <c r="M147" s="163" t="s">
        <v>95</v>
      </c>
      <c r="N147" s="13">
        <v>2</v>
      </c>
      <c r="O147" s="13">
        <v>2</v>
      </c>
      <c r="P147" s="13">
        <f t="shared" si="30"/>
        <v>4</v>
      </c>
      <c r="Q147" s="166" t="str">
        <f t="shared" si="25"/>
        <v>(B)</v>
      </c>
      <c r="R147" s="13">
        <v>10</v>
      </c>
      <c r="S147" s="13">
        <f t="shared" si="31"/>
        <v>40</v>
      </c>
      <c r="T147" s="31" t="str">
        <f t="shared" si="24"/>
        <v>III</v>
      </c>
      <c r="U147" s="32" t="str">
        <f t="shared" si="32"/>
        <v>Aceptable</v>
      </c>
      <c r="V147" s="33">
        <v>1</v>
      </c>
      <c r="W147" s="34" t="s">
        <v>476</v>
      </c>
      <c r="X147" s="160"/>
      <c r="Y147" s="163" t="s">
        <v>388</v>
      </c>
      <c r="Z147" s="160" t="s">
        <v>51</v>
      </c>
      <c r="AA147" s="41" t="s">
        <v>389</v>
      </c>
      <c r="AB147" s="160" t="s">
        <v>51</v>
      </c>
      <c r="AC147" s="164" t="s">
        <v>40</v>
      </c>
      <c r="AD147" s="28" t="s">
        <v>427</v>
      </c>
      <c r="AE147" s="199"/>
      <c r="AF147" s="199"/>
      <c r="AG147" s="200"/>
      <c r="AH147" s="199"/>
    </row>
    <row r="148" spans="1:34" ht="220.5" x14ac:dyDescent="0.25">
      <c r="A148" s="28" t="s">
        <v>693</v>
      </c>
      <c r="B148" s="28" t="s">
        <v>719</v>
      </c>
      <c r="C148" s="28" t="s">
        <v>697</v>
      </c>
      <c r="D148" s="37" t="s">
        <v>245</v>
      </c>
      <c r="E148" s="186" t="s">
        <v>701</v>
      </c>
      <c r="F148" s="28" t="s">
        <v>41</v>
      </c>
      <c r="G148" s="13" t="s">
        <v>73</v>
      </c>
      <c r="H148" s="13" t="s">
        <v>127</v>
      </c>
      <c r="I148" s="37" t="s">
        <v>84</v>
      </c>
      <c r="J148" s="13" t="s">
        <v>96</v>
      </c>
      <c r="K148" s="47"/>
      <c r="L148" s="30" t="s">
        <v>221</v>
      </c>
      <c r="M148" s="30" t="s">
        <v>98</v>
      </c>
      <c r="N148" s="13">
        <v>2</v>
      </c>
      <c r="O148" s="13">
        <v>3</v>
      </c>
      <c r="P148" s="13">
        <f t="shared" si="30"/>
        <v>6</v>
      </c>
      <c r="Q148" s="166" t="str">
        <f t="shared" si="25"/>
        <v>(M)</v>
      </c>
      <c r="R148" s="13">
        <v>25</v>
      </c>
      <c r="S148" s="13">
        <f t="shared" si="31"/>
        <v>150</v>
      </c>
      <c r="T148" s="31" t="str">
        <f t="shared" si="24"/>
        <v>II</v>
      </c>
      <c r="U148" s="32" t="str">
        <f t="shared" si="32"/>
        <v>Aceptable con Control Especifico</v>
      </c>
      <c r="V148" s="33">
        <v>1</v>
      </c>
      <c r="W148" s="34" t="s">
        <v>42</v>
      </c>
      <c r="X148" s="160"/>
      <c r="Y148" s="160"/>
      <c r="Z148" s="160" t="s">
        <v>51</v>
      </c>
      <c r="AA148" s="41" t="s">
        <v>390</v>
      </c>
      <c r="AB148" s="160" t="s">
        <v>51</v>
      </c>
      <c r="AC148" s="164" t="s">
        <v>40</v>
      </c>
      <c r="AD148" s="28" t="s">
        <v>391</v>
      </c>
      <c r="AE148" s="199"/>
      <c r="AF148" s="199"/>
      <c r="AG148" s="200"/>
      <c r="AH148" s="199"/>
    </row>
    <row r="149" spans="1:34" ht="173.25" x14ac:dyDescent="0.25">
      <c r="A149" s="28" t="s">
        <v>693</v>
      </c>
      <c r="B149" s="28" t="s">
        <v>719</v>
      </c>
      <c r="C149" s="28" t="s">
        <v>697</v>
      </c>
      <c r="D149" s="29" t="s">
        <v>246</v>
      </c>
      <c r="E149" s="186" t="s">
        <v>701</v>
      </c>
      <c r="F149" s="28" t="s">
        <v>41</v>
      </c>
      <c r="G149" s="13" t="s">
        <v>74</v>
      </c>
      <c r="H149" s="42" t="s">
        <v>16</v>
      </c>
      <c r="I149" s="37" t="s">
        <v>85</v>
      </c>
      <c r="J149" s="163" t="s">
        <v>99</v>
      </c>
      <c r="K149" s="47"/>
      <c r="L149" s="30" t="s">
        <v>100</v>
      </c>
      <c r="M149" s="30" t="s">
        <v>101</v>
      </c>
      <c r="N149" s="13">
        <v>2</v>
      </c>
      <c r="O149" s="13">
        <v>3</v>
      </c>
      <c r="P149" s="13">
        <f t="shared" si="30"/>
        <v>6</v>
      </c>
      <c r="Q149" s="166" t="str">
        <f t="shared" si="25"/>
        <v>(M)</v>
      </c>
      <c r="R149" s="13">
        <v>25</v>
      </c>
      <c r="S149" s="13">
        <f t="shared" si="31"/>
        <v>150</v>
      </c>
      <c r="T149" s="31" t="str">
        <f t="shared" si="24"/>
        <v>II</v>
      </c>
      <c r="U149" s="32" t="str">
        <f t="shared" si="32"/>
        <v>Aceptable con Control Especifico</v>
      </c>
      <c r="V149" s="33">
        <v>1</v>
      </c>
      <c r="W149" s="34" t="s">
        <v>477</v>
      </c>
      <c r="X149" s="160"/>
      <c r="Y149" s="160"/>
      <c r="Z149" s="30" t="s">
        <v>392</v>
      </c>
      <c r="AA149" s="30" t="s">
        <v>393</v>
      </c>
      <c r="AB149" s="160" t="s">
        <v>51</v>
      </c>
      <c r="AC149" s="164" t="s">
        <v>40</v>
      </c>
      <c r="AD149" s="28" t="s">
        <v>427</v>
      </c>
      <c r="AE149" s="199"/>
      <c r="AF149" s="199"/>
      <c r="AG149" s="200"/>
      <c r="AH149" s="199"/>
    </row>
    <row r="150" spans="1:34" ht="220.5" x14ac:dyDescent="0.25">
      <c r="A150" s="28" t="s">
        <v>693</v>
      </c>
      <c r="B150" s="28" t="s">
        <v>719</v>
      </c>
      <c r="C150" s="28" t="s">
        <v>697</v>
      </c>
      <c r="D150" s="29" t="s">
        <v>246</v>
      </c>
      <c r="E150" s="186" t="s">
        <v>701</v>
      </c>
      <c r="F150" s="28" t="s">
        <v>41</v>
      </c>
      <c r="G150" s="13" t="s">
        <v>75</v>
      </c>
      <c r="H150" s="42" t="s">
        <v>16</v>
      </c>
      <c r="I150" s="37" t="s">
        <v>86</v>
      </c>
      <c r="J150" s="163" t="s">
        <v>102</v>
      </c>
      <c r="K150" s="47"/>
      <c r="L150" s="30" t="s">
        <v>103</v>
      </c>
      <c r="M150" s="30" t="s">
        <v>101</v>
      </c>
      <c r="N150" s="13">
        <v>2</v>
      </c>
      <c r="O150" s="13">
        <v>3</v>
      </c>
      <c r="P150" s="13">
        <f t="shared" si="30"/>
        <v>6</v>
      </c>
      <c r="Q150" s="166" t="str">
        <f t="shared" si="25"/>
        <v>(M)</v>
      </c>
      <c r="R150" s="13">
        <v>25</v>
      </c>
      <c r="S150" s="13">
        <f t="shared" si="31"/>
        <v>150</v>
      </c>
      <c r="T150" s="31" t="str">
        <f t="shared" si="24"/>
        <v>II</v>
      </c>
      <c r="U150" s="32" t="str">
        <f t="shared" si="32"/>
        <v>Aceptable con Control Especifico</v>
      </c>
      <c r="V150" s="33">
        <v>1</v>
      </c>
      <c r="W150" s="34" t="s">
        <v>477</v>
      </c>
      <c r="X150" s="160"/>
      <c r="Y150" s="160"/>
      <c r="Z150" s="30" t="s">
        <v>394</v>
      </c>
      <c r="AA150" s="30" t="s">
        <v>393</v>
      </c>
      <c r="AB150" s="160" t="s">
        <v>51</v>
      </c>
      <c r="AC150" s="164" t="s">
        <v>40</v>
      </c>
      <c r="AD150" s="28" t="s">
        <v>427</v>
      </c>
      <c r="AE150" s="199"/>
      <c r="AF150" s="199"/>
      <c r="AG150" s="200"/>
      <c r="AH150" s="199"/>
    </row>
    <row r="151" spans="1:34" ht="157.5" x14ac:dyDescent="0.25">
      <c r="A151" s="28" t="s">
        <v>693</v>
      </c>
      <c r="B151" s="28" t="s">
        <v>719</v>
      </c>
      <c r="C151" s="28" t="s">
        <v>697</v>
      </c>
      <c r="D151" s="29" t="s">
        <v>247</v>
      </c>
      <c r="E151" s="186" t="s">
        <v>701</v>
      </c>
      <c r="F151" s="28" t="s">
        <v>41</v>
      </c>
      <c r="G151" s="13" t="s">
        <v>76</v>
      </c>
      <c r="H151" s="42" t="s">
        <v>16</v>
      </c>
      <c r="I151" s="37" t="s">
        <v>87</v>
      </c>
      <c r="J151" s="13" t="s">
        <v>104</v>
      </c>
      <c r="K151" s="47"/>
      <c r="L151" s="30" t="s">
        <v>105</v>
      </c>
      <c r="M151" s="30" t="s">
        <v>106</v>
      </c>
      <c r="N151" s="13">
        <v>2</v>
      </c>
      <c r="O151" s="13">
        <v>1</v>
      </c>
      <c r="P151" s="13">
        <f t="shared" si="30"/>
        <v>2</v>
      </c>
      <c r="Q151" s="166" t="str">
        <f t="shared" si="25"/>
        <v>(B)</v>
      </c>
      <c r="R151" s="13">
        <v>100</v>
      </c>
      <c r="S151" s="13">
        <f t="shared" si="31"/>
        <v>200</v>
      </c>
      <c r="T151" s="31" t="str">
        <f t="shared" si="24"/>
        <v>II</v>
      </c>
      <c r="U151" s="32" t="str">
        <f t="shared" si="32"/>
        <v>Aceptable con Control Especifico</v>
      </c>
      <c r="V151" s="33">
        <v>1</v>
      </c>
      <c r="W151" s="34" t="s">
        <v>477</v>
      </c>
      <c r="X151" s="160"/>
      <c r="Y151" s="160"/>
      <c r="Z151" s="160" t="s">
        <v>51</v>
      </c>
      <c r="AA151" s="30" t="s">
        <v>395</v>
      </c>
      <c r="AB151" s="160" t="s">
        <v>51</v>
      </c>
      <c r="AC151" s="164" t="s">
        <v>40</v>
      </c>
      <c r="AD151" s="28" t="s">
        <v>427</v>
      </c>
      <c r="AE151" s="199"/>
      <c r="AF151" s="199"/>
      <c r="AG151" s="200"/>
      <c r="AH151" s="199"/>
    </row>
    <row r="152" spans="1:34" ht="236.25" x14ac:dyDescent="0.25">
      <c r="A152" s="28" t="s">
        <v>693</v>
      </c>
      <c r="B152" s="28" t="s">
        <v>719</v>
      </c>
      <c r="C152" s="28" t="s">
        <v>697</v>
      </c>
      <c r="D152" s="29" t="s">
        <v>247</v>
      </c>
      <c r="E152" s="186" t="s">
        <v>701</v>
      </c>
      <c r="F152" s="28" t="s">
        <v>41</v>
      </c>
      <c r="G152" s="171" t="s">
        <v>78</v>
      </c>
      <c r="H152" s="42" t="s">
        <v>16</v>
      </c>
      <c r="I152" s="37" t="s">
        <v>89</v>
      </c>
      <c r="J152" s="13" t="s">
        <v>107</v>
      </c>
      <c r="K152" s="47"/>
      <c r="L152" s="38" t="s">
        <v>108</v>
      </c>
      <c r="M152" s="38" t="s">
        <v>109</v>
      </c>
      <c r="N152" s="13">
        <v>2</v>
      </c>
      <c r="O152" s="13">
        <v>1</v>
      </c>
      <c r="P152" s="13">
        <f t="shared" si="30"/>
        <v>2</v>
      </c>
      <c r="Q152" s="166" t="str">
        <f t="shared" si="25"/>
        <v>(B)</v>
      </c>
      <c r="R152" s="13">
        <v>100</v>
      </c>
      <c r="S152" s="13">
        <f t="shared" si="31"/>
        <v>200</v>
      </c>
      <c r="T152" s="31" t="str">
        <f t="shared" si="24"/>
        <v>II</v>
      </c>
      <c r="U152" s="32" t="str">
        <f t="shared" si="32"/>
        <v>Aceptable con Control Especifico</v>
      </c>
      <c r="V152" s="33">
        <v>1</v>
      </c>
      <c r="W152" s="34" t="s">
        <v>477</v>
      </c>
      <c r="X152" s="160"/>
      <c r="Y152" s="160"/>
      <c r="Z152" s="38" t="s">
        <v>396</v>
      </c>
      <c r="AA152" s="38" t="s">
        <v>397</v>
      </c>
      <c r="AB152" s="44" t="s">
        <v>398</v>
      </c>
      <c r="AC152" s="164" t="s">
        <v>40</v>
      </c>
      <c r="AD152" s="28" t="s">
        <v>427</v>
      </c>
      <c r="AE152" s="199"/>
      <c r="AF152" s="199"/>
      <c r="AG152" s="200"/>
      <c r="AH152" s="199"/>
    </row>
    <row r="153" spans="1:34" ht="189" x14ac:dyDescent="0.25">
      <c r="A153" s="28" t="s">
        <v>693</v>
      </c>
      <c r="B153" s="28" t="s">
        <v>719</v>
      </c>
      <c r="C153" s="28" t="s">
        <v>697</v>
      </c>
      <c r="D153" s="29" t="s">
        <v>248</v>
      </c>
      <c r="E153" s="186" t="s">
        <v>701</v>
      </c>
      <c r="F153" s="28" t="s">
        <v>41</v>
      </c>
      <c r="G153" s="172" t="s">
        <v>79</v>
      </c>
      <c r="H153" s="42" t="s">
        <v>16</v>
      </c>
      <c r="I153" s="37" t="s">
        <v>90</v>
      </c>
      <c r="J153" s="13" t="s">
        <v>110</v>
      </c>
      <c r="K153" s="13" t="s">
        <v>513</v>
      </c>
      <c r="L153" s="38" t="s">
        <v>111</v>
      </c>
      <c r="M153" s="13" t="s">
        <v>513</v>
      </c>
      <c r="N153" s="13">
        <v>2</v>
      </c>
      <c r="O153" s="13">
        <v>3</v>
      </c>
      <c r="P153" s="13">
        <f t="shared" si="30"/>
        <v>6</v>
      </c>
      <c r="Q153" s="166" t="str">
        <f t="shared" si="25"/>
        <v>(M)</v>
      </c>
      <c r="R153" s="13">
        <v>60</v>
      </c>
      <c r="S153" s="13">
        <f t="shared" si="31"/>
        <v>360</v>
      </c>
      <c r="T153" s="31" t="str">
        <f t="shared" si="24"/>
        <v>II</v>
      </c>
      <c r="U153" s="32" t="str">
        <f t="shared" si="32"/>
        <v>Aceptable con Control Especifico</v>
      </c>
      <c r="V153" s="33">
        <v>1</v>
      </c>
      <c r="W153" s="34" t="s">
        <v>477</v>
      </c>
      <c r="X153" s="160"/>
      <c r="Y153" s="160"/>
      <c r="Z153" s="39" t="s">
        <v>424</v>
      </c>
      <c r="AA153" s="39" t="s">
        <v>400</v>
      </c>
      <c r="AB153" s="160" t="s">
        <v>51</v>
      </c>
      <c r="AC153" s="164" t="s">
        <v>40</v>
      </c>
      <c r="AD153" s="28" t="s">
        <v>427</v>
      </c>
      <c r="AE153" s="199"/>
      <c r="AF153" s="199"/>
      <c r="AG153" s="200"/>
      <c r="AH153" s="199"/>
    </row>
    <row r="154" spans="1:34" ht="189" x14ac:dyDescent="0.25">
      <c r="A154" s="28" t="s">
        <v>693</v>
      </c>
      <c r="B154" s="28" t="s">
        <v>719</v>
      </c>
      <c r="C154" s="28" t="s">
        <v>697</v>
      </c>
      <c r="D154" s="29" t="s">
        <v>248</v>
      </c>
      <c r="E154" s="186" t="s">
        <v>701</v>
      </c>
      <c r="F154" s="28" t="s">
        <v>41</v>
      </c>
      <c r="G154" s="13" t="s">
        <v>80</v>
      </c>
      <c r="H154" s="42" t="s">
        <v>494</v>
      </c>
      <c r="I154" s="13" t="s">
        <v>91</v>
      </c>
      <c r="J154" s="163" t="s">
        <v>112</v>
      </c>
      <c r="K154" s="43"/>
      <c r="L154" s="38" t="s">
        <v>113</v>
      </c>
      <c r="M154" s="38" t="s">
        <v>114</v>
      </c>
      <c r="N154" s="13">
        <v>2</v>
      </c>
      <c r="O154" s="13">
        <v>4</v>
      </c>
      <c r="P154" s="13">
        <f t="shared" si="30"/>
        <v>8</v>
      </c>
      <c r="Q154" s="166" t="str">
        <f t="shared" si="25"/>
        <v>(M)</v>
      </c>
      <c r="R154" s="13">
        <v>10</v>
      </c>
      <c r="S154" s="13">
        <f t="shared" si="31"/>
        <v>80</v>
      </c>
      <c r="T154" s="31" t="str">
        <f t="shared" si="24"/>
        <v>III</v>
      </c>
      <c r="U154" s="32" t="str">
        <f t="shared" si="32"/>
        <v>Aceptable</v>
      </c>
      <c r="V154" s="33">
        <v>1</v>
      </c>
      <c r="W154" s="34" t="s">
        <v>478</v>
      </c>
      <c r="X154" s="160"/>
      <c r="Y154" s="160"/>
      <c r="Z154" s="160" t="s">
        <v>51</v>
      </c>
      <c r="AA154" s="38" t="s">
        <v>401</v>
      </c>
      <c r="AB154" s="160" t="s">
        <v>51</v>
      </c>
      <c r="AC154" s="164" t="s">
        <v>40</v>
      </c>
      <c r="AD154" s="28" t="s">
        <v>402</v>
      </c>
      <c r="AE154" s="199"/>
      <c r="AF154" s="199"/>
      <c r="AG154" s="200"/>
      <c r="AH154" s="199"/>
    </row>
    <row r="155" spans="1:34" ht="220.5" x14ac:dyDescent="0.25">
      <c r="A155" s="28" t="s">
        <v>693</v>
      </c>
      <c r="B155" s="28" t="s">
        <v>719</v>
      </c>
      <c r="C155" s="28" t="s">
        <v>697</v>
      </c>
      <c r="D155" s="29" t="s">
        <v>249</v>
      </c>
      <c r="E155" s="186" t="s">
        <v>701</v>
      </c>
      <c r="F155" s="28" t="s">
        <v>41</v>
      </c>
      <c r="G155" s="13" t="s">
        <v>81</v>
      </c>
      <c r="H155" s="42" t="s">
        <v>488</v>
      </c>
      <c r="I155" s="13" t="s">
        <v>92</v>
      </c>
      <c r="J155" s="13" t="s">
        <v>115</v>
      </c>
      <c r="K155" s="43"/>
      <c r="L155" s="44" t="s">
        <v>116</v>
      </c>
      <c r="M155" s="44" t="s">
        <v>109</v>
      </c>
      <c r="N155" s="13">
        <v>2</v>
      </c>
      <c r="O155" s="13">
        <v>1</v>
      </c>
      <c r="P155" s="13">
        <f t="shared" si="30"/>
        <v>2</v>
      </c>
      <c r="Q155" s="166" t="str">
        <f t="shared" si="25"/>
        <v>(B)</v>
      </c>
      <c r="R155" s="13">
        <v>100</v>
      </c>
      <c r="S155" s="13">
        <f t="shared" si="31"/>
        <v>200</v>
      </c>
      <c r="T155" s="31" t="str">
        <f t="shared" si="24"/>
        <v>II</v>
      </c>
      <c r="U155" s="32" t="str">
        <f t="shared" si="32"/>
        <v>Aceptable con Control Especifico</v>
      </c>
      <c r="V155" s="33">
        <v>1</v>
      </c>
      <c r="W155" s="34" t="s">
        <v>477</v>
      </c>
      <c r="X155" s="160"/>
      <c r="Y155" s="160"/>
      <c r="Z155" s="160" t="s">
        <v>51</v>
      </c>
      <c r="AA155" s="44" t="s">
        <v>403</v>
      </c>
      <c r="AB155" s="44" t="s">
        <v>404</v>
      </c>
      <c r="AC155" s="164" t="s">
        <v>40</v>
      </c>
      <c r="AD155" s="28" t="s">
        <v>406</v>
      </c>
      <c r="AE155" s="199"/>
      <c r="AF155" s="199"/>
      <c r="AG155" s="200"/>
      <c r="AH155" s="199"/>
    </row>
    <row r="156" spans="1:34" ht="220.5" x14ac:dyDescent="0.25">
      <c r="A156" s="28" t="s">
        <v>693</v>
      </c>
      <c r="B156" s="28" t="s">
        <v>719</v>
      </c>
      <c r="C156" s="28" t="s">
        <v>697</v>
      </c>
      <c r="D156" s="29" t="s">
        <v>249</v>
      </c>
      <c r="E156" s="186" t="s">
        <v>701</v>
      </c>
      <c r="F156" s="28" t="s">
        <v>41</v>
      </c>
      <c r="G156" s="13" t="s">
        <v>82</v>
      </c>
      <c r="H156" s="42" t="s">
        <v>488</v>
      </c>
      <c r="I156" s="13" t="s">
        <v>93</v>
      </c>
      <c r="J156" s="13" t="s">
        <v>117</v>
      </c>
      <c r="K156" s="43"/>
      <c r="L156" s="44" t="s">
        <v>116</v>
      </c>
      <c r="M156" s="44" t="s">
        <v>109</v>
      </c>
      <c r="N156" s="13">
        <v>2</v>
      </c>
      <c r="O156" s="13">
        <v>1</v>
      </c>
      <c r="P156" s="13">
        <f t="shared" si="30"/>
        <v>2</v>
      </c>
      <c r="Q156" s="166" t="str">
        <f t="shared" si="25"/>
        <v>(B)</v>
      </c>
      <c r="R156" s="13">
        <v>25</v>
      </c>
      <c r="S156" s="13">
        <f t="shared" si="31"/>
        <v>50</v>
      </c>
      <c r="T156" s="31" t="str">
        <f t="shared" si="24"/>
        <v>III</v>
      </c>
      <c r="U156" s="32" t="str">
        <f t="shared" si="32"/>
        <v>Aceptable</v>
      </c>
      <c r="V156" s="33">
        <v>1</v>
      </c>
      <c r="W156" s="34" t="s">
        <v>477</v>
      </c>
      <c r="X156" s="160"/>
      <c r="Y156" s="160"/>
      <c r="Z156" s="160" t="s">
        <v>51</v>
      </c>
      <c r="AA156" s="44" t="s">
        <v>403</v>
      </c>
      <c r="AB156" s="44" t="s">
        <v>404</v>
      </c>
      <c r="AC156" s="164" t="s">
        <v>40</v>
      </c>
      <c r="AD156" s="28" t="s">
        <v>406</v>
      </c>
      <c r="AE156" s="199"/>
      <c r="AF156" s="199"/>
      <c r="AG156" s="200"/>
      <c r="AH156" s="199"/>
    </row>
    <row r="157" spans="1:34" ht="173.25" x14ac:dyDescent="0.25">
      <c r="A157" s="28" t="s">
        <v>693</v>
      </c>
      <c r="B157" s="28" t="s">
        <v>719</v>
      </c>
      <c r="C157" s="28" t="s">
        <v>250</v>
      </c>
      <c r="D157" s="29" t="s">
        <v>263</v>
      </c>
      <c r="E157" s="29" t="s">
        <v>727</v>
      </c>
      <c r="F157" s="28" t="s">
        <v>41</v>
      </c>
      <c r="G157" s="13" t="s">
        <v>56</v>
      </c>
      <c r="H157" s="164" t="s">
        <v>493</v>
      </c>
      <c r="I157" s="13" t="s">
        <v>59</v>
      </c>
      <c r="J157" s="163" t="s">
        <v>60</v>
      </c>
      <c r="K157" s="30" t="s">
        <v>63</v>
      </c>
      <c r="L157" s="30" t="s">
        <v>64</v>
      </c>
      <c r="M157" s="30" t="s">
        <v>65</v>
      </c>
      <c r="N157" s="13">
        <v>2</v>
      </c>
      <c r="O157" s="13">
        <v>4</v>
      </c>
      <c r="P157" s="13">
        <f t="shared" si="30"/>
        <v>8</v>
      </c>
      <c r="Q157" s="166" t="str">
        <f t="shared" si="25"/>
        <v>(M)</v>
      </c>
      <c r="R157" s="13">
        <v>25</v>
      </c>
      <c r="S157" s="13">
        <f t="shared" si="31"/>
        <v>200</v>
      </c>
      <c r="T157" s="31" t="str">
        <f t="shared" si="24"/>
        <v>II</v>
      </c>
      <c r="U157" s="32" t="str">
        <f t="shared" si="32"/>
        <v>Aceptable con Control Especifico</v>
      </c>
      <c r="V157" s="33">
        <v>1</v>
      </c>
      <c r="W157" s="34" t="s">
        <v>476</v>
      </c>
      <c r="X157" s="160"/>
      <c r="Y157" s="160"/>
      <c r="Z157" s="30" t="s">
        <v>381</v>
      </c>
      <c r="AA157" s="30" t="s">
        <v>382</v>
      </c>
      <c r="AB157" s="38" t="s">
        <v>383</v>
      </c>
      <c r="AC157" s="164" t="s">
        <v>40</v>
      </c>
      <c r="AD157" s="28" t="s">
        <v>427</v>
      </c>
      <c r="AE157" s="199"/>
      <c r="AF157" s="199"/>
      <c r="AG157" s="200"/>
      <c r="AH157" s="199"/>
    </row>
    <row r="158" spans="1:34" ht="173.25" x14ac:dyDescent="0.25">
      <c r="A158" s="28" t="s">
        <v>693</v>
      </c>
      <c r="B158" s="28" t="s">
        <v>719</v>
      </c>
      <c r="C158" s="28" t="s">
        <v>250</v>
      </c>
      <c r="D158" s="29" t="s">
        <v>263</v>
      </c>
      <c r="E158" s="29" t="s">
        <v>727</v>
      </c>
      <c r="F158" s="28" t="s">
        <v>41</v>
      </c>
      <c r="G158" s="13" t="s">
        <v>57</v>
      </c>
      <c r="H158" s="164" t="s">
        <v>493</v>
      </c>
      <c r="I158" s="13" t="s">
        <v>125</v>
      </c>
      <c r="J158" s="163" t="s">
        <v>61</v>
      </c>
      <c r="K158" s="30" t="s">
        <v>63</v>
      </c>
      <c r="L158" s="30" t="s">
        <v>66</v>
      </c>
      <c r="M158" s="30" t="s">
        <v>65</v>
      </c>
      <c r="N158" s="13">
        <v>2</v>
      </c>
      <c r="O158" s="13">
        <v>4</v>
      </c>
      <c r="P158" s="13">
        <f t="shared" si="30"/>
        <v>8</v>
      </c>
      <c r="Q158" s="166" t="str">
        <f t="shared" si="25"/>
        <v>(M)</v>
      </c>
      <c r="R158" s="13">
        <v>25</v>
      </c>
      <c r="S158" s="13">
        <f t="shared" si="31"/>
        <v>200</v>
      </c>
      <c r="T158" s="31" t="str">
        <f t="shared" si="24"/>
        <v>II</v>
      </c>
      <c r="U158" s="32" t="str">
        <f t="shared" si="32"/>
        <v>Aceptable con Control Especifico</v>
      </c>
      <c r="V158" s="33">
        <v>1</v>
      </c>
      <c r="W158" s="34" t="s">
        <v>476</v>
      </c>
      <c r="X158" s="160"/>
      <c r="Y158" s="160"/>
      <c r="Z158" s="30" t="s">
        <v>381</v>
      </c>
      <c r="AA158" s="30" t="s">
        <v>385</v>
      </c>
      <c r="AB158" s="38" t="s">
        <v>383</v>
      </c>
      <c r="AC158" s="164" t="s">
        <v>40</v>
      </c>
      <c r="AD158" s="28" t="s">
        <v>427</v>
      </c>
      <c r="AE158" s="199"/>
      <c r="AF158" s="199"/>
      <c r="AG158" s="200"/>
      <c r="AH158" s="199"/>
    </row>
    <row r="159" spans="1:34" ht="78.75" x14ac:dyDescent="0.25">
      <c r="A159" s="28" t="s">
        <v>693</v>
      </c>
      <c r="B159" s="28" t="s">
        <v>719</v>
      </c>
      <c r="C159" s="28" t="s">
        <v>250</v>
      </c>
      <c r="D159" s="29" t="s">
        <v>263</v>
      </c>
      <c r="E159" s="29" t="s">
        <v>727</v>
      </c>
      <c r="F159" s="28" t="s">
        <v>41</v>
      </c>
      <c r="G159" s="13" t="s">
        <v>58</v>
      </c>
      <c r="H159" s="164" t="s">
        <v>493</v>
      </c>
      <c r="I159" s="13" t="s">
        <v>126</v>
      </c>
      <c r="J159" s="163" t="s">
        <v>62</v>
      </c>
      <c r="K159" s="47"/>
      <c r="L159" s="38" t="s">
        <v>67</v>
      </c>
      <c r="M159" s="38" t="s">
        <v>68</v>
      </c>
      <c r="N159" s="13">
        <v>2</v>
      </c>
      <c r="O159" s="13">
        <v>4</v>
      </c>
      <c r="P159" s="13">
        <f t="shared" si="30"/>
        <v>8</v>
      </c>
      <c r="Q159" s="166" t="str">
        <f t="shared" si="25"/>
        <v>(M)</v>
      </c>
      <c r="R159" s="13">
        <v>10</v>
      </c>
      <c r="S159" s="13">
        <f t="shared" si="31"/>
        <v>80</v>
      </c>
      <c r="T159" s="31" t="str">
        <f t="shared" si="24"/>
        <v>III</v>
      </c>
      <c r="U159" s="32" t="str">
        <f t="shared" si="32"/>
        <v>Aceptable</v>
      </c>
      <c r="V159" s="33">
        <v>1</v>
      </c>
      <c r="W159" s="34" t="s">
        <v>476</v>
      </c>
      <c r="X159" s="160"/>
      <c r="Y159" s="160"/>
      <c r="Z159" s="30" t="s">
        <v>386</v>
      </c>
      <c r="AA159" s="39" t="s">
        <v>387</v>
      </c>
      <c r="AB159" s="160" t="s">
        <v>51</v>
      </c>
      <c r="AC159" s="164" t="s">
        <v>40</v>
      </c>
      <c r="AD159" s="28" t="s">
        <v>427</v>
      </c>
      <c r="AE159" s="199"/>
      <c r="AF159" s="199"/>
      <c r="AG159" s="200"/>
      <c r="AH159" s="199"/>
    </row>
    <row r="160" spans="1:34" ht="220.5" x14ac:dyDescent="0.25">
      <c r="A160" s="28" t="s">
        <v>693</v>
      </c>
      <c r="B160" s="28" t="s">
        <v>719</v>
      </c>
      <c r="C160" s="28" t="s">
        <v>250</v>
      </c>
      <c r="D160" s="29" t="s">
        <v>264</v>
      </c>
      <c r="E160" s="29" t="s">
        <v>727</v>
      </c>
      <c r="F160" s="28" t="s">
        <v>41</v>
      </c>
      <c r="G160" s="13" t="s">
        <v>72</v>
      </c>
      <c r="H160" s="42" t="s">
        <v>16</v>
      </c>
      <c r="I160" s="37" t="s">
        <v>83</v>
      </c>
      <c r="J160" s="163" t="s">
        <v>94</v>
      </c>
      <c r="K160" s="47"/>
      <c r="L160" s="43"/>
      <c r="M160" s="163" t="s">
        <v>95</v>
      </c>
      <c r="N160" s="13">
        <v>2</v>
      </c>
      <c r="O160" s="13">
        <v>2</v>
      </c>
      <c r="P160" s="13">
        <f t="shared" si="30"/>
        <v>4</v>
      </c>
      <c r="Q160" s="166" t="str">
        <f t="shared" si="25"/>
        <v>(B)</v>
      </c>
      <c r="R160" s="13">
        <v>10</v>
      </c>
      <c r="S160" s="13">
        <f t="shared" si="31"/>
        <v>40</v>
      </c>
      <c r="T160" s="31" t="str">
        <f t="shared" si="24"/>
        <v>III</v>
      </c>
      <c r="U160" s="32" t="str">
        <f t="shared" si="32"/>
        <v>Aceptable</v>
      </c>
      <c r="V160" s="33">
        <v>1</v>
      </c>
      <c r="W160" s="34" t="s">
        <v>476</v>
      </c>
      <c r="X160" s="160"/>
      <c r="Y160" s="163" t="s">
        <v>388</v>
      </c>
      <c r="Z160" s="160" t="s">
        <v>51</v>
      </c>
      <c r="AA160" s="41" t="s">
        <v>389</v>
      </c>
      <c r="AB160" s="160" t="s">
        <v>51</v>
      </c>
      <c r="AC160" s="164" t="s">
        <v>40</v>
      </c>
      <c r="AD160" s="28" t="s">
        <v>427</v>
      </c>
      <c r="AE160" s="199"/>
      <c r="AF160" s="199"/>
      <c r="AG160" s="200"/>
      <c r="AH160" s="199"/>
    </row>
    <row r="161" spans="1:34" ht="220.5" x14ac:dyDescent="0.25">
      <c r="A161" s="28" t="s">
        <v>693</v>
      </c>
      <c r="B161" s="28" t="s">
        <v>719</v>
      </c>
      <c r="C161" s="28" t="s">
        <v>250</v>
      </c>
      <c r="D161" s="29" t="s">
        <v>264</v>
      </c>
      <c r="E161" s="29" t="s">
        <v>727</v>
      </c>
      <c r="F161" s="28" t="s">
        <v>41</v>
      </c>
      <c r="G161" s="13" t="s">
        <v>73</v>
      </c>
      <c r="H161" s="13" t="s">
        <v>127</v>
      </c>
      <c r="I161" s="37" t="s">
        <v>84</v>
      </c>
      <c r="J161" s="13" t="s">
        <v>96</v>
      </c>
      <c r="K161" s="47"/>
      <c r="L161" s="30" t="s">
        <v>221</v>
      </c>
      <c r="M161" s="30" t="s">
        <v>98</v>
      </c>
      <c r="N161" s="13">
        <v>2</v>
      </c>
      <c r="O161" s="13">
        <v>3</v>
      </c>
      <c r="P161" s="13">
        <f t="shared" si="30"/>
        <v>6</v>
      </c>
      <c r="Q161" s="166" t="str">
        <f t="shared" si="25"/>
        <v>(M)</v>
      </c>
      <c r="R161" s="13">
        <v>25</v>
      </c>
      <c r="S161" s="13">
        <f t="shared" si="31"/>
        <v>150</v>
      </c>
      <c r="T161" s="31" t="str">
        <f t="shared" si="24"/>
        <v>II</v>
      </c>
      <c r="U161" s="32" t="str">
        <f t="shared" si="32"/>
        <v>Aceptable con Control Especifico</v>
      </c>
      <c r="V161" s="33">
        <v>1</v>
      </c>
      <c r="W161" s="34" t="s">
        <v>42</v>
      </c>
      <c r="X161" s="160"/>
      <c r="Y161" s="160"/>
      <c r="Z161" s="160" t="s">
        <v>51</v>
      </c>
      <c r="AA161" s="41" t="s">
        <v>390</v>
      </c>
      <c r="AB161" s="160" t="s">
        <v>51</v>
      </c>
      <c r="AC161" s="164" t="s">
        <v>40</v>
      </c>
      <c r="AD161" s="28" t="s">
        <v>391</v>
      </c>
      <c r="AE161" s="199"/>
      <c r="AF161" s="199"/>
      <c r="AG161" s="200"/>
      <c r="AH161" s="199"/>
    </row>
    <row r="162" spans="1:34" ht="173.25" x14ac:dyDescent="0.25">
      <c r="A162" s="28" t="s">
        <v>693</v>
      </c>
      <c r="B162" s="28" t="s">
        <v>719</v>
      </c>
      <c r="C162" s="28" t="s">
        <v>250</v>
      </c>
      <c r="D162" s="29" t="s">
        <v>264</v>
      </c>
      <c r="E162" s="29" t="s">
        <v>727</v>
      </c>
      <c r="F162" s="28" t="s">
        <v>41</v>
      </c>
      <c r="G162" s="13" t="s">
        <v>74</v>
      </c>
      <c r="H162" s="42" t="s">
        <v>16</v>
      </c>
      <c r="I162" s="37" t="s">
        <v>85</v>
      </c>
      <c r="J162" s="163" t="s">
        <v>99</v>
      </c>
      <c r="K162" s="47"/>
      <c r="L162" s="30" t="s">
        <v>100</v>
      </c>
      <c r="M162" s="30" t="s">
        <v>101</v>
      </c>
      <c r="N162" s="13">
        <v>2</v>
      </c>
      <c r="O162" s="13">
        <v>3</v>
      </c>
      <c r="P162" s="13">
        <f t="shared" si="30"/>
        <v>6</v>
      </c>
      <c r="Q162" s="166" t="str">
        <f t="shared" si="25"/>
        <v>(M)</v>
      </c>
      <c r="R162" s="13">
        <v>25</v>
      </c>
      <c r="S162" s="13">
        <f t="shared" si="31"/>
        <v>150</v>
      </c>
      <c r="T162" s="31" t="str">
        <f t="shared" si="24"/>
        <v>II</v>
      </c>
      <c r="U162" s="32" t="str">
        <f t="shared" si="32"/>
        <v>Aceptable con Control Especifico</v>
      </c>
      <c r="V162" s="33">
        <v>1</v>
      </c>
      <c r="W162" s="34" t="s">
        <v>477</v>
      </c>
      <c r="X162" s="160"/>
      <c r="Y162" s="160"/>
      <c r="Z162" s="30" t="s">
        <v>392</v>
      </c>
      <c r="AA162" s="30" t="s">
        <v>393</v>
      </c>
      <c r="AB162" s="160" t="s">
        <v>51</v>
      </c>
      <c r="AC162" s="164" t="s">
        <v>40</v>
      </c>
      <c r="AD162" s="28" t="s">
        <v>427</v>
      </c>
      <c r="AE162" s="199"/>
      <c r="AF162" s="199"/>
      <c r="AG162" s="200"/>
      <c r="AH162" s="199"/>
    </row>
    <row r="163" spans="1:34" ht="220.5" x14ac:dyDescent="0.25">
      <c r="A163" s="28" t="s">
        <v>693</v>
      </c>
      <c r="B163" s="28" t="s">
        <v>719</v>
      </c>
      <c r="C163" s="28" t="s">
        <v>250</v>
      </c>
      <c r="D163" s="29" t="s">
        <v>264</v>
      </c>
      <c r="E163" s="29" t="s">
        <v>727</v>
      </c>
      <c r="F163" s="28" t="s">
        <v>41</v>
      </c>
      <c r="G163" s="13" t="s">
        <v>75</v>
      </c>
      <c r="H163" s="42" t="s">
        <v>16</v>
      </c>
      <c r="I163" s="37" t="s">
        <v>86</v>
      </c>
      <c r="J163" s="163" t="s">
        <v>102</v>
      </c>
      <c r="K163" s="47"/>
      <c r="L163" s="30" t="s">
        <v>103</v>
      </c>
      <c r="M163" s="30" t="s">
        <v>101</v>
      </c>
      <c r="N163" s="13">
        <v>2</v>
      </c>
      <c r="O163" s="13">
        <v>3</v>
      </c>
      <c r="P163" s="13">
        <f t="shared" si="30"/>
        <v>6</v>
      </c>
      <c r="Q163" s="166" t="str">
        <f t="shared" si="25"/>
        <v>(M)</v>
      </c>
      <c r="R163" s="13">
        <v>25</v>
      </c>
      <c r="S163" s="13">
        <f t="shared" si="31"/>
        <v>150</v>
      </c>
      <c r="T163" s="31" t="str">
        <f t="shared" si="24"/>
        <v>II</v>
      </c>
      <c r="U163" s="32" t="str">
        <f t="shared" si="32"/>
        <v>Aceptable con Control Especifico</v>
      </c>
      <c r="V163" s="33">
        <v>1</v>
      </c>
      <c r="W163" s="34" t="s">
        <v>477</v>
      </c>
      <c r="X163" s="160"/>
      <c r="Y163" s="160"/>
      <c r="Z163" s="30" t="s">
        <v>394</v>
      </c>
      <c r="AA163" s="30" t="s">
        <v>393</v>
      </c>
      <c r="AB163" s="160" t="s">
        <v>51</v>
      </c>
      <c r="AC163" s="164" t="s">
        <v>40</v>
      </c>
      <c r="AD163" s="28" t="s">
        <v>427</v>
      </c>
      <c r="AE163" s="199"/>
      <c r="AF163" s="199"/>
      <c r="AG163" s="200"/>
      <c r="AH163" s="199"/>
    </row>
    <row r="164" spans="1:34" ht="157.5" x14ac:dyDescent="0.25">
      <c r="A164" s="28" t="s">
        <v>693</v>
      </c>
      <c r="B164" s="28" t="s">
        <v>719</v>
      </c>
      <c r="C164" s="28" t="s">
        <v>250</v>
      </c>
      <c r="D164" s="29" t="s">
        <v>265</v>
      </c>
      <c r="E164" s="29" t="s">
        <v>727</v>
      </c>
      <c r="F164" s="28" t="s">
        <v>41</v>
      </c>
      <c r="G164" s="13" t="s">
        <v>76</v>
      </c>
      <c r="H164" s="42" t="s">
        <v>16</v>
      </c>
      <c r="I164" s="37" t="s">
        <v>87</v>
      </c>
      <c r="J164" s="13" t="s">
        <v>104</v>
      </c>
      <c r="K164" s="47"/>
      <c r="L164" s="30" t="s">
        <v>105</v>
      </c>
      <c r="M164" s="30" t="s">
        <v>106</v>
      </c>
      <c r="N164" s="13">
        <v>2</v>
      </c>
      <c r="O164" s="13">
        <v>1</v>
      </c>
      <c r="P164" s="13">
        <f t="shared" si="30"/>
        <v>2</v>
      </c>
      <c r="Q164" s="166" t="str">
        <f t="shared" si="25"/>
        <v>(B)</v>
      </c>
      <c r="R164" s="13">
        <v>100</v>
      </c>
      <c r="S164" s="13">
        <f t="shared" si="31"/>
        <v>200</v>
      </c>
      <c r="T164" s="31" t="str">
        <f t="shared" si="24"/>
        <v>II</v>
      </c>
      <c r="U164" s="32" t="str">
        <f t="shared" si="32"/>
        <v>Aceptable con Control Especifico</v>
      </c>
      <c r="V164" s="33">
        <v>1</v>
      </c>
      <c r="W164" s="34" t="s">
        <v>477</v>
      </c>
      <c r="X164" s="160"/>
      <c r="Y164" s="160"/>
      <c r="Z164" s="160" t="s">
        <v>51</v>
      </c>
      <c r="AA164" s="30" t="s">
        <v>395</v>
      </c>
      <c r="AB164" s="160" t="s">
        <v>51</v>
      </c>
      <c r="AC164" s="164" t="s">
        <v>40</v>
      </c>
      <c r="AD164" s="28" t="s">
        <v>427</v>
      </c>
      <c r="AE164" s="199"/>
      <c r="AF164" s="199"/>
      <c r="AG164" s="200"/>
      <c r="AH164" s="199"/>
    </row>
    <row r="165" spans="1:34" ht="236.25" x14ac:dyDescent="0.25">
      <c r="A165" s="28" t="s">
        <v>693</v>
      </c>
      <c r="B165" s="28" t="s">
        <v>719</v>
      </c>
      <c r="C165" s="28" t="s">
        <v>250</v>
      </c>
      <c r="D165" s="29" t="s">
        <v>265</v>
      </c>
      <c r="E165" s="29" t="s">
        <v>727</v>
      </c>
      <c r="F165" s="28" t="s">
        <v>41</v>
      </c>
      <c r="G165" s="171" t="s">
        <v>78</v>
      </c>
      <c r="H165" s="42" t="s">
        <v>16</v>
      </c>
      <c r="I165" s="37" t="s">
        <v>89</v>
      </c>
      <c r="J165" s="13" t="s">
        <v>107</v>
      </c>
      <c r="K165" s="47"/>
      <c r="L165" s="38" t="s">
        <v>108</v>
      </c>
      <c r="M165" s="38" t="s">
        <v>109</v>
      </c>
      <c r="N165" s="13">
        <v>2</v>
      </c>
      <c r="O165" s="13">
        <v>1</v>
      </c>
      <c r="P165" s="13">
        <f t="shared" si="30"/>
        <v>2</v>
      </c>
      <c r="Q165" s="166" t="str">
        <f t="shared" si="25"/>
        <v>(B)</v>
      </c>
      <c r="R165" s="13">
        <v>100</v>
      </c>
      <c r="S165" s="13">
        <f t="shared" si="31"/>
        <v>200</v>
      </c>
      <c r="T165" s="31" t="str">
        <f t="shared" si="24"/>
        <v>II</v>
      </c>
      <c r="U165" s="32" t="str">
        <f t="shared" si="32"/>
        <v>Aceptable con Control Especifico</v>
      </c>
      <c r="V165" s="33">
        <v>1</v>
      </c>
      <c r="W165" s="34" t="s">
        <v>477</v>
      </c>
      <c r="X165" s="160"/>
      <c r="Y165" s="160"/>
      <c r="Z165" s="38" t="s">
        <v>396</v>
      </c>
      <c r="AA165" s="38" t="s">
        <v>397</v>
      </c>
      <c r="AB165" s="44" t="s">
        <v>398</v>
      </c>
      <c r="AC165" s="164" t="s">
        <v>40</v>
      </c>
      <c r="AD165" s="28" t="s">
        <v>427</v>
      </c>
      <c r="AE165" s="199"/>
      <c r="AF165" s="199"/>
      <c r="AG165" s="200"/>
      <c r="AH165" s="199"/>
    </row>
    <row r="166" spans="1:34" ht="189" x14ac:dyDescent="0.25">
      <c r="A166" s="28" t="s">
        <v>693</v>
      </c>
      <c r="B166" s="28" t="s">
        <v>719</v>
      </c>
      <c r="C166" s="28" t="s">
        <v>250</v>
      </c>
      <c r="D166" s="29" t="s">
        <v>265</v>
      </c>
      <c r="E166" s="29" t="s">
        <v>727</v>
      </c>
      <c r="F166" s="28" t="s">
        <v>41</v>
      </c>
      <c r="G166" s="172" t="s">
        <v>79</v>
      </c>
      <c r="H166" s="42" t="s">
        <v>16</v>
      </c>
      <c r="I166" s="37" t="s">
        <v>90</v>
      </c>
      <c r="J166" s="13" t="s">
        <v>110</v>
      </c>
      <c r="K166" s="13" t="s">
        <v>513</v>
      </c>
      <c r="L166" s="38" t="s">
        <v>111</v>
      </c>
      <c r="M166" s="13" t="s">
        <v>513</v>
      </c>
      <c r="N166" s="13">
        <v>2</v>
      </c>
      <c r="O166" s="13">
        <v>3</v>
      </c>
      <c r="P166" s="13">
        <f t="shared" si="30"/>
        <v>6</v>
      </c>
      <c r="Q166" s="166" t="str">
        <f t="shared" si="25"/>
        <v>(M)</v>
      </c>
      <c r="R166" s="13">
        <v>60</v>
      </c>
      <c r="S166" s="13">
        <f t="shared" si="31"/>
        <v>360</v>
      </c>
      <c r="T166" s="31" t="str">
        <f t="shared" si="24"/>
        <v>II</v>
      </c>
      <c r="U166" s="32" t="str">
        <f t="shared" si="32"/>
        <v>Aceptable con Control Especifico</v>
      </c>
      <c r="V166" s="33">
        <v>1</v>
      </c>
      <c r="W166" s="34" t="s">
        <v>477</v>
      </c>
      <c r="X166" s="160"/>
      <c r="Y166" s="160"/>
      <c r="Z166" s="39" t="s">
        <v>424</v>
      </c>
      <c r="AA166" s="39" t="s">
        <v>400</v>
      </c>
      <c r="AB166" s="160" t="s">
        <v>51</v>
      </c>
      <c r="AC166" s="164" t="s">
        <v>40</v>
      </c>
      <c r="AD166" s="28" t="s">
        <v>427</v>
      </c>
      <c r="AE166" s="199"/>
      <c r="AF166" s="199"/>
      <c r="AG166" s="200"/>
      <c r="AH166" s="199"/>
    </row>
    <row r="167" spans="1:34" ht="189" x14ac:dyDescent="0.25">
      <c r="A167" s="28" t="s">
        <v>693</v>
      </c>
      <c r="B167" s="28" t="s">
        <v>719</v>
      </c>
      <c r="C167" s="28" t="s">
        <v>250</v>
      </c>
      <c r="D167" s="29" t="s">
        <v>266</v>
      </c>
      <c r="E167" s="29" t="s">
        <v>727</v>
      </c>
      <c r="F167" s="28" t="s">
        <v>41</v>
      </c>
      <c r="G167" s="13" t="s">
        <v>80</v>
      </c>
      <c r="H167" s="42" t="s">
        <v>494</v>
      </c>
      <c r="I167" s="13" t="s">
        <v>91</v>
      </c>
      <c r="J167" s="163" t="s">
        <v>112</v>
      </c>
      <c r="K167" s="43"/>
      <c r="L167" s="38" t="s">
        <v>113</v>
      </c>
      <c r="M167" s="38" t="s">
        <v>114</v>
      </c>
      <c r="N167" s="13">
        <v>2</v>
      </c>
      <c r="O167" s="13">
        <v>4</v>
      </c>
      <c r="P167" s="13">
        <f t="shared" si="30"/>
        <v>8</v>
      </c>
      <c r="Q167" s="166" t="str">
        <f t="shared" si="25"/>
        <v>(M)</v>
      </c>
      <c r="R167" s="13">
        <v>10</v>
      </c>
      <c r="S167" s="13">
        <f t="shared" si="31"/>
        <v>80</v>
      </c>
      <c r="T167" s="31" t="str">
        <f t="shared" si="24"/>
        <v>III</v>
      </c>
      <c r="U167" s="32" t="str">
        <f t="shared" si="32"/>
        <v>Aceptable</v>
      </c>
      <c r="V167" s="33">
        <v>1</v>
      </c>
      <c r="W167" s="34" t="s">
        <v>478</v>
      </c>
      <c r="X167" s="160"/>
      <c r="Y167" s="160"/>
      <c r="Z167" s="160" t="s">
        <v>51</v>
      </c>
      <c r="AA167" s="38" t="s">
        <v>401</v>
      </c>
      <c r="AB167" s="160" t="s">
        <v>51</v>
      </c>
      <c r="AC167" s="164" t="s">
        <v>40</v>
      </c>
      <c r="AD167" s="28" t="s">
        <v>402</v>
      </c>
      <c r="AE167" s="199"/>
      <c r="AF167" s="199"/>
      <c r="AG167" s="200"/>
      <c r="AH167" s="199"/>
    </row>
    <row r="168" spans="1:34" ht="63" x14ac:dyDescent="0.25">
      <c r="A168" s="28" t="s">
        <v>693</v>
      </c>
      <c r="B168" s="28" t="s">
        <v>719</v>
      </c>
      <c r="C168" s="28" t="s">
        <v>250</v>
      </c>
      <c r="D168" s="29" t="s">
        <v>266</v>
      </c>
      <c r="E168" s="29" t="s">
        <v>727</v>
      </c>
      <c r="F168" s="28" t="s">
        <v>41</v>
      </c>
      <c r="G168" s="13" t="s">
        <v>252</v>
      </c>
      <c r="H168" s="42" t="s">
        <v>494</v>
      </c>
      <c r="I168" s="13" t="s">
        <v>91</v>
      </c>
      <c r="J168" s="163" t="s">
        <v>112</v>
      </c>
      <c r="K168" s="43"/>
      <c r="L168" s="38"/>
      <c r="M168" s="38"/>
      <c r="N168" s="13">
        <v>2</v>
      </c>
      <c r="O168" s="13">
        <v>1</v>
      </c>
      <c r="P168" s="13">
        <f t="shared" si="30"/>
        <v>2</v>
      </c>
      <c r="Q168" s="166" t="str">
        <f t="shared" si="25"/>
        <v>(B)</v>
      </c>
      <c r="R168" s="13">
        <v>10</v>
      </c>
      <c r="S168" s="13">
        <f t="shared" si="31"/>
        <v>20</v>
      </c>
      <c r="T168" s="31" t="str">
        <f t="shared" si="24"/>
        <v>IV</v>
      </c>
      <c r="U168" s="32" t="str">
        <f t="shared" si="32"/>
        <v>Aceptable</v>
      </c>
      <c r="V168" s="33">
        <v>1</v>
      </c>
      <c r="W168" s="34" t="s">
        <v>478</v>
      </c>
      <c r="X168" s="160"/>
      <c r="Y168" s="160"/>
      <c r="Z168" s="160" t="s">
        <v>51</v>
      </c>
      <c r="AA168" s="38" t="s">
        <v>431</v>
      </c>
      <c r="AB168" s="38" t="s">
        <v>432</v>
      </c>
      <c r="AC168" s="164" t="s">
        <v>40</v>
      </c>
      <c r="AD168" s="28" t="s">
        <v>402</v>
      </c>
      <c r="AE168" s="199"/>
      <c r="AF168" s="199"/>
      <c r="AG168" s="200"/>
      <c r="AH168" s="199"/>
    </row>
    <row r="169" spans="1:34" ht="220.5" x14ac:dyDescent="0.25">
      <c r="A169" s="28" t="s">
        <v>693</v>
      </c>
      <c r="B169" s="28" t="s">
        <v>719</v>
      </c>
      <c r="C169" s="28" t="s">
        <v>250</v>
      </c>
      <c r="D169" s="29" t="s">
        <v>267</v>
      </c>
      <c r="E169" s="29" t="s">
        <v>727</v>
      </c>
      <c r="F169" s="28" t="s">
        <v>41</v>
      </c>
      <c r="G169" s="13" t="s">
        <v>81</v>
      </c>
      <c r="H169" s="42" t="s">
        <v>488</v>
      </c>
      <c r="I169" s="13" t="s">
        <v>92</v>
      </c>
      <c r="J169" s="13" t="s">
        <v>115</v>
      </c>
      <c r="K169" s="43"/>
      <c r="L169" s="44" t="s">
        <v>116</v>
      </c>
      <c r="M169" s="44" t="s">
        <v>109</v>
      </c>
      <c r="N169" s="13">
        <v>2</v>
      </c>
      <c r="O169" s="13">
        <v>1</v>
      </c>
      <c r="P169" s="13">
        <f t="shared" si="30"/>
        <v>2</v>
      </c>
      <c r="Q169" s="166" t="str">
        <f t="shared" si="25"/>
        <v>(B)</v>
      </c>
      <c r="R169" s="13">
        <v>100</v>
      </c>
      <c r="S169" s="13">
        <f t="shared" si="31"/>
        <v>200</v>
      </c>
      <c r="T169" s="31" t="str">
        <f t="shared" si="24"/>
        <v>II</v>
      </c>
      <c r="U169" s="32" t="str">
        <f t="shared" si="32"/>
        <v>Aceptable con Control Especifico</v>
      </c>
      <c r="V169" s="33">
        <v>1</v>
      </c>
      <c r="W169" s="34" t="s">
        <v>477</v>
      </c>
      <c r="X169" s="160"/>
      <c r="Y169" s="160"/>
      <c r="Z169" s="160" t="s">
        <v>51</v>
      </c>
      <c r="AA169" s="44" t="s">
        <v>403</v>
      </c>
      <c r="AB169" s="44" t="s">
        <v>404</v>
      </c>
      <c r="AC169" s="164" t="s">
        <v>40</v>
      </c>
      <c r="AD169" s="28" t="s">
        <v>406</v>
      </c>
      <c r="AE169" s="199"/>
      <c r="AF169" s="199"/>
      <c r="AG169" s="200"/>
      <c r="AH169" s="199"/>
    </row>
    <row r="170" spans="1:34" ht="220.5" x14ac:dyDescent="0.25">
      <c r="A170" s="28" t="s">
        <v>693</v>
      </c>
      <c r="B170" s="28" t="s">
        <v>719</v>
      </c>
      <c r="C170" s="28" t="s">
        <v>250</v>
      </c>
      <c r="D170" s="29" t="s">
        <v>267</v>
      </c>
      <c r="E170" s="29" t="s">
        <v>727</v>
      </c>
      <c r="F170" s="28" t="s">
        <v>41</v>
      </c>
      <c r="G170" s="13" t="s">
        <v>82</v>
      </c>
      <c r="H170" s="42" t="s">
        <v>488</v>
      </c>
      <c r="I170" s="13" t="s">
        <v>93</v>
      </c>
      <c r="J170" s="13" t="s">
        <v>117</v>
      </c>
      <c r="K170" s="43"/>
      <c r="L170" s="44" t="s">
        <v>116</v>
      </c>
      <c r="M170" s="44" t="s">
        <v>109</v>
      </c>
      <c r="N170" s="13">
        <v>2</v>
      </c>
      <c r="O170" s="13">
        <v>1</v>
      </c>
      <c r="P170" s="13">
        <f t="shared" si="30"/>
        <v>2</v>
      </c>
      <c r="Q170" s="166" t="str">
        <f t="shared" si="25"/>
        <v>(B)</v>
      </c>
      <c r="R170" s="13">
        <v>25</v>
      </c>
      <c r="S170" s="13">
        <f t="shared" si="31"/>
        <v>50</v>
      </c>
      <c r="T170" s="31" t="str">
        <f t="shared" si="24"/>
        <v>III</v>
      </c>
      <c r="U170" s="32" t="str">
        <f t="shared" si="32"/>
        <v>Aceptable</v>
      </c>
      <c r="V170" s="33">
        <v>1</v>
      </c>
      <c r="W170" s="34" t="s">
        <v>477</v>
      </c>
      <c r="X170" s="160"/>
      <c r="Y170" s="160"/>
      <c r="Z170" s="160" t="s">
        <v>51</v>
      </c>
      <c r="AA170" s="44" t="s">
        <v>403</v>
      </c>
      <c r="AB170" s="44" t="s">
        <v>404</v>
      </c>
      <c r="AC170" s="164" t="s">
        <v>40</v>
      </c>
      <c r="AD170" s="28" t="s">
        <v>406</v>
      </c>
      <c r="AE170" s="199"/>
      <c r="AF170" s="199"/>
      <c r="AG170" s="200"/>
      <c r="AH170" s="199"/>
    </row>
    <row r="171" spans="1:34" ht="173.25" x14ac:dyDescent="0.25">
      <c r="A171" s="28" t="s">
        <v>693</v>
      </c>
      <c r="B171" s="28" t="s">
        <v>719</v>
      </c>
      <c r="C171" s="28" t="s">
        <v>251</v>
      </c>
      <c r="D171" s="37" t="s">
        <v>268</v>
      </c>
      <c r="E171" s="29" t="s">
        <v>721</v>
      </c>
      <c r="F171" s="28" t="s">
        <v>41</v>
      </c>
      <c r="G171" s="13" t="s">
        <v>56</v>
      </c>
      <c r="H171" s="164" t="s">
        <v>493</v>
      </c>
      <c r="I171" s="13" t="s">
        <v>59</v>
      </c>
      <c r="J171" s="163" t="s">
        <v>60</v>
      </c>
      <c r="K171" s="30" t="s">
        <v>63</v>
      </c>
      <c r="L171" s="30" t="s">
        <v>64</v>
      </c>
      <c r="M171" s="30" t="s">
        <v>65</v>
      </c>
      <c r="N171" s="13">
        <v>2</v>
      </c>
      <c r="O171" s="13">
        <v>4</v>
      </c>
      <c r="P171" s="13">
        <f t="shared" si="30"/>
        <v>8</v>
      </c>
      <c r="Q171" s="166" t="str">
        <f t="shared" si="25"/>
        <v>(M)</v>
      </c>
      <c r="R171" s="13">
        <v>25</v>
      </c>
      <c r="S171" s="13">
        <f t="shared" si="31"/>
        <v>200</v>
      </c>
      <c r="T171" s="31" t="str">
        <f t="shared" si="24"/>
        <v>II</v>
      </c>
      <c r="U171" s="32" t="str">
        <f t="shared" si="32"/>
        <v>Aceptable con Control Especifico</v>
      </c>
      <c r="V171" s="33">
        <v>1</v>
      </c>
      <c r="W171" s="34" t="s">
        <v>476</v>
      </c>
      <c r="X171" s="160"/>
      <c r="Y171" s="160"/>
      <c r="Z171" s="30" t="s">
        <v>381</v>
      </c>
      <c r="AA171" s="30" t="s">
        <v>382</v>
      </c>
      <c r="AB171" s="38" t="s">
        <v>383</v>
      </c>
      <c r="AC171" s="164" t="s">
        <v>40</v>
      </c>
      <c r="AD171" s="28" t="s">
        <v>406</v>
      </c>
      <c r="AE171" s="199"/>
      <c r="AF171" s="199"/>
      <c r="AG171" s="200"/>
      <c r="AH171" s="199"/>
    </row>
    <row r="172" spans="1:34" ht="173.25" x14ac:dyDescent="0.25">
      <c r="A172" s="28" t="s">
        <v>693</v>
      </c>
      <c r="B172" s="28" t="s">
        <v>719</v>
      </c>
      <c r="C172" s="28" t="s">
        <v>251</v>
      </c>
      <c r="D172" s="37" t="s">
        <v>269</v>
      </c>
      <c r="E172" s="29" t="s">
        <v>721</v>
      </c>
      <c r="F172" s="28" t="s">
        <v>41</v>
      </c>
      <c r="G172" s="13" t="s">
        <v>57</v>
      </c>
      <c r="H172" s="164" t="s">
        <v>493</v>
      </c>
      <c r="I172" s="13" t="s">
        <v>125</v>
      </c>
      <c r="J172" s="163" t="s">
        <v>61</v>
      </c>
      <c r="K172" s="30" t="s">
        <v>63</v>
      </c>
      <c r="L172" s="30" t="s">
        <v>66</v>
      </c>
      <c r="M172" s="30" t="s">
        <v>65</v>
      </c>
      <c r="N172" s="13">
        <v>2</v>
      </c>
      <c r="O172" s="13">
        <v>4</v>
      </c>
      <c r="P172" s="13">
        <f t="shared" si="30"/>
        <v>8</v>
      </c>
      <c r="Q172" s="166" t="str">
        <f t="shared" si="25"/>
        <v>(M)</v>
      </c>
      <c r="R172" s="13">
        <v>25</v>
      </c>
      <c r="S172" s="13">
        <f t="shared" si="31"/>
        <v>200</v>
      </c>
      <c r="T172" s="31" t="str">
        <f t="shared" si="24"/>
        <v>II</v>
      </c>
      <c r="U172" s="32" t="str">
        <f t="shared" si="32"/>
        <v>Aceptable con Control Especifico</v>
      </c>
      <c r="V172" s="33">
        <v>1</v>
      </c>
      <c r="W172" s="34" t="s">
        <v>476</v>
      </c>
      <c r="X172" s="160"/>
      <c r="Y172" s="160"/>
      <c r="Z172" s="30" t="s">
        <v>381</v>
      </c>
      <c r="AA172" s="30" t="s">
        <v>385</v>
      </c>
      <c r="AB172" s="38" t="s">
        <v>383</v>
      </c>
      <c r="AC172" s="164" t="s">
        <v>40</v>
      </c>
      <c r="AD172" s="28" t="s">
        <v>427</v>
      </c>
      <c r="AE172" s="199"/>
      <c r="AF172" s="199"/>
      <c r="AG172" s="200"/>
      <c r="AH172" s="199"/>
    </row>
    <row r="173" spans="1:34" ht="315" x14ac:dyDescent="0.25">
      <c r="A173" s="28" t="s">
        <v>693</v>
      </c>
      <c r="B173" s="28" t="s">
        <v>719</v>
      </c>
      <c r="C173" s="28" t="s">
        <v>251</v>
      </c>
      <c r="D173" s="29" t="s">
        <v>270</v>
      </c>
      <c r="E173" s="29" t="s">
        <v>721</v>
      </c>
      <c r="F173" s="28" t="s">
        <v>41</v>
      </c>
      <c r="G173" s="13" t="s">
        <v>253</v>
      </c>
      <c r="H173" s="164" t="s">
        <v>493</v>
      </c>
      <c r="I173" s="13" t="s">
        <v>254</v>
      </c>
      <c r="J173" s="13" t="s">
        <v>255</v>
      </c>
      <c r="K173" s="30"/>
      <c r="L173" s="30" t="s">
        <v>256</v>
      </c>
      <c r="M173" s="30" t="s">
        <v>257</v>
      </c>
      <c r="N173" s="13">
        <v>2</v>
      </c>
      <c r="O173" s="13">
        <v>1</v>
      </c>
      <c r="P173" s="13">
        <f t="shared" si="30"/>
        <v>2</v>
      </c>
      <c r="Q173" s="166" t="str">
        <f t="shared" si="25"/>
        <v>(B)</v>
      </c>
      <c r="R173" s="13">
        <v>25</v>
      </c>
      <c r="S173" s="13">
        <f t="shared" si="31"/>
        <v>50</v>
      </c>
      <c r="T173" s="31" t="str">
        <f t="shared" si="24"/>
        <v>III</v>
      </c>
      <c r="U173" s="32" t="str">
        <f t="shared" si="32"/>
        <v>Aceptable</v>
      </c>
      <c r="V173" s="33">
        <v>1</v>
      </c>
      <c r="W173" s="34" t="s">
        <v>476</v>
      </c>
      <c r="X173" s="160"/>
      <c r="Y173" s="160"/>
      <c r="Z173" s="30" t="s">
        <v>433</v>
      </c>
      <c r="AA173" s="30" t="s">
        <v>434</v>
      </c>
      <c r="AB173" s="30" t="s">
        <v>417</v>
      </c>
      <c r="AC173" s="164" t="s">
        <v>40</v>
      </c>
      <c r="AD173" s="28" t="s">
        <v>427</v>
      </c>
      <c r="AE173" s="199"/>
      <c r="AF173" s="199"/>
      <c r="AG173" s="200"/>
      <c r="AH173" s="199"/>
    </row>
    <row r="174" spans="1:34" ht="78.75" x14ac:dyDescent="0.25">
      <c r="A174" s="28" t="s">
        <v>693</v>
      </c>
      <c r="B174" s="28" t="s">
        <v>719</v>
      </c>
      <c r="C174" s="28" t="s">
        <v>251</v>
      </c>
      <c r="D174" s="29" t="s">
        <v>270</v>
      </c>
      <c r="E174" s="29" t="s">
        <v>721</v>
      </c>
      <c r="F174" s="28" t="s">
        <v>41</v>
      </c>
      <c r="G174" s="13" t="s">
        <v>58</v>
      </c>
      <c r="H174" s="164" t="s">
        <v>493</v>
      </c>
      <c r="I174" s="13" t="s">
        <v>126</v>
      </c>
      <c r="J174" s="163" t="s">
        <v>62</v>
      </c>
      <c r="K174" s="47"/>
      <c r="L174" s="38" t="s">
        <v>67</v>
      </c>
      <c r="M174" s="38" t="s">
        <v>68</v>
      </c>
      <c r="N174" s="13">
        <v>2</v>
      </c>
      <c r="O174" s="13">
        <v>4</v>
      </c>
      <c r="P174" s="13">
        <f t="shared" si="30"/>
        <v>8</v>
      </c>
      <c r="Q174" s="166" t="str">
        <f t="shared" si="25"/>
        <v>(M)</v>
      </c>
      <c r="R174" s="13">
        <v>10</v>
      </c>
      <c r="S174" s="13">
        <f t="shared" si="31"/>
        <v>80</v>
      </c>
      <c r="T174" s="31" t="str">
        <f t="shared" si="24"/>
        <v>III</v>
      </c>
      <c r="U174" s="32" t="str">
        <f t="shared" si="32"/>
        <v>Aceptable</v>
      </c>
      <c r="V174" s="33">
        <v>1</v>
      </c>
      <c r="W174" s="34" t="s">
        <v>476</v>
      </c>
      <c r="X174" s="160"/>
      <c r="Y174" s="160"/>
      <c r="Z174" s="30" t="s">
        <v>386</v>
      </c>
      <c r="AA174" s="39" t="s">
        <v>387</v>
      </c>
      <c r="AB174" s="160" t="s">
        <v>51</v>
      </c>
      <c r="AC174" s="164" t="s">
        <v>40</v>
      </c>
      <c r="AD174" s="28" t="s">
        <v>427</v>
      </c>
      <c r="AE174" s="199"/>
      <c r="AF174" s="199"/>
      <c r="AG174" s="200"/>
      <c r="AH174" s="199"/>
    </row>
    <row r="175" spans="1:34" ht="220.5" x14ac:dyDescent="0.25">
      <c r="A175" s="28" t="s">
        <v>693</v>
      </c>
      <c r="B175" s="28" t="s">
        <v>719</v>
      </c>
      <c r="C175" s="28" t="s">
        <v>251</v>
      </c>
      <c r="D175" s="37" t="s">
        <v>271</v>
      </c>
      <c r="E175" s="29" t="s">
        <v>721</v>
      </c>
      <c r="F175" s="28" t="s">
        <v>41</v>
      </c>
      <c r="G175" s="13" t="s">
        <v>72</v>
      </c>
      <c r="H175" s="42" t="s">
        <v>16</v>
      </c>
      <c r="I175" s="37" t="s">
        <v>83</v>
      </c>
      <c r="J175" s="163" t="s">
        <v>94</v>
      </c>
      <c r="K175" s="47"/>
      <c r="L175" s="43"/>
      <c r="M175" s="163" t="s">
        <v>95</v>
      </c>
      <c r="N175" s="13">
        <v>2</v>
      </c>
      <c r="O175" s="13">
        <v>2</v>
      </c>
      <c r="P175" s="13">
        <f t="shared" si="30"/>
        <v>4</v>
      </c>
      <c r="Q175" s="166" t="str">
        <f t="shared" si="25"/>
        <v>(B)</v>
      </c>
      <c r="R175" s="13">
        <v>10</v>
      </c>
      <c r="S175" s="13">
        <f t="shared" si="31"/>
        <v>40</v>
      </c>
      <c r="T175" s="31" t="str">
        <f t="shared" ref="T175:T225" si="33">IF(S175=0,"N/A",IF(AND(S175&gt;=1,S175&lt;=20),"IV",IF(AND(S175&gt;=40,S175&lt;=120),"III",IF(AND(S175&gt;=150,S175&lt;=500),"II",IF(S175&gt;=600,"I")))))</f>
        <v>III</v>
      </c>
      <c r="U175" s="32" t="str">
        <f t="shared" si="32"/>
        <v>Aceptable</v>
      </c>
      <c r="V175" s="33">
        <v>1</v>
      </c>
      <c r="W175" s="34" t="s">
        <v>476</v>
      </c>
      <c r="X175" s="160"/>
      <c r="Y175" s="163" t="s">
        <v>388</v>
      </c>
      <c r="Z175" s="160" t="s">
        <v>51</v>
      </c>
      <c r="AA175" s="41" t="s">
        <v>389</v>
      </c>
      <c r="AB175" s="160" t="s">
        <v>51</v>
      </c>
      <c r="AC175" s="164" t="s">
        <v>40</v>
      </c>
      <c r="AD175" s="28" t="s">
        <v>427</v>
      </c>
      <c r="AE175" s="199"/>
      <c r="AF175" s="199"/>
      <c r="AG175" s="200"/>
      <c r="AH175" s="199"/>
    </row>
    <row r="176" spans="1:34" ht="220.5" x14ac:dyDescent="0.25">
      <c r="A176" s="28" t="s">
        <v>693</v>
      </c>
      <c r="B176" s="28" t="s">
        <v>719</v>
      </c>
      <c r="C176" s="28" t="s">
        <v>251</v>
      </c>
      <c r="D176" s="37" t="s">
        <v>272</v>
      </c>
      <c r="E176" s="29" t="s">
        <v>721</v>
      </c>
      <c r="F176" s="28" t="s">
        <v>41</v>
      </c>
      <c r="G176" s="13" t="s">
        <v>73</v>
      </c>
      <c r="H176" s="13" t="s">
        <v>127</v>
      </c>
      <c r="I176" s="37" t="s">
        <v>84</v>
      </c>
      <c r="J176" s="13" t="s">
        <v>96</v>
      </c>
      <c r="K176" s="47"/>
      <c r="L176" s="30" t="s">
        <v>221</v>
      </c>
      <c r="M176" s="30" t="s">
        <v>98</v>
      </c>
      <c r="N176" s="13">
        <v>2</v>
      </c>
      <c r="O176" s="13">
        <v>3</v>
      </c>
      <c r="P176" s="13">
        <f t="shared" si="30"/>
        <v>6</v>
      </c>
      <c r="Q176" s="166" t="str">
        <f t="shared" si="25"/>
        <v>(M)</v>
      </c>
      <c r="R176" s="13">
        <v>25</v>
      </c>
      <c r="S176" s="13">
        <f t="shared" si="31"/>
        <v>150</v>
      </c>
      <c r="T176" s="31" t="str">
        <f t="shared" si="33"/>
        <v>II</v>
      </c>
      <c r="U176" s="32" t="str">
        <f t="shared" si="32"/>
        <v>Aceptable con Control Especifico</v>
      </c>
      <c r="V176" s="33">
        <v>1</v>
      </c>
      <c r="W176" s="34" t="s">
        <v>42</v>
      </c>
      <c r="X176" s="160"/>
      <c r="Y176" s="160"/>
      <c r="Z176" s="160" t="s">
        <v>51</v>
      </c>
      <c r="AA176" s="41" t="s">
        <v>390</v>
      </c>
      <c r="AB176" s="160" t="s">
        <v>51</v>
      </c>
      <c r="AC176" s="164" t="s">
        <v>40</v>
      </c>
      <c r="AD176" s="28" t="s">
        <v>391</v>
      </c>
      <c r="AE176" s="199"/>
      <c r="AF176" s="199"/>
      <c r="AG176" s="200"/>
      <c r="AH176" s="199"/>
    </row>
    <row r="177" spans="1:34" ht="173.25" x14ac:dyDescent="0.25">
      <c r="A177" s="28" t="s">
        <v>693</v>
      </c>
      <c r="B177" s="28" t="s">
        <v>719</v>
      </c>
      <c r="C177" s="28" t="s">
        <v>251</v>
      </c>
      <c r="D177" s="29" t="s">
        <v>273</v>
      </c>
      <c r="E177" s="29" t="s">
        <v>721</v>
      </c>
      <c r="F177" s="28" t="s">
        <v>41</v>
      </c>
      <c r="G177" s="13" t="s">
        <v>74</v>
      </c>
      <c r="H177" s="42" t="s">
        <v>16</v>
      </c>
      <c r="I177" s="37" t="s">
        <v>85</v>
      </c>
      <c r="J177" s="163" t="s">
        <v>99</v>
      </c>
      <c r="K177" s="47"/>
      <c r="L177" s="30" t="s">
        <v>100</v>
      </c>
      <c r="M177" s="30" t="s">
        <v>101</v>
      </c>
      <c r="N177" s="13">
        <v>2</v>
      </c>
      <c r="O177" s="13">
        <v>3</v>
      </c>
      <c r="P177" s="13">
        <f t="shared" si="30"/>
        <v>6</v>
      </c>
      <c r="Q177" s="166" t="str">
        <f t="shared" si="25"/>
        <v>(M)</v>
      </c>
      <c r="R177" s="13">
        <v>25</v>
      </c>
      <c r="S177" s="13">
        <f t="shared" si="31"/>
        <v>150</v>
      </c>
      <c r="T177" s="31" t="str">
        <f t="shared" si="33"/>
        <v>II</v>
      </c>
      <c r="U177" s="32" t="str">
        <f t="shared" si="32"/>
        <v>Aceptable con Control Especifico</v>
      </c>
      <c r="V177" s="33">
        <v>1</v>
      </c>
      <c r="W177" s="34" t="s">
        <v>477</v>
      </c>
      <c r="X177" s="160"/>
      <c r="Y177" s="160"/>
      <c r="Z177" s="30" t="s">
        <v>392</v>
      </c>
      <c r="AA177" s="30" t="s">
        <v>393</v>
      </c>
      <c r="AB177" s="160" t="s">
        <v>51</v>
      </c>
      <c r="AC177" s="164" t="s">
        <v>40</v>
      </c>
      <c r="AD177" s="28" t="s">
        <v>427</v>
      </c>
      <c r="AE177" s="199"/>
      <c r="AF177" s="199"/>
      <c r="AG177" s="200"/>
      <c r="AH177" s="199"/>
    </row>
    <row r="178" spans="1:34" ht="220.5" x14ac:dyDescent="0.25">
      <c r="A178" s="28" t="s">
        <v>693</v>
      </c>
      <c r="B178" s="28" t="s">
        <v>719</v>
      </c>
      <c r="C178" s="28" t="s">
        <v>251</v>
      </c>
      <c r="D178" s="29" t="s">
        <v>273</v>
      </c>
      <c r="E178" s="29" t="s">
        <v>721</v>
      </c>
      <c r="F178" s="28" t="s">
        <v>41</v>
      </c>
      <c r="G178" s="13" t="s">
        <v>75</v>
      </c>
      <c r="H178" s="42" t="s">
        <v>16</v>
      </c>
      <c r="I178" s="37" t="s">
        <v>86</v>
      </c>
      <c r="J178" s="163" t="s">
        <v>102</v>
      </c>
      <c r="K178" s="47"/>
      <c r="L178" s="30" t="s">
        <v>103</v>
      </c>
      <c r="M178" s="30" t="s">
        <v>101</v>
      </c>
      <c r="N178" s="13">
        <v>2</v>
      </c>
      <c r="O178" s="13">
        <v>3</v>
      </c>
      <c r="P178" s="13">
        <f t="shared" si="30"/>
        <v>6</v>
      </c>
      <c r="Q178" s="166" t="str">
        <f t="shared" si="25"/>
        <v>(M)</v>
      </c>
      <c r="R178" s="13">
        <v>25</v>
      </c>
      <c r="S178" s="13">
        <f t="shared" si="31"/>
        <v>150</v>
      </c>
      <c r="T178" s="31" t="str">
        <f t="shared" si="33"/>
        <v>II</v>
      </c>
      <c r="U178" s="32" t="str">
        <f t="shared" si="32"/>
        <v>Aceptable con Control Especifico</v>
      </c>
      <c r="V178" s="33">
        <v>1</v>
      </c>
      <c r="W178" s="34" t="s">
        <v>477</v>
      </c>
      <c r="X178" s="160"/>
      <c r="Y178" s="160"/>
      <c r="Z178" s="30" t="s">
        <v>394</v>
      </c>
      <c r="AA178" s="30" t="s">
        <v>393</v>
      </c>
      <c r="AB178" s="160" t="s">
        <v>51</v>
      </c>
      <c r="AC178" s="164" t="s">
        <v>40</v>
      </c>
      <c r="AD178" s="28" t="s">
        <v>427</v>
      </c>
      <c r="AE178" s="199"/>
      <c r="AF178" s="199"/>
      <c r="AG178" s="200"/>
      <c r="AH178" s="199"/>
    </row>
    <row r="179" spans="1:34" ht="157.5" x14ac:dyDescent="0.25">
      <c r="A179" s="28" t="s">
        <v>693</v>
      </c>
      <c r="B179" s="28" t="s">
        <v>719</v>
      </c>
      <c r="C179" s="28" t="s">
        <v>251</v>
      </c>
      <c r="D179" s="37" t="s">
        <v>274</v>
      </c>
      <c r="E179" s="29" t="s">
        <v>721</v>
      </c>
      <c r="F179" s="28" t="s">
        <v>41</v>
      </c>
      <c r="G179" s="13" t="s">
        <v>76</v>
      </c>
      <c r="H179" s="42" t="s">
        <v>16</v>
      </c>
      <c r="I179" s="37" t="s">
        <v>87</v>
      </c>
      <c r="J179" s="13" t="s">
        <v>104</v>
      </c>
      <c r="K179" s="47"/>
      <c r="L179" s="30" t="s">
        <v>105</v>
      </c>
      <c r="M179" s="30" t="s">
        <v>106</v>
      </c>
      <c r="N179" s="13">
        <v>2</v>
      </c>
      <c r="O179" s="13">
        <v>1</v>
      </c>
      <c r="P179" s="13">
        <f t="shared" si="30"/>
        <v>2</v>
      </c>
      <c r="Q179" s="166" t="str">
        <f t="shared" si="25"/>
        <v>(B)</v>
      </c>
      <c r="R179" s="13">
        <v>100</v>
      </c>
      <c r="S179" s="13">
        <f t="shared" si="31"/>
        <v>200</v>
      </c>
      <c r="T179" s="31" t="str">
        <f t="shared" si="33"/>
        <v>II</v>
      </c>
      <c r="U179" s="32" t="str">
        <f t="shared" si="32"/>
        <v>Aceptable con Control Especifico</v>
      </c>
      <c r="V179" s="33">
        <v>1</v>
      </c>
      <c r="W179" s="34" t="s">
        <v>477</v>
      </c>
      <c r="X179" s="160"/>
      <c r="Y179" s="160"/>
      <c r="Z179" s="160" t="s">
        <v>51</v>
      </c>
      <c r="AA179" s="30" t="s">
        <v>395</v>
      </c>
      <c r="AB179" s="160" t="s">
        <v>51</v>
      </c>
      <c r="AC179" s="164" t="s">
        <v>40</v>
      </c>
      <c r="AD179" s="28" t="s">
        <v>427</v>
      </c>
      <c r="AE179" s="199"/>
      <c r="AF179" s="199"/>
      <c r="AG179" s="200"/>
      <c r="AH179" s="199"/>
    </row>
    <row r="180" spans="1:34" ht="236.25" x14ac:dyDescent="0.25">
      <c r="A180" s="28" t="s">
        <v>693</v>
      </c>
      <c r="B180" s="28" t="s">
        <v>719</v>
      </c>
      <c r="C180" s="28" t="s">
        <v>251</v>
      </c>
      <c r="D180" s="37" t="s">
        <v>275</v>
      </c>
      <c r="E180" s="29" t="s">
        <v>721</v>
      </c>
      <c r="F180" s="28" t="s">
        <v>41</v>
      </c>
      <c r="G180" s="171" t="s">
        <v>78</v>
      </c>
      <c r="H180" s="42" t="s">
        <v>16</v>
      </c>
      <c r="I180" s="37" t="s">
        <v>89</v>
      </c>
      <c r="J180" s="13" t="s">
        <v>107</v>
      </c>
      <c r="K180" s="47"/>
      <c r="L180" s="38" t="s">
        <v>108</v>
      </c>
      <c r="M180" s="38" t="s">
        <v>109</v>
      </c>
      <c r="N180" s="13">
        <v>2</v>
      </c>
      <c r="O180" s="13">
        <v>1</v>
      </c>
      <c r="P180" s="13">
        <f t="shared" si="30"/>
        <v>2</v>
      </c>
      <c r="Q180" s="166" t="str">
        <f t="shared" si="25"/>
        <v>(B)</v>
      </c>
      <c r="R180" s="13">
        <v>100</v>
      </c>
      <c r="S180" s="13">
        <f t="shared" si="31"/>
        <v>200</v>
      </c>
      <c r="T180" s="31" t="str">
        <f t="shared" si="33"/>
        <v>II</v>
      </c>
      <c r="U180" s="32" t="str">
        <f t="shared" si="32"/>
        <v>Aceptable con Control Especifico</v>
      </c>
      <c r="V180" s="33">
        <v>1</v>
      </c>
      <c r="W180" s="34" t="s">
        <v>477</v>
      </c>
      <c r="X180" s="160"/>
      <c r="Y180" s="160"/>
      <c r="Z180" s="38" t="s">
        <v>396</v>
      </c>
      <c r="AA180" s="38" t="s">
        <v>397</v>
      </c>
      <c r="AB180" s="44" t="s">
        <v>398</v>
      </c>
      <c r="AC180" s="164" t="s">
        <v>40</v>
      </c>
      <c r="AD180" s="28" t="s">
        <v>427</v>
      </c>
      <c r="AE180" s="199"/>
      <c r="AF180" s="199"/>
      <c r="AG180" s="200"/>
      <c r="AH180" s="199"/>
    </row>
    <row r="181" spans="1:34" ht="189" x14ac:dyDescent="0.25">
      <c r="A181" s="28" t="s">
        <v>693</v>
      </c>
      <c r="B181" s="28" t="s">
        <v>719</v>
      </c>
      <c r="C181" s="28" t="s">
        <v>251</v>
      </c>
      <c r="D181" s="37" t="s">
        <v>276</v>
      </c>
      <c r="E181" s="29" t="s">
        <v>721</v>
      </c>
      <c r="F181" s="28" t="s">
        <v>41</v>
      </c>
      <c r="G181" s="172" t="s">
        <v>79</v>
      </c>
      <c r="H181" s="42" t="s">
        <v>16</v>
      </c>
      <c r="I181" s="37" t="s">
        <v>90</v>
      </c>
      <c r="J181" s="13" t="s">
        <v>110</v>
      </c>
      <c r="K181" s="13" t="s">
        <v>513</v>
      </c>
      <c r="L181" s="38" t="s">
        <v>111</v>
      </c>
      <c r="M181" s="13" t="s">
        <v>513</v>
      </c>
      <c r="N181" s="13">
        <v>2</v>
      </c>
      <c r="O181" s="13">
        <v>1</v>
      </c>
      <c r="P181" s="13">
        <f t="shared" si="30"/>
        <v>2</v>
      </c>
      <c r="Q181" s="166" t="str">
        <f t="shared" si="25"/>
        <v>(B)</v>
      </c>
      <c r="R181" s="13">
        <v>60</v>
      </c>
      <c r="S181" s="13">
        <f t="shared" si="31"/>
        <v>120</v>
      </c>
      <c r="T181" s="31" t="str">
        <f t="shared" si="33"/>
        <v>III</v>
      </c>
      <c r="U181" s="32" t="str">
        <f t="shared" si="32"/>
        <v>Aceptable</v>
      </c>
      <c r="V181" s="33">
        <v>1</v>
      </c>
      <c r="W181" s="34" t="s">
        <v>477</v>
      </c>
      <c r="X181" s="160"/>
      <c r="Y181" s="160"/>
      <c r="Z181" s="39" t="s">
        <v>424</v>
      </c>
      <c r="AA181" s="39" t="s">
        <v>400</v>
      </c>
      <c r="AB181" s="160" t="s">
        <v>51</v>
      </c>
      <c r="AC181" s="164" t="s">
        <v>40</v>
      </c>
      <c r="AD181" s="28" t="s">
        <v>427</v>
      </c>
      <c r="AE181" s="199"/>
      <c r="AF181" s="199"/>
      <c r="AG181" s="200"/>
      <c r="AH181" s="199"/>
    </row>
    <row r="182" spans="1:34" ht="189" x14ac:dyDescent="0.25">
      <c r="A182" s="28" t="s">
        <v>693</v>
      </c>
      <c r="B182" s="28" t="s">
        <v>719</v>
      </c>
      <c r="C182" s="28" t="s">
        <v>251</v>
      </c>
      <c r="D182" s="37" t="s">
        <v>277</v>
      </c>
      <c r="E182" s="29" t="s">
        <v>721</v>
      </c>
      <c r="F182" s="28" t="s">
        <v>41</v>
      </c>
      <c r="G182" s="13" t="s">
        <v>80</v>
      </c>
      <c r="H182" s="42" t="s">
        <v>494</v>
      </c>
      <c r="I182" s="13" t="s">
        <v>91</v>
      </c>
      <c r="J182" s="163" t="s">
        <v>112</v>
      </c>
      <c r="K182" s="43"/>
      <c r="L182" s="38" t="s">
        <v>113</v>
      </c>
      <c r="M182" s="38" t="s">
        <v>114</v>
      </c>
      <c r="N182" s="13">
        <v>2</v>
      </c>
      <c r="O182" s="13">
        <v>4</v>
      </c>
      <c r="P182" s="13">
        <f t="shared" si="30"/>
        <v>8</v>
      </c>
      <c r="Q182" s="166" t="str">
        <f t="shared" ref="Q182:Q232" si="34">IF(P182&lt;2,"O",IF(P182&lt;=4,"(B)",IF(P182&lt;=8,"(M)",IF(P182&lt;=20,"(A)","(MA)"))))</f>
        <v>(M)</v>
      </c>
      <c r="R182" s="13">
        <v>10</v>
      </c>
      <c r="S182" s="13">
        <f t="shared" si="31"/>
        <v>80</v>
      </c>
      <c r="T182" s="31" t="str">
        <f t="shared" si="33"/>
        <v>III</v>
      </c>
      <c r="U182" s="32" t="str">
        <f t="shared" si="32"/>
        <v>Aceptable</v>
      </c>
      <c r="V182" s="33">
        <v>1</v>
      </c>
      <c r="W182" s="34" t="s">
        <v>478</v>
      </c>
      <c r="X182" s="160"/>
      <c r="Y182" s="160"/>
      <c r="Z182" s="160" t="s">
        <v>51</v>
      </c>
      <c r="AA182" s="38" t="s">
        <v>401</v>
      </c>
      <c r="AB182" s="160" t="s">
        <v>51</v>
      </c>
      <c r="AC182" s="164" t="s">
        <v>40</v>
      </c>
      <c r="AD182" s="28" t="s">
        <v>402</v>
      </c>
      <c r="AE182" s="199"/>
      <c r="AF182" s="199"/>
      <c r="AG182" s="200"/>
      <c r="AH182" s="199"/>
    </row>
    <row r="183" spans="1:34" ht="78.75" x14ac:dyDescent="0.25">
      <c r="A183" s="28" t="s">
        <v>693</v>
      </c>
      <c r="B183" s="28" t="s">
        <v>719</v>
      </c>
      <c r="C183" s="28" t="s">
        <v>251</v>
      </c>
      <c r="D183" s="37" t="s">
        <v>278</v>
      </c>
      <c r="E183" s="29" t="s">
        <v>721</v>
      </c>
      <c r="F183" s="28" t="s">
        <v>41</v>
      </c>
      <c r="G183" s="13" t="s">
        <v>258</v>
      </c>
      <c r="H183" s="13" t="s">
        <v>495</v>
      </c>
      <c r="I183" s="13" t="s">
        <v>259</v>
      </c>
      <c r="J183" s="163" t="s">
        <v>260</v>
      </c>
      <c r="K183" s="43"/>
      <c r="L183" s="38" t="s">
        <v>261</v>
      </c>
      <c r="M183" s="38" t="s">
        <v>262</v>
      </c>
      <c r="N183" s="13">
        <v>2</v>
      </c>
      <c r="O183" s="13">
        <v>3</v>
      </c>
      <c r="P183" s="13">
        <f t="shared" si="30"/>
        <v>6</v>
      </c>
      <c r="Q183" s="166" t="str">
        <f t="shared" si="34"/>
        <v>(M)</v>
      </c>
      <c r="R183" s="13">
        <v>25</v>
      </c>
      <c r="S183" s="13">
        <f t="shared" si="31"/>
        <v>150</v>
      </c>
      <c r="T183" s="31" t="str">
        <f t="shared" si="33"/>
        <v>II</v>
      </c>
      <c r="U183" s="32" t="str">
        <f t="shared" si="32"/>
        <v>Aceptable con Control Especifico</v>
      </c>
      <c r="V183" s="33">
        <v>1</v>
      </c>
      <c r="W183" s="34" t="s">
        <v>478</v>
      </c>
      <c r="X183" s="160"/>
      <c r="Y183" s="160"/>
      <c r="Z183" s="160" t="s">
        <v>51</v>
      </c>
      <c r="AA183" s="38" t="s">
        <v>435</v>
      </c>
      <c r="AB183" s="38" t="s">
        <v>417</v>
      </c>
      <c r="AC183" s="164" t="s">
        <v>40</v>
      </c>
      <c r="AD183" s="28" t="s">
        <v>420</v>
      </c>
      <c r="AE183" s="199"/>
      <c r="AF183" s="199"/>
      <c r="AG183" s="200"/>
      <c r="AH183" s="199"/>
    </row>
    <row r="184" spans="1:34" ht="220.5" x14ac:dyDescent="0.25">
      <c r="A184" s="28" t="s">
        <v>693</v>
      </c>
      <c r="B184" s="28" t="s">
        <v>719</v>
      </c>
      <c r="C184" s="28" t="s">
        <v>251</v>
      </c>
      <c r="D184" s="37" t="s">
        <v>279</v>
      </c>
      <c r="E184" s="29" t="s">
        <v>721</v>
      </c>
      <c r="F184" s="28" t="s">
        <v>41</v>
      </c>
      <c r="G184" s="13" t="s">
        <v>81</v>
      </c>
      <c r="H184" s="42" t="s">
        <v>488</v>
      </c>
      <c r="I184" s="13" t="s">
        <v>92</v>
      </c>
      <c r="J184" s="13" t="s">
        <v>115</v>
      </c>
      <c r="K184" s="43"/>
      <c r="L184" s="44" t="s">
        <v>116</v>
      </c>
      <c r="M184" s="44" t="s">
        <v>109</v>
      </c>
      <c r="N184" s="13">
        <v>2</v>
      </c>
      <c r="O184" s="13">
        <v>1</v>
      </c>
      <c r="P184" s="13">
        <f t="shared" si="30"/>
        <v>2</v>
      </c>
      <c r="Q184" s="166" t="str">
        <f t="shared" si="34"/>
        <v>(B)</v>
      </c>
      <c r="R184" s="13">
        <v>100</v>
      </c>
      <c r="S184" s="13">
        <f t="shared" si="31"/>
        <v>200</v>
      </c>
      <c r="T184" s="31" t="str">
        <f t="shared" si="33"/>
        <v>II</v>
      </c>
      <c r="U184" s="32" t="str">
        <f t="shared" si="32"/>
        <v>Aceptable con Control Especifico</v>
      </c>
      <c r="V184" s="33">
        <v>1</v>
      </c>
      <c r="W184" s="34" t="s">
        <v>477</v>
      </c>
      <c r="X184" s="160"/>
      <c r="Y184" s="160"/>
      <c r="Z184" s="160" t="s">
        <v>51</v>
      </c>
      <c r="AA184" s="44" t="s">
        <v>403</v>
      </c>
      <c r="AB184" s="44" t="s">
        <v>404</v>
      </c>
      <c r="AC184" s="164" t="s">
        <v>40</v>
      </c>
      <c r="AD184" s="28" t="s">
        <v>405</v>
      </c>
      <c r="AE184" s="199"/>
      <c r="AF184" s="199"/>
      <c r="AG184" s="200"/>
      <c r="AH184" s="199"/>
    </row>
    <row r="185" spans="1:34" ht="220.5" x14ac:dyDescent="0.25">
      <c r="A185" s="28" t="s">
        <v>693</v>
      </c>
      <c r="B185" s="28" t="s">
        <v>719</v>
      </c>
      <c r="C185" s="28" t="s">
        <v>251</v>
      </c>
      <c r="D185" s="37" t="s">
        <v>280</v>
      </c>
      <c r="E185" s="29" t="s">
        <v>721</v>
      </c>
      <c r="F185" s="28" t="s">
        <v>41</v>
      </c>
      <c r="G185" s="13" t="s">
        <v>82</v>
      </c>
      <c r="H185" s="42" t="s">
        <v>488</v>
      </c>
      <c r="I185" s="13" t="s">
        <v>93</v>
      </c>
      <c r="J185" s="13" t="s">
        <v>117</v>
      </c>
      <c r="K185" s="43"/>
      <c r="L185" s="44" t="s">
        <v>116</v>
      </c>
      <c r="M185" s="44" t="s">
        <v>109</v>
      </c>
      <c r="N185" s="13">
        <v>2</v>
      </c>
      <c r="O185" s="13">
        <v>1</v>
      </c>
      <c r="P185" s="13">
        <f t="shared" si="30"/>
        <v>2</v>
      </c>
      <c r="Q185" s="166" t="str">
        <f t="shared" si="34"/>
        <v>(B)</v>
      </c>
      <c r="R185" s="13">
        <v>25</v>
      </c>
      <c r="S185" s="13">
        <f t="shared" si="31"/>
        <v>50</v>
      </c>
      <c r="T185" s="31" t="str">
        <f t="shared" si="33"/>
        <v>III</v>
      </c>
      <c r="U185" s="32" t="str">
        <f t="shared" si="32"/>
        <v>Aceptable</v>
      </c>
      <c r="V185" s="33">
        <v>1</v>
      </c>
      <c r="W185" s="34" t="s">
        <v>477</v>
      </c>
      <c r="X185" s="160"/>
      <c r="Y185" s="160"/>
      <c r="Z185" s="160" t="s">
        <v>51</v>
      </c>
      <c r="AA185" s="44" t="s">
        <v>403</v>
      </c>
      <c r="AB185" s="44" t="s">
        <v>404</v>
      </c>
      <c r="AC185" s="164" t="s">
        <v>40</v>
      </c>
      <c r="AD185" s="28" t="s">
        <v>405</v>
      </c>
      <c r="AE185" s="199"/>
      <c r="AF185" s="199"/>
      <c r="AG185" s="200"/>
      <c r="AH185" s="199"/>
    </row>
    <row r="186" spans="1:34" ht="173.25" x14ac:dyDescent="0.25">
      <c r="A186" s="28" t="s">
        <v>693</v>
      </c>
      <c r="B186" s="28" t="s">
        <v>719</v>
      </c>
      <c r="C186" s="28" t="s">
        <v>695</v>
      </c>
      <c r="D186" s="29" t="s">
        <v>285</v>
      </c>
      <c r="E186" s="29" t="s">
        <v>694</v>
      </c>
      <c r="F186" s="28" t="s">
        <v>41</v>
      </c>
      <c r="G186" s="179" t="s">
        <v>56</v>
      </c>
      <c r="H186" s="164" t="s">
        <v>493</v>
      </c>
      <c r="I186" s="13" t="s">
        <v>59</v>
      </c>
      <c r="J186" s="163" t="s">
        <v>60</v>
      </c>
      <c r="K186" s="30" t="s">
        <v>63</v>
      </c>
      <c r="L186" s="30" t="s">
        <v>64</v>
      </c>
      <c r="M186" s="30" t="s">
        <v>65</v>
      </c>
      <c r="N186" s="13">
        <v>2</v>
      </c>
      <c r="O186" s="13">
        <v>3</v>
      </c>
      <c r="P186" s="13">
        <f t="shared" si="30"/>
        <v>6</v>
      </c>
      <c r="Q186" s="166" t="str">
        <f t="shared" si="34"/>
        <v>(M)</v>
      </c>
      <c r="R186" s="13">
        <v>25</v>
      </c>
      <c r="S186" s="13">
        <f t="shared" si="31"/>
        <v>150</v>
      </c>
      <c r="T186" s="31" t="str">
        <f t="shared" si="33"/>
        <v>II</v>
      </c>
      <c r="U186" s="32" t="str">
        <f t="shared" si="32"/>
        <v>Aceptable con Control Especifico</v>
      </c>
      <c r="V186" s="33">
        <v>10</v>
      </c>
      <c r="W186" s="34" t="s">
        <v>476</v>
      </c>
      <c r="X186" s="160"/>
      <c r="Y186" s="160"/>
      <c r="Z186" s="30" t="s">
        <v>381</v>
      </c>
      <c r="AA186" s="30" t="s">
        <v>382</v>
      </c>
      <c r="AB186" s="38" t="s">
        <v>383</v>
      </c>
      <c r="AC186" s="164" t="s">
        <v>40</v>
      </c>
      <c r="AD186" s="28" t="s">
        <v>420</v>
      </c>
      <c r="AE186" s="199"/>
      <c r="AF186" s="199"/>
      <c r="AG186" s="200"/>
      <c r="AH186" s="199"/>
    </row>
    <row r="187" spans="1:34" ht="173.25" x14ac:dyDescent="0.25">
      <c r="A187" s="28" t="s">
        <v>693</v>
      </c>
      <c r="B187" s="28" t="s">
        <v>719</v>
      </c>
      <c r="C187" s="28" t="s">
        <v>695</v>
      </c>
      <c r="D187" s="29" t="s">
        <v>285</v>
      </c>
      <c r="E187" s="29" t="s">
        <v>694</v>
      </c>
      <c r="F187" s="28" t="s">
        <v>41</v>
      </c>
      <c r="G187" s="179" t="s">
        <v>156</v>
      </c>
      <c r="H187" s="164" t="s">
        <v>493</v>
      </c>
      <c r="I187" s="13" t="s">
        <v>125</v>
      </c>
      <c r="J187" s="163" t="s">
        <v>61</v>
      </c>
      <c r="K187" s="30" t="s">
        <v>63</v>
      </c>
      <c r="L187" s="30" t="s">
        <v>66</v>
      </c>
      <c r="M187" s="30" t="s">
        <v>65</v>
      </c>
      <c r="N187" s="13">
        <v>2</v>
      </c>
      <c r="O187" s="13">
        <v>3</v>
      </c>
      <c r="P187" s="13">
        <f t="shared" si="30"/>
        <v>6</v>
      </c>
      <c r="Q187" s="166" t="str">
        <f t="shared" si="34"/>
        <v>(M)</v>
      </c>
      <c r="R187" s="13">
        <v>25</v>
      </c>
      <c r="S187" s="13">
        <f t="shared" si="31"/>
        <v>150</v>
      </c>
      <c r="T187" s="31" t="str">
        <f t="shared" si="33"/>
        <v>II</v>
      </c>
      <c r="U187" s="32" t="str">
        <f t="shared" si="32"/>
        <v>Aceptable con Control Especifico</v>
      </c>
      <c r="V187" s="33">
        <v>10</v>
      </c>
      <c r="W187" s="34" t="s">
        <v>476</v>
      </c>
      <c r="X187" s="160"/>
      <c r="Y187" s="160"/>
      <c r="Z187" s="30" t="s">
        <v>381</v>
      </c>
      <c r="AA187" s="30" t="s">
        <v>385</v>
      </c>
      <c r="AB187" s="38" t="s">
        <v>383</v>
      </c>
      <c r="AC187" s="164" t="s">
        <v>40</v>
      </c>
      <c r="AD187" s="28" t="s">
        <v>384</v>
      </c>
      <c r="AE187" s="199"/>
      <c r="AF187" s="199"/>
      <c r="AG187" s="200"/>
      <c r="AH187" s="199"/>
    </row>
    <row r="188" spans="1:34" ht="173.25" x14ac:dyDescent="0.25">
      <c r="A188" s="28" t="s">
        <v>693</v>
      </c>
      <c r="B188" s="28" t="s">
        <v>719</v>
      </c>
      <c r="C188" s="28" t="s">
        <v>695</v>
      </c>
      <c r="D188" s="29" t="s">
        <v>285</v>
      </c>
      <c r="E188" s="29" t="s">
        <v>694</v>
      </c>
      <c r="F188" s="28" t="s">
        <v>41</v>
      </c>
      <c r="G188" s="180" t="s">
        <v>198</v>
      </c>
      <c r="H188" s="164" t="s">
        <v>493</v>
      </c>
      <c r="I188" s="13" t="s">
        <v>158</v>
      </c>
      <c r="J188" s="163" t="s">
        <v>61</v>
      </c>
      <c r="K188" s="30" t="s">
        <v>63</v>
      </c>
      <c r="L188" s="30" t="s">
        <v>66</v>
      </c>
      <c r="M188" s="30" t="s">
        <v>65</v>
      </c>
      <c r="N188" s="13">
        <v>2</v>
      </c>
      <c r="O188" s="13">
        <v>4</v>
      </c>
      <c r="P188" s="13">
        <f t="shared" si="30"/>
        <v>8</v>
      </c>
      <c r="Q188" s="166" t="str">
        <f t="shared" si="34"/>
        <v>(M)</v>
      </c>
      <c r="R188" s="13">
        <v>25</v>
      </c>
      <c r="S188" s="13">
        <f t="shared" si="31"/>
        <v>200</v>
      </c>
      <c r="T188" s="31" t="str">
        <f t="shared" si="33"/>
        <v>II</v>
      </c>
      <c r="U188" s="32" t="str">
        <f t="shared" si="32"/>
        <v>Aceptable con Control Especifico</v>
      </c>
      <c r="V188" s="33">
        <v>10</v>
      </c>
      <c r="W188" s="34" t="s">
        <v>476</v>
      </c>
      <c r="X188" s="160"/>
      <c r="Y188" s="160"/>
      <c r="Z188" s="30" t="s">
        <v>381</v>
      </c>
      <c r="AA188" s="30" t="s">
        <v>385</v>
      </c>
      <c r="AB188" s="38" t="s">
        <v>383</v>
      </c>
      <c r="AC188" s="164" t="s">
        <v>40</v>
      </c>
      <c r="AD188" s="28" t="s">
        <v>384</v>
      </c>
      <c r="AE188" s="199"/>
      <c r="AF188" s="199"/>
      <c r="AG188" s="200"/>
      <c r="AH188" s="199"/>
    </row>
    <row r="189" spans="1:34" ht="78.75" x14ac:dyDescent="0.25">
      <c r="A189" s="28" t="s">
        <v>693</v>
      </c>
      <c r="B189" s="28" t="s">
        <v>719</v>
      </c>
      <c r="C189" s="28" t="s">
        <v>695</v>
      </c>
      <c r="D189" s="29" t="s">
        <v>286</v>
      </c>
      <c r="E189" s="29" t="s">
        <v>694</v>
      </c>
      <c r="F189" s="28" t="s">
        <v>41</v>
      </c>
      <c r="G189" s="179" t="s">
        <v>58</v>
      </c>
      <c r="H189" s="164" t="s">
        <v>493</v>
      </c>
      <c r="I189" s="13" t="s">
        <v>126</v>
      </c>
      <c r="J189" s="163" t="s">
        <v>62</v>
      </c>
      <c r="K189" s="47"/>
      <c r="L189" s="38" t="s">
        <v>67</v>
      </c>
      <c r="M189" s="38" t="s">
        <v>68</v>
      </c>
      <c r="N189" s="13">
        <v>2</v>
      </c>
      <c r="O189" s="13">
        <v>1</v>
      </c>
      <c r="P189" s="13">
        <f t="shared" si="30"/>
        <v>2</v>
      </c>
      <c r="Q189" s="166" t="str">
        <f t="shared" si="34"/>
        <v>(B)</v>
      </c>
      <c r="R189" s="13">
        <v>10</v>
      </c>
      <c r="S189" s="13">
        <f t="shared" si="31"/>
        <v>20</v>
      </c>
      <c r="T189" s="31" t="str">
        <f t="shared" si="33"/>
        <v>IV</v>
      </c>
      <c r="U189" s="32" t="str">
        <f t="shared" si="32"/>
        <v>Aceptable</v>
      </c>
      <c r="V189" s="33">
        <v>10</v>
      </c>
      <c r="W189" s="34" t="s">
        <v>476</v>
      </c>
      <c r="X189" s="160"/>
      <c r="Y189" s="160"/>
      <c r="Z189" s="30" t="s">
        <v>386</v>
      </c>
      <c r="AA189" s="39" t="s">
        <v>407</v>
      </c>
      <c r="AB189" s="160" t="s">
        <v>51</v>
      </c>
      <c r="AC189" s="164" t="s">
        <v>40</v>
      </c>
      <c r="AD189" s="28" t="s">
        <v>427</v>
      </c>
      <c r="AE189" s="199"/>
      <c r="AF189" s="199"/>
      <c r="AG189" s="200"/>
      <c r="AH189" s="199"/>
    </row>
    <row r="190" spans="1:34" ht="220.5" x14ac:dyDescent="0.25">
      <c r="A190" s="28" t="s">
        <v>693</v>
      </c>
      <c r="B190" s="28" t="s">
        <v>719</v>
      </c>
      <c r="C190" s="28" t="s">
        <v>695</v>
      </c>
      <c r="D190" s="29" t="s">
        <v>286</v>
      </c>
      <c r="E190" s="29" t="s">
        <v>694</v>
      </c>
      <c r="F190" s="28" t="s">
        <v>41</v>
      </c>
      <c r="G190" s="179" t="s">
        <v>73</v>
      </c>
      <c r="H190" s="13" t="s">
        <v>127</v>
      </c>
      <c r="I190" s="37" t="s">
        <v>84</v>
      </c>
      <c r="J190" s="13" t="s">
        <v>96</v>
      </c>
      <c r="K190" s="47"/>
      <c r="L190" s="30" t="s">
        <v>221</v>
      </c>
      <c r="M190" s="30" t="s">
        <v>98</v>
      </c>
      <c r="N190" s="13">
        <v>2</v>
      </c>
      <c r="O190" s="13">
        <v>3</v>
      </c>
      <c r="P190" s="13">
        <f t="shared" si="30"/>
        <v>6</v>
      </c>
      <c r="Q190" s="166" t="str">
        <f t="shared" si="34"/>
        <v>(M)</v>
      </c>
      <c r="R190" s="13">
        <v>25</v>
      </c>
      <c r="S190" s="13">
        <f t="shared" si="31"/>
        <v>150</v>
      </c>
      <c r="T190" s="31" t="str">
        <f t="shared" si="33"/>
        <v>II</v>
      </c>
      <c r="U190" s="32" t="str">
        <f t="shared" si="32"/>
        <v>Aceptable con Control Especifico</v>
      </c>
      <c r="V190" s="33">
        <v>10</v>
      </c>
      <c r="W190" s="34" t="s">
        <v>42</v>
      </c>
      <c r="X190" s="160"/>
      <c r="Y190" s="160"/>
      <c r="Z190" s="160" t="s">
        <v>51</v>
      </c>
      <c r="AA190" s="41" t="s">
        <v>390</v>
      </c>
      <c r="AB190" s="160" t="s">
        <v>51</v>
      </c>
      <c r="AC190" s="164" t="s">
        <v>40</v>
      </c>
      <c r="AD190" s="28" t="s">
        <v>391</v>
      </c>
      <c r="AE190" s="199"/>
      <c r="AF190" s="199"/>
      <c r="AG190" s="200"/>
      <c r="AH190" s="199"/>
    </row>
    <row r="191" spans="1:34" ht="157.5" x14ac:dyDescent="0.25">
      <c r="A191" s="28" t="s">
        <v>693</v>
      </c>
      <c r="B191" s="28" t="s">
        <v>719</v>
      </c>
      <c r="C191" s="28" t="s">
        <v>695</v>
      </c>
      <c r="D191" s="29" t="s">
        <v>286</v>
      </c>
      <c r="E191" s="29" t="s">
        <v>694</v>
      </c>
      <c r="F191" s="28" t="s">
        <v>41</v>
      </c>
      <c r="G191" s="179" t="s">
        <v>281</v>
      </c>
      <c r="H191" s="42" t="s">
        <v>16</v>
      </c>
      <c r="I191" s="13" t="s">
        <v>160</v>
      </c>
      <c r="J191" s="13" t="s">
        <v>104</v>
      </c>
      <c r="K191" s="36"/>
      <c r="L191" s="30" t="s">
        <v>161</v>
      </c>
      <c r="M191" s="30" t="s">
        <v>106</v>
      </c>
      <c r="N191" s="13">
        <v>2</v>
      </c>
      <c r="O191" s="13">
        <v>1</v>
      </c>
      <c r="P191" s="13">
        <f t="shared" si="30"/>
        <v>2</v>
      </c>
      <c r="Q191" s="166" t="str">
        <f t="shared" si="34"/>
        <v>(B)</v>
      </c>
      <c r="R191" s="13">
        <v>100</v>
      </c>
      <c r="S191" s="13">
        <f t="shared" si="31"/>
        <v>200</v>
      </c>
      <c r="T191" s="31" t="str">
        <f t="shared" si="33"/>
        <v>II</v>
      </c>
      <c r="U191" s="32" t="str">
        <f t="shared" si="32"/>
        <v>Aceptable con Control Especifico</v>
      </c>
      <c r="V191" s="33">
        <v>10</v>
      </c>
      <c r="W191" s="34" t="s">
        <v>476</v>
      </c>
      <c r="X191" s="160"/>
      <c r="Y191" s="160"/>
      <c r="Z191" s="160" t="s">
        <v>51</v>
      </c>
      <c r="AA191" s="30" t="s">
        <v>408</v>
      </c>
      <c r="AB191" s="160" t="s">
        <v>51</v>
      </c>
      <c r="AC191" s="164" t="s">
        <v>40</v>
      </c>
      <c r="AD191" s="28" t="s">
        <v>427</v>
      </c>
      <c r="AE191" s="199"/>
      <c r="AF191" s="199"/>
      <c r="AG191" s="200"/>
      <c r="AH191" s="199"/>
    </row>
    <row r="192" spans="1:34" ht="330.75" x14ac:dyDescent="0.25">
      <c r="A192" s="28" t="s">
        <v>693</v>
      </c>
      <c r="B192" s="28" t="s">
        <v>719</v>
      </c>
      <c r="C192" s="28" t="s">
        <v>695</v>
      </c>
      <c r="D192" s="29" t="s">
        <v>286</v>
      </c>
      <c r="E192" s="29" t="s">
        <v>694</v>
      </c>
      <c r="F192" s="28" t="s">
        <v>41</v>
      </c>
      <c r="G192" s="179" t="s">
        <v>162</v>
      </c>
      <c r="H192" s="42" t="s">
        <v>16</v>
      </c>
      <c r="I192" s="13" t="s">
        <v>163</v>
      </c>
      <c r="J192" s="13" t="s">
        <v>164</v>
      </c>
      <c r="K192" s="36"/>
      <c r="L192" s="30" t="s">
        <v>165</v>
      </c>
      <c r="M192" s="30" t="s">
        <v>166</v>
      </c>
      <c r="N192" s="13">
        <v>2</v>
      </c>
      <c r="O192" s="13">
        <v>2</v>
      </c>
      <c r="P192" s="13">
        <f t="shared" si="30"/>
        <v>4</v>
      </c>
      <c r="Q192" s="166" t="str">
        <f t="shared" si="34"/>
        <v>(B)</v>
      </c>
      <c r="R192" s="13">
        <v>100</v>
      </c>
      <c r="S192" s="13">
        <f t="shared" si="31"/>
        <v>400</v>
      </c>
      <c r="T192" s="31" t="str">
        <f t="shared" si="33"/>
        <v>II</v>
      </c>
      <c r="U192" s="32" t="str">
        <f t="shared" si="32"/>
        <v>Aceptable con Control Especifico</v>
      </c>
      <c r="V192" s="33">
        <v>10</v>
      </c>
      <c r="W192" s="34" t="s">
        <v>477</v>
      </c>
      <c r="X192" s="160"/>
      <c r="Y192" s="160"/>
      <c r="Z192" s="30" t="s">
        <v>409</v>
      </c>
      <c r="AA192" s="30" t="s">
        <v>410</v>
      </c>
      <c r="AB192" s="40" t="s">
        <v>411</v>
      </c>
      <c r="AC192" s="164" t="s">
        <v>40</v>
      </c>
      <c r="AD192" s="28" t="s">
        <v>427</v>
      </c>
      <c r="AE192" s="199"/>
      <c r="AF192" s="199"/>
      <c r="AG192" s="200"/>
      <c r="AH192" s="199"/>
    </row>
    <row r="193" spans="1:34" ht="189" x14ac:dyDescent="0.25">
      <c r="A193" s="28" t="s">
        <v>693</v>
      </c>
      <c r="B193" s="28" t="s">
        <v>719</v>
      </c>
      <c r="C193" s="28" t="s">
        <v>695</v>
      </c>
      <c r="D193" s="29" t="s">
        <v>287</v>
      </c>
      <c r="E193" s="29" t="s">
        <v>694</v>
      </c>
      <c r="F193" s="28" t="s">
        <v>41</v>
      </c>
      <c r="G193" s="181" t="s">
        <v>167</v>
      </c>
      <c r="H193" s="42" t="s">
        <v>16</v>
      </c>
      <c r="I193" s="37" t="s">
        <v>83</v>
      </c>
      <c r="J193" s="13" t="s">
        <v>168</v>
      </c>
      <c r="K193" s="36"/>
      <c r="L193" s="30"/>
      <c r="M193" s="30" t="s">
        <v>169</v>
      </c>
      <c r="N193" s="13">
        <v>2</v>
      </c>
      <c r="O193" s="13">
        <v>2</v>
      </c>
      <c r="P193" s="13">
        <f t="shared" si="30"/>
        <v>4</v>
      </c>
      <c r="Q193" s="166" t="str">
        <f t="shared" si="34"/>
        <v>(B)</v>
      </c>
      <c r="R193" s="13">
        <v>25</v>
      </c>
      <c r="S193" s="13">
        <f t="shared" si="31"/>
        <v>100</v>
      </c>
      <c r="T193" s="31" t="str">
        <f t="shared" si="33"/>
        <v>III</v>
      </c>
      <c r="U193" s="32" t="str">
        <f t="shared" si="32"/>
        <v>Aceptable</v>
      </c>
      <c r="V193" s="33">
        <v>10</v>
      </c>
      <c r="W193" s="34" t="s">
        <v>477</v>
      </c>
      <c r="X193" s="160"/>
      <c r="Y193" s="160"/>
      <c r="Z193" s="160" t="s">
        <v>51</v>
      </c>
      <c r="AA193" s="30" t="s">
        <v>412</v>
      </c>
      <c r="AB193" s="50" t="s">
        <v>413</v>
      </c>
      <c r="AC193" s="164" t="s">
        <v>40</v>
      </c>
      <c r="AD193" s="28" t="s">
        <v>427</v>
      </c>
      <c r="AE193" s="199"/>
      <c r="AF193" s="199"/>
      <c r="AG193" s="200"/>
      <c r="AH193" s="199"/>
    </row>
    <row r="194" spans="1:34" ht="189" x14ac:dyDescent="0.25">
      <c r="A194" s="28" t="s">
        <v>693</v>
      </c>
      <c r="B194" s="28" t="s">
        <v>719</v>
      </c>
      <c r="C194" s="28" t="s">
        <v>695</v>
      </c>
      <c r="D194" s="29" t="s">
        <v>287</v>
      </c>
      <c r="E194" s="29" t="s">
        <v>694</v>
      </c>
      <c r="F194" s="28" t="s">
        <v>41</v>
      </c>
      <c r="G194" s="182" t="s">
        <v>170</v>
      </c>
      <c r="H194" s="42" t="s">
        <v>16</v>
      </c>
      <c r="I194" s="37" t="s">
        <v>90</v>
      </c>
      <c r="J194" s="13" t="s">
        <v>110</v>
      </c>
      <c r="K194" s="13" t="s">
        <v>513</v>
      </c>
      <c r="L194" s="38" t="s">
        <v>111</v>
      </c>
      <c r="M194" s="13" t="s">
        <v>513</v>
      </c>
      <c r="N194" s="13">
        <v>2</v>
      </c>
      <c r="O194" s="13">
        <v>1</v>
      </c>
      <c r="P194" s="13">
        <f t="shared" ref="P194:P257" si="35">N194*O194</f>
        <v>2</v>
      </c>
      <c r="Q194" s="166" t="str">
        <f t="shared" si="34"/>
        <v>(B)</v>
      </c>
      <c r="R194" s="13">
        <v>60</v>
      </c>
      <c r="S194" s="13">
        <f t="shared" si="31"/>
        <v>120</v>
      </c>
      <c r="T194" s="31" t="str">
        <f t="shared" si="33"/>
        <v>III</v>
      </c>
      <c r="U194" s="32" t="str">
        <f t="shared" si="32"/>
        <v>Aceptable</v>
      </c>
      <c r="V194" s="33">
        <v>10</v>
      </c>
      <c r="W194" s="34" t="s">
        <v>477</v>
      </c>
      <c r="X194" s="160"/>
      <c r="Y194" s="160"/>
      <c r="Z194" s="39" t="s">
        <v>424</v>
      </c>
      <c r="AA194" s="39" t="s">
        <v>400</v>
      </c>
      <c r="AB194" s="160" t="s">
        <v>51</v>
      </c>
      <c r="AC194" s="164" t="s">
        <v>40</v>
      </c>
      <c r="AD194" s="28" t="s">
        <v>427</v>
      </c>
      <c r="AE194" s="199"/>
      <c r="AF194" s="199"/>
      <c r="AG194" s="200"/>
      <c r="AH194" s="199"/>
    </row>
    <row r="195" spans="1:34" ht="236.25" x14ac:dyDescent="0.25">
      <c r="A195" s="28" t="s">
        <v>693</v>
      </c>
      <c r="B195" s="28" t="s">
        <v>719</v>
      </c>
      <c r="C195" s="28" t="s">
        <v>695</v>
      </c>
      <c r="D195" s="29" t="s">
        <v>287</v>
      </c>
      <c r="E195" s="29" t="s">
        <v>694</v>
      </c>
      <c r="F195" s="28" t="s">
        <v>41</v>
      </c>
      <c r="G195" s="183" t="s">
        <v>78</v>
      </c>
      <c r="H195" s="42" t="s">
        <v>16</v>
      </c>
      <c r="I195" s="37" t="s">
        <v>89</v>
      </c>
      <c r="J195" s="13" t="s">
        <v>107</v>
      </c>
      <c r="K195" s="47"/>
      <c r="L195" s="38" t="s">
        <v>108</v>
      </c>
      <c r="M195" s="38" t="s">
        <v>109</v>
      </c>
      <c r="N195" s="13">
        <v>2</v>
      </c>
      <c r="O195" s="13">
        <v>1</v>
      </c>
      <c r="P195" s="13">
        <f t="shared" si="35"/>
        <v>2</v>
      </c>
      <c r="Q195" s="166" t="str">
        <f t="shared" si="34"/>
        <v>(B)</v>
      </c>
      <c r="R195" s="13">
        <v>100</v>
      </c>
      <c r="S195" s="13">
        <f t="shared" ref="S195:S257" si="36">P195*R195</f>
        <v>200</v>
      </c>
      <c r="T195" s="31" t="str">
        <f t="shared" si="33"/>
        <v>II</v>
      </c>
      <c r="U195" s="32" t="str">
        <f t="shared" ref="U195:U257" si="37">IF(T195="I","No aceptable",IF(T195="II","Aceptable con Control Especifico",IF(T195=0,"","Aceptable")))</f>
        <v>Aceptable con Control Especifico</v>
      </c>
      <c r="V195" s="33">
        <v>10</v>
      </c>
      <c r="W195" s="34" t="s">
        <v>477</v>
      </c>
      <c r="X195" s="160"/>
      <c r="Y195" s="160"/>
      <c r="Z195" s="38" t="s">
        <v>396</v>
      </c>
      <c r="AA195" s="38" t="s">
        <v>397</v>
      </c>
      <c r="AB195" s="44" t="s">
        <v>398</v>
      </c>
      <c r="AC195" s="164" t="s">
        <v>40</v>
      </c>
      <c r="AD195" s="28" t="s">
        <v>427</v>
      </c>
      <c r="AE195" s="199"/>
      <c r="AF195" s="199"/>
      <c r="AG195" s="200"/>
      <c r="AH195" s="199"/>
    </row>
    <row r="196" spans="1:34" ht="157.5" x14ac:dyDescent="0.25">
      <c r="A196" s="28" t="s">
        <v>693</v>
      </c>
      <c r="B196" s="28" t="s">
        <v>719</v>
      </c>
      <c r="C196" s="28" t="s">
        <v>695</v>
      </c>
      <c r="D196" s="29" t="s">
        <v>288</v>
      </c>
      <c r="E196" s="29" t="s">
        <v>694</v>
      </c>
      <c r="F196" s="28" t="s">
        <v>41</v>
      </c>
      <c r="G196" s="179" t="s">
        <v>171</v>
      </c>
      <c r="H196" s="42" t="s">
        <v>16</v>
      </c>
      <c r="I196" s="13" t="s">
        <v>172</v>
      </c>
      <c r="J196" s="13" t="s">
        <v>173</v>
      </c>
      <c r="K196" s="47"/>
      <c r="L196" s="38"/>
      <c r="M196" s="38" t="s">
        <v>174</v>
      </c>
      <c r="N196" s="13">
        <v>2</v>
      </c>
      <c r="O196" s="13">
        <v>1</v>
      </c>
      <c r="P196" s="13">
        <f t="shared" si="35"/>
        <v>2</v>
      </c>
      <c r="Q196" s="166" t="str">
        <f t="shared" si="34"/>
        <v>(B)</v>
      </c>
      <c r="R196" s="13">
        <v>25</v>
      </c>
      <c r="S196" s="13">
        <f t="shared" si="36"/>
        <v>50</v>
      </c>
      <c r="T196" s="31" t="str">
        <f t="shared" si="33"/>
        <v>III</v>
      </c>
      <c r="U196" s="32" t="str">
        <f t="shared" si="37"/>
        <v>Aceptable</v>
      </c>
      <c r="V196" s="33">
        <v>10</v>
      </c>
      <c r="W196" s="34" t="s">
        <v>477</v>
      </c>
      <c r="X196" s="160"/>
      <c r="Y196" s="160"/>
      <c r="Z196" s="160" t="s">
        <v>51</v>
      </c>
      <c r="AA196" s="38" t="s">
        <v>414</v>
      </c>
      <c r="AB196" s="50" t="s">
        <v>413</v>
      </c>
      <c r="AC196" s="164" t="s">
        <v>40</v>
      </c>
      <c r="AD196" s="28" t="s">
        <v>427</v>
      </c>
      <c r="AE196" s="199"/>
      <c r="AF196" s="199"/>
      <c r="AG196" s="200"/>
      <c r="AH196" s="199"/>
    </row>
    <row r="197" spans="1:34" ht="173.25" x14ac:dyDescent="0.25">
      <c r="A197" s="28" t="s">
        <v>693</v>
      </c>
      <c r="B197" s="28" t="s">
        <v>719</v>
      </c>
      <c r="C197" s="28" t="s">
        <v>695</v>
      </c>
      <c r="D197" s="29" t="s">
        <v>288</v>
      </c>
      <c r="E197" s="29" t="s">
        <v>694</v>
      </c>
      <c r="F197" s="28" t="s">
        <v>41</v>
      </c>
      <c r="G197" s="13" t="s">
        <v>200</v>
      </c>
      <c r="H197" s="42" t="s">
        <v>16</v>
      </c>
      <c r="I197" s="37" t="s">
        <v>85</v>
      </c>
      <c r="J197" s="163" t="s">
        <v>99</v>
      </c>
      <c r="K197" s="47"/>
      <c r="L197" s="30" t="s">
        <v>100</v>
      </c>
      <c r="M197" s="30" t="s">
        <v>101</v>
      </c>
      <c r="N197" s="13">
        <v>2</v>
      </c>
      <c r="O197" s="13">
        <v>2</v>
      </c>
      <c r="P197" s="13">
        <f t="shared" si="35"/>
        <v>4</v>
      </c>
      <c r="Q197" s="166" t="str">
        <f t="shared" si="34"/>
        <v>(B)</v>
      </c>
      <c r="R197" s="13">
        <v>25</v>
      </c>
      <c r="S197" s="13">
        <f t="shared" si="36"/>
        <v>100</v>
      </c>
      <c r="T197" s="31" t="str">
        <f t="shared" si="33"/>
        <v>III</v>
      </c>
      <c r="U197" s="32" t="str">
        <f t="shared" si="37"/>
        <v>Aceptable</v>
      </c>
      <c r="V197" s="33">
        <v>10</v>
      </c>
      <c r="W197" s="34" t="s">
        <v>477</v>
      </c>
      <c r="X197" s="160"/>
      <c r="Y197" s="160"/>
      <c r="Z197" s="30" t="s">
        <v>392</v>
      </c>
      <c r="AA197" s="30" t="s">
        <v>393</v>
      </c>
      <c r="AB197" s="160" t="s">
        <v>51</v>
      </c>
      <c r="AC197" s="164" t="s">
        <v>40</v>
      </c>
      <c r="AD197" s="28" t="s">
        <v>427</v>
      </c>
      <c r="AE197" s="199"/>
      <c r="AF197" s="199"/>
      <c r="AG197" s="200"/>
      <c r="AH197" s="199"/>
    </row>
    <row r="198" spans="1:34" ht="220.5" x14ac:dyDescent="0.25">
      <c r="A198" s="28" t="s">
        <v>693</v>
      </c>
      <c r="B198" s="28" t="s">
        <v>719</v>
      </c>
      <c r="C198" s="28" t="s">
        <v>695</v>
      </c>
      <c r="D198" s="29" t="s">
        <v>288</v>
      </c>
      <c r="E198" s="29" t="s">
        <v>694</v>
      </c>
      <c r="F198" s="28" t="s">
        <v>41</v>
      </c>
      <c r="G198" s="13" t="s">
        <v>201</v>
      </c>
      <c r="H198" s="42" t="s">
        <v>16</v>
      </c>
      <c r="I198" s="37" t="s">
        <v>86</v>
      </c>
      <c r="J198" s="163" t="s">
        <v>102</v>
      </c>
      <c r="K198" s="47"/>
      <c r="L198" s="30" t="s">
        <v>103</v>
      </c>
      <c r="M198" s="30" t="s">
        <v>101</v>
      </c>
      <c r="N198" s="13">
        <v>2</v>
      </c>
      <c r="O198" s="13">
        <v>2</v>
      </c>
      <c r="P198" s="13">
        <f t="shared" si="35"/>
        <v>4</v>
      </c>
      <c r="Q198" s="166" t="str">
        <f t="shared" si="34"/>
        <v>(B)</v>
      </c>
      <c r="R198" s="13">
        <v>25</v>
      </c>
      <c r="S198" s="13">
        <f t="shared" si="36"/>
        <v>100</v>
      </c>
      <c r="T198" s="31" t="str">
        <f t="shared" si="33"/>
        <v>III</v>
      </c>
      <c r="U198" s="32" t="str">
        <f t="shared" si="37"/>
        <v>Aceptable</v>
      </c>
      <c r="V198" s="33">
        <v>10</v>
      </c>
      <c r="W198" s="34" t="s">
        <v>477</v>
      </c>
      <c r="X198" s="160"/>
      <c r="Y198" s="160"/>
      <c r="Z198" s="30" t="s">
        <v>394</v>
      </c>
      <c r="AA198" s="30" t="s">
        <v>393</v>
      </c>
      <c r="AB198" s="160" t="s">
        <v>51</v>
      </c>
      <c r="AC198" s="164" t="s">
        <v>40</v>
      </c>
      <c r="AD198" s="28" t="s">
        <v>427</v>
      </c>
      <c r="AE198" s="199"/>
      <c r="AF198" s="199"/>
      <c r="AG198" s="200"/>
      <c r="AH198" s="199"/>
    </row>
    <row r="199" spans="1:34" ht="94.5" x14ac:dyDescent="0.25">
      <c r="A199" s="28" t="s">
        <v>693</v>
      </c>
      <c r="B199" s="28" t="s">
        <v>719</v>
      </c>
      <c r="C199" s="28" t="s">
        <v>695</v>
      </c>
      <c r="D199" s="29" t="s">
        <v>288</v>
      </c>
      <c r="E199" s="29" t="s">
        <v>694</v>
      </c>
      <c r="F199" s="28" t="s">
        <v>41</v>
      </c>
      <c r="G199" s="179" t="s">
        <v>175</v>
      </c>
      <c r="H199" s="42" t="s">
        <v>16</v>
      </c>
      <c r="I199" s="13" t="s">
        <v>176</v>
      </c>
      <c r="J199" s="13" t="s">
        <v>177</v>
      </c>
      <c r="K199" s="13"/>
      <c r="L199" s="38"/>
      <c r="M199" s="38" t="s">
        <v>178</v>
      </c>
      <c r="N199" s="13">
        <v>2</v>
      </c>
      <c r="O199" s="13">
        <v>1</v>
      </c>
      <c r="P199" s="13">
        <f t="shared" si="35"/>
        <v>2</v>
      </c>
      <c r="Q199" s="166" t="str">
        <f t="shared" si="34"/>
        <v>(B)</v>
      </c>
      <c r="R199" s="13">
        <v>100</v>
      </c>
      <c r="S199" s="13">
        <f t="shared" si="36"/>
        <v>200</v>
      </c>
      <c r="T199" s="31" t="str">
        <f t="shared" si="33"/>
        <v>II</v>
      </c>
      <c r="U199" s="32" t="str">
        <f t="shared" si="37"/>
        <v>Aceptable con Control Especifico</v>
      </c>
      <c r="V199" s="33">
        <v>10</v>
      </c>
      <c r="W199" s="34" t="s">
        <v>477</v>
      </c>
      <c r="X199" s="160"/>
      <c r="Y199" s="160"/>
      <c r="Z199" s="35" t="s">
        <v>415</v>
      </c>
      <c r="AA199" s="38" t="s">
        <v>416</v>
      </c>
      <c r="AB199" s="50" t="s">
        <v>417</v>
      </c>
      <c r="AC199" s="164" t="s">
        <v>40</v>
      </c>
      <c r="AD199" s="28" t="s">
        <v>427</v>
      </c>
      <c r="AE199" s="199"/>
      <c r="AF199" s="199"/>
      <c r="AG199" s="200"/>
      <c r="AH199" s="199"/>
    </row>
    <row r="200" spans="1:34" ht="299.25" x14ac:dyDescent="0.25">
      <c r="A200" s="28" t="s">
        <v>693</v>
      </c>
      <c r="B200" s="28" t="s">
        <v>719</v>
      </c>
      <c r="C200" s="28" t="s">
        <v>695</v>
      </c>
      <c r="D200" s="29" t="s">
        <v>288</v>
      </c>
      <c r="E200" s="29" t="s">
        <v>694</v>
      </c>
      <c r="F200" s="28" t="s">
        <v>41</v>
      </c>
      <c r="G200" s="179" t="s">
        <v>282</v>
      </c>
      <c r="H200" s="42" t="s">
        <v>494</v>
      </c>
      <c r="I200" s="13" t="s">
        <v>180</v>
      </c>
      <c r="J200" s="163" t="s">
        <v>181</v>
      </c>
      <c r="K200" s="36"/>
      <c r="L200" s="38" t="s">
        <v>182</v>
      </c>
      <c r="M200" s="38" t="s">
        <v>183</v>
      </c>
      <c r="N200" s="13">
        <v>2</v>
      </c>
      <c r="O200" s="13">
        <v>4</v>
      </c>
      <c r="P200" s="13">
        <f t="shared" si="35"/>
        <v>8</v>
      </c>
      <c r="Q200" s="166" t="str">
        <f t="shared" ref="Q200" si="38">IF(P200&lt;2,"O",IF(P200&lt;=4,"(B)",IF(P200&lt;=8,"(M)",IF(P200&lt;=20,"(A)","(MA)"))))</f>
        <v>(M)</v>
      </c>
      <c r="R200" s="13">
        <v>10</v>
      </c>
      <c r="S200" s="13">
        <f t="shared" si="36"/>
        <v>80</v>
      </c>
      <c r="T200" s="31" t="str">
        <f t="shared" ref="T200" si="39">IF(S200=0,"N/A",IF(AND(S200&gt;=1,S200&lt;=20),"IV",IF(AND(S200&gt;=40,S200&lt;=120),"III",IF(AND(S200&gt;=150,S200&lt;=500),"II",IF(S200&gt;=600,"I")))))</f>
        <v>III</v>
      </c>
      <c r="U200" s="32" t="str">
        <f t="shared" si="37"/>
        <v>Aceptable</v>
      </c>
      <c r="V200" s="33">
        <v>10</v>
      </c>
      <c r="W200" s="34" t="s">
        <v>478</v>
      </c>
      <c r="X200" s="160"/>
      <c r="Y200" s="160"/>
      <c r="Z200" s="160" t="s">
        <v>51</v>
      </c>
      <c r="AA200" s="38" t="s">
        <v>425</v>
      </c>
      <c r="AB200" s="50" t="s">
        <v>413</v>
      </c>
      <c r="AC200" s="164" t="s">
        <v>40</v>
      </c>
      <c r="AD200" s="28" t="s">
        <v>402</v>
      </c>
      <c r="AE200" s="199"/>
      <c r="AF200" s="199"/>
      <c r="AG200" s="200"/>
      <c r="AH200" s="199"/>
    </row>
    <row r="201" spans="1:34" ht="189" x14ac:dyDescent="0.25">
      <c r="A201" s="28" t="s">
        <v>693</v>
      </c>
      <c r="B201" s="28" t="s">
        <v>719</v>
      </c>
      <c r="C201" s="28" t="s">
        <v>695</v>
      </c>
      <c r="D201" s="29" t="s">
        <v>288</v>
      </c>
      <c r="E201" s="29" t="s">
        <v>694</v>
      </c>
      <c r="F201" s="28" t="s">
        <v>41</v>
      </c>
      <c r="G201" s="179" t="s">
        <v>80</v>
      </c>
      <c r="H201" s="42" t="s">
        <v>494</v>
      </c>
      <c r="I201" s="13" t="s">
        <v>91</v>
      </c>
      <c r="J201" s="163" t="s">
        <v>184</v>
      </c>
      <c r="K201" s="43"/>
      <c r="L201" s="38" t="s">
        <v>113</v>
      </c>
      <c r="M201" s="38" t="s">
        <v>114</v>
      </c>
      <c r="N201" s="13">
        <v>2</v>
      </c>
      <c r="O201" s="13">
        <v>4</v>
      </c>
      <c r="P201" s="13">
        <f t="shared" si="35"/>
        <v>8</v>
      </c>
      <c r="Q201" s="166" t="str">
        <f t="shared" si="34"/>
        <v>(M)</v>
      </c>
      <c r="R201" s="13">
        <v>10</v>
      </c>
      <c r="S201" s="13">
        <f t="shared" si="36"/>
        <v>80</v>
      </c>
      <c r="T201" s="31" t="str">
        <f t="shared" si="33"/>
        <v>III</v>
      </c>
      <c r="U201" s="32" t="str">
        <f t="shared" si="37"/>
        <v>Aceptable</v>
      </c>
      <c r="V201" s="33">
        <v>10</v>
      </c>
      <c r="W201" s="34" t="s">
        <v>478</v>
      </c>
      <c r="X201" s="160"/>
      <c r="Y201" s="160"/>
      <c r="Z201" s="160" t="s">
        <v>51</v>
      </c>
      <c r="AA201" s="38" t="s">
        <v>401</v>
      </c>
      <c r="AB201" s="160" t="s">
        <v>51</v>
      </c>
      <c r="AC201" s="164" t="s">
        <v>40</v>
      </c>
      <c r="AD201" s="28" t="s">
        <v>402</v>
      </c>
      <c r="AE201" s="199"/>
      <c r="AF201" s="199"/>
      <c r="AG201" s="200"/>
      <c r="AH201" s="199"/>
    </row>
    <row r="202" spans="1:34" ht="236.25" x14ac:dyDescent="0.25">
      <c r="A202" s="28" t="s">
        <v>693</v>
      </c>
      <c r="B202" s="28" t="s">
        <v>719</v>
      </c>
      <c r="C202" s="28" t="s">
        <v>695</v>
      </c>
      <c r="D202" s="29" t="s">
        <v>289</v>
      </c>
      <c r="E202" s="29" t="s">
        <v>694</v>
      </c>
      <c r="F202" s="28" t="s">
        <v>41</v>
      </c>
      <c r="G202" s="179" t="s">
        <v>185</v>
      </c>
      <c r="H202" s="13" t="s">
        <v>495</v>
      </c>
      <c r="I202" s="13" t="s">
        <v>186</v>
      </c>
      <c r="J202" s="163" t="s">
        <v>187</v>
      </c>
      <c r="K202" s="36"/>
      <c r="L202" s="38" t="s">
        <v>188</v>
      </c>
      <c r="M202" s="50" t="s">
        <v>189</v>
      </c>
      <c r="N202" s="13">
        <v>2</v>
      </c>
      <c r="O202" s="13">
        <v>2</v>
      </c>
      <c r="P202" s="13">
        <f t="shared" si="35"/>
        <v>4</v>
      </c>
      <c r="Q202" s="166" t="str">
        <f t="shared" si="34"/>
        <v>(B)</v>
      </c>
      <c r="R202" s="13">
        <v>25</v>
      </c>
      <c r="S202" s="13">
        <f t="shared" si="36"/>
        <v>100</v>
      </c>
      <c r="T202" s="31" t="str">
        <f t="shared" si="33"/>
        <v>III</v>
      </c>
      <c r="U202" s="32" t="str">
        <f t="shared" si="37"/>
        <v>Aceptable</v>
      </c>
      <c r="V202" s="33">
        <v>10</v>
      </c>
      <c r="W202" s="34" t="s">
        <v>478</v>
      </c>
      <c r="X202" s="160"/>
      <c r="Y202" s="160"/>
      <c r="Z202" s="160" t="s">
        <v>51</v>
      </c>
      <c r="AA202" s="38" t="s">
        <v>426</v>
      </c>
      <c r="AB202" s="50" t="s">
        <v>413</v>
      </c>
      <c r="AC202" s="164" t="s">
        <v>40</v>
      </c>
      <c r="AD202" s="28" t="s">
        <v>420</v>
      </c>
      <c r="AE202" s="199"/>
      <c r="AF202" s="199"/>
      <c r="AG202" s="200"/>
      <c r="AH202" s="199"/>
    </row>
    <row r="203" spans="1:34" ht="94.5" x14ac:dyDescent="0.25">
      <c r="A203" s="28" t="s">
        <v>693</v>
      </c>
      <c r="B203" s="28" t="s">
        <v>719</v>
      </c>
      <c r="C203" s="28" t="s">
        <v>695</v>
      </c>
      <c r="D203" s="29" t="s">
        <v>289</v>
      </c>
      <c r="E203" s="29" t="s">
        <v>694</v>
      </c>
      <c r="F203" s="28" t="s">
        <v>41</v>
      </c>
      <c r="G203" s="179" t="s">
        <v>190</v>
      </c>
      <c r="H203" s="13" t="s">
        <v>496</v>
      </c>
      <c r="I203" s="13" t="s">
        <v>191</v>
      </c>
      <c r="J203" s="163" t="s">
        <v>192</v>
      </c>
      <c r="K203" s="36"/>
      <c r="L203" s="36"/>
      <c r="M203" s="50" t="s">
        <v>193</v>
      </c>
      <c r="N203" s="13">
        <v>2</v>
      </c>
      <c r="O203" s="13">
        <v>2</v>
      </c>
      <c r="P203" s="13">
        <f t="shared" si="35"/>
        <v>4</v>
      </c>
      <c r="Q203" s="166" t="str">
        <f t="shared" si="34"/>
        <v>(B)</v>
      </c>
      <c r="R203" s="13">
        <v>25</v>
      </c>
      <c r="S203" s="13">
        <f t="shared" si="36"/>
        <v>100</v>
      </c>
      <c r="T203" s="31" t="str">
        <f t="shared" si="33"/>
        <v>III</v>
      </c>
      <c r="U203" s="32" t="str">
        <f t="shared" si="37"/>
        <v>Aceptable</v>
      </c>
      <c r="V203" s="33">
        <v>10</v>
      </c>
      <c r="W203" s="34" t="s">
        <v>478</v>
      </c>
      <c r="X203" s="160"/>
      <c r="Y203" s="160"/>
      <c r="Z203" s="50" t="s">
        <v>421</v>
      </c>
      <c r="AA203" s="50" t="s">
        <v>422</v>
      </c>
      <c r="AB203" s="50" t="s">
        <v>417</v>
      </c>
      <c r="AC203" s="164" t="s">
        <v>40</v>
      </c>
      <c r="AD203" s="28" t="s">
        <v>405</v>
      </c>
      <c r="AE203" s="199"/>
      <c r="AF203" s="199"/>
      <c r="AG203" s="200"/>
      <c r="AH203" s="199"/>
    </row>
    <row r="204" spans="1:34" ht="220.5" x14ac:dyDescent="0.25">
      <c r="A204" s="28" t="s">
        <v>693</v>
      </c>
      <c r="B204" s="28" t="s">
        <v>719</v>
      </c>
      <c r="C204" s="28" t="s">
        <v>695</v>
      </c>
      <c r="D204" s="29" t="s">
        <v>289</v>
      </c>
      <c r="E204" s="29" t="s">
        <v>694</v>
      </c>
      <c r="F204" s="28" t="s">
        <v>41</v>
      </c>
      <c r="G204" s="179" t="s">
        <v>81</v>
      </c>
      <c r="H204" s="42" t="s">
        <v>488</v>
      </c>
      <c r="I204" s="13" t="s">
        <v>92</v>
      </c>
      <c r="J204" s="13" t="s">
        <v>115</v>
      </c>
      <c r="K204" s="43"/>
      <c r="L204" s="44" t="s">
        <v>116</v>
      </c>
      <c r="M204" s="44" t="s">
        <v>109</v>
      </c>
      <c r="N204" s="13">
        <v>2</v>
      </c>
      <c r="O204" s="13">
        <v>1</v>
      </c>
      <c r="P204" s="13">
        <f t="shared" si="35"/>
        <v>2</v>
      </c>
      <c r="Q204" s="166" t="str">
        <f t="shared" si="34"/>
        <v>(B)</v>
      </c>
      <c r="R204" s="13">
        <v>100</v>
      </c>
      <c r="S204" s="13">
        <f t="shared" si="36"/>
        <v>200</v>
      </c>
      <c r="T204" s="31" t="str">
        <f t="shared" si="33"/>
        <v>II</v>
      </c>
      <c r="U204" s="32" t="str">
        <f t="shared" si="37"/>
        <v>Aceptable con Control Especifico</v>
      </c>
      <c r="V204" s="33">
        <v>10</v>
      </c>
      <c r="W204" s="34" t="s">
        <v>477</v>
      </c>
      <c r="X204" s="160"/>
      <c r="Y204" s="160"/>
      <c r="Z204" s="160" t="s">
        <v>51</v>
      </c>
      <c r="AA204" s="44" t="s">
        <v>403</v>
      </c>
      <c r="AB204" s="44" t="s">
        <v>404</v>
      </c>
      <c r="AC204" s="164" t="s">
        <v>40</v>
      </c>
      <c r="AD204" s="28" t="s">
        <v>405</v>
      </c>
      <c r="AE204" s="199"/>
      <c r="AF204" s="199"/>
      <c r="AG204" s="200"/>
      <c r="AH204" s="199"/>
    </row>
    <row r="205" spans="1:34" ht="220.5" x14ac:dyDescent="0.25">
      <c r="A205" s="28" t="s">
        <v>693</v>
      </c>
      <c r="B205" s="28" t="s">
        <v>719</v>
      </c>
      <c r="C205" s="28" t="s">
        <v>695</v>
      </c>
      <c r="D205" s="29" t="s">
        <v>290</v>
      </c>
      <c r="E205" s="29" t="s">
        <v>694</v>
      </c>
      <c r="F205" s="28" t="s">
        <v>41</v>
      </c>
      <c r="G205" s="179" t="s">
        <v>82</v>
      </c>
      <c r="H205" s="42" t="s">
        <v>488</v>
      </c>
      <c r="I205" s="13" t="s">
        <v>93</v>
      </c>
      <c r="J205" s="13" t="s">
        <v>117</v>
      </c>
      <c r="K205" s="43"/>
      <c r="L205" s="44" t="s">
        <v>116</v>
      </c>
      <c r="M205" s="44" t="s">
        <v>109</v>
      </c>
      <c r="N205" s="13">
        <v>2</v>
      </c>
      <c r="O205" s="13">
        <v>1</v>
      </c>
      <c r="P205" s="13">
        <f t="shared" si="35"/>
        <v>2</v>
      </c>
      <c r="Q205" s="166" t="str">
        <f t="shared" si="34"/>
        <v>(B)</v>
      </c>
      <c r="R205" s="13">
        <v>25</v>
      </c>
      <c r="S205" s="13">
        <f t="shared" si="36"/>
        <v>50</v>
      </c>
      <c r="T205" s="31" t="str">
        <f t="shared" si="33"/>
        <v>III</v>
      </c>
      <c r="U205" s="32" t="str">
        <f t="shared" si="37"/>
        <v>Aceptable</v>
      </c>
      <c r="V205" s="33">
        <v>10</v>
      </c>
      <c r="W205" s="34" t="s">
        <v>477</v>
      </c>
      <c r="X205" s="160"/>
      <c r="Y205" s="160"/>
      <c r="Z205" s="160" t="s">
        <v>51</v>
      </c>
      <c r="AA205" s="44" t="s">
        <v>403</v>
      </c>
      <c r="AB205" s="44" t="s">
        <v>404</v>
      </c>
      <c r="AC205" s="164" t="s">
        <v>40</v>
      </c>
      <c r="AD205" s="28" t="s">
        <v>405</v>
      </c>
      <c r="AE205" s="199"/>
      <c r="AF205" s="199"/>
      <c r="AG205" s="200"/>
      <c r="AH205" s="199"/>
    </row>
    <row r="206" spans="1:34" ht="189" x14ac:dyDescent="0.25">
      <c r="A206" s="28" t="s">
        <v>693</v>
      </c>
      <c r="B206" s="28" t="s">
        <v>719</v>
      </c>
      <c r="C206" s="28" t="s">
        <v>695</v>
      </c>
      <c r="D206" s="29" t="s">
        <v>290</v>
      </c>
      <c r="E206" s="29" t="s">
        <v>694</v>
      </c>
      <c r="F206" s="28" t="s">
        <v>41</v>
      </c>
      <c r="G206" s="179" t="s">
        <v>283</v>
      </c>
      <c r="H206" s="42" t="s">
        <v>488</v>
      </c>
      <c r="I206" s="13" t="s">
        <v>195</v>
      </c>
      <c r="J206" s="13" t="s">
        <v>115</v>
      </c>
      <c r="K206" s="36"/>
      <c r="L206" s="36"/>
      <c r="M206" s="36"/>
      <c r="N206" s="13">
        <v>2</v>
      </c>
      <c r="O206" s="13">
        <v>1</v>
      </c>
      <c r="P206" s="13">
        <f t="shared" si="35"/>
        <v>2</v>
      </c>
      <c r="Q206" s="166" t="str">
        <f t="shared" si="34"/>
        <v>(B)</v>
      </c>
      <c r="R206" s="13">
        <v>100</v>
      </c>
      <c r="S206" s="13">
        <f t="shared" si="36"/>
        <v>200</v>
      </c>
      <c r="T206" s="31" t="str">
        <f t="shared" si="33"/>
        <v>II</v>
      </c>
      <c r="U206" s="32" t="str">
        <f t="shared" si="37"/>
        <v>Aceptable con Control Especifico</v>
      </c>
      <c r="V206" s="33">
        <v>10</v>
      </c>
      <c r="W206" s="34" t="s">
        <v>477</v>
      </c>
      <c r="X206" s="160"/>
      <c r="Y206" s="160"/>
      <c r="Z206" s="160" t="s">
        <v>51</v>
      </c>
      <c r="AA206" s="44" t="s">
        <v>423</v>
      </c>
      <c r="AB206" s="160" t="s">
        <v>51</v>
      </c>
      <c r="AC206" s="164" t="s">
        <v>40</v>
      </c>
      <c r="AD206" s="28" t="s">
        <v>405</v>
      </c>
      <c r="AE206" s="199"/>
      <c r="AF206" s="199"/>
      <c r="AG206" s="200"/>
      <c r="AH206" s="199"/>
    </row>
    <row r="207" spans="1:34" ht="189" x14ac:dyDescent="0.25">
      <c r="A207" s="28" t="s">
        <v>693</v>
      </c>
      <c r="B207" s="28" t="s">
        <v>719</v>
      </c>
      <c r="C207" s="28" t="s">
        <v>695</v>
      </c>
      <c r="D207" s="29" t="s">
        <v>290</v>
      </c>
      <c r="E207" s="29" t="s">
        <v>694</v>
      </c>
      <c r="F207" s="28" t="s">
        <v>41</v>
      </c>
      <c r="G207" s="179" t="s">
        <v>284</v>
      </c>
      <c r="H207" s="42" t="s">
        <v>488</v>
      </c>
      <c r="I207" s="13" t="s">
        <v>197</v>
      </c>
      <c r="J207" s="13" t="s">
        <v>115</v>
      </c>
      <c r="K207" s="36"/>
      <c r="L207" s="36"/>
      <c r="M207" s="36"/>
      <c r="N207" s="13">
        <v>2</v>
      </c>
      <c r="O207" s="13">
        <v>1</v>
      </c>
      <c r="P207" s="13">
        <f t="shared" si="35"/>
        <v>2</v>
      </c>
      <c r="Q207" s="166" t="str">
        <f t="shared" si="34"/>
        <v>(B)</v>
      </c>
      <c r="R207" s="13">
        <v>100</v>
      </c>
      <c r="S207" s="13">
        <f t="shared" si="36"/>
        <v>200</v>
      </c>
      <c r="T207" s="31" t="str">
        <f t="shared" si="33"/>
        <v>II</v>
      </c>
      <c r="U207" s="32" t="str">
        <f t="shared" si="37"/>
        <v>Aceptable con Control Especifico</v>
      </c>
      <c r="V207" s="33">
        <v>10</v>
      </c>
      <c r="W207" s="34" t="s">
        <v>477</v>
      </c>
      <c r="X207" s="160"/>
      <c r="Y207" s="160"/>
      <c r="Z207" s="160" t="s">
        <v>51</v>
      </c>
      <c r="AA207" s="44" t="s">
        <v>423</v>
      </c>
      <c r="AB207" s="160" t="s">
        <v>51</v>
      </c>
      <c r="AC207" s="164" t="s">
        <v>40</v>
      </c>
      <c r="AD207" s="28" t="s">
        <v>405</v>
      </c>
      <c r="AE207" s="199"/>
      <c r="AF207" s="199"/>
      <c r="AG207" s="200"/>
      <c r="AH207" s="199"/>
    </row>
    <row r="208" spans="1:34" ht="315" x14ac:dyDescent="0.25">
      <c r="A208" s="28" t="s">
        <v>291</v>
      </c>
      <c r="B208" s="28" t="s">
        <v>719</v>
      </c>
      <c r="C208" s="28" t="s">
        <v>323</v>
      </c>
      <c r="D208" s="29" t="s">
        <v>325</v>
      </c>
      <c r="E208" s="29" t="s">
        <v>704</v>
      </c>
      <c r="F208" s="28" t="s">
        <v>41</v>
      </c>
      <c r="G208" s="13" t="s">
        <v>293</v>
      </c>
      <c r="H208" s="164" t="s">
        <v>493</v>
      </c>
      <c r="I208" s="13" t="s">
        <v>294</v>
      </c>
      <c r="J208" s="13" t="s">
        <v>255</v>
      </c>
      <c r="K208" s="30"/>
      <c r="L208" s="30" t="s">
        <v>256</v>
      </c>
      <c r="M208" s="30" t="s">
        <v>257</v>
      </c>
      <c r="N208" s="13">
        <v>2</v>
      </c>
      <c r="O208" s="13">
        <v>2</v>
      </c>
      <c r="P208" s="13">
        <f t="shared" si="35"/>
        <v>4</v>
      </c>
      <c r="Q208" s="166" t="str">
        <f t="shared" si="34"/>
        <v>(B)</v>
      </c>
      <c r="R208" s="13">
        <v>25</v>
      </c>
      <c r="S208" s="13">
        <f t="shared" si="36"/>
        <v>100</v>
      </c>
      <c r="T208" s="31" t="str">
        <f t="shared" si="33"/>
        <v>III</v>
      </c>
      <c r="U208" s="32" t="str">
        <f t="shared" si="37"/>
        <v>Aceptable</v>
      </c>
      <c r="V208" s="33">
        <v>3</v>
      </c>
      <c r="W208" s="34" t="s">
        <v>476</v>
      </c>
      <c r="X208" s="160"/>
      <c r="Y208" s="160"/>
      <c r="Z208" s="30" t="s">
        <v>433</v>
      </c>
      <c r="AA208" s="30" t="s">
        <v>436</v>
      </c>
      <c r="AB208" s="30" t="s">
        <v>417</v>
      </c>
      <c r="AC208" s="164" t="s">
        <v>40</v>
      </c>
      <c r="AD208" s="28" t="s">
        <v>427</v>
      </c>
      <c r="AE208" s="199"/>
      <c r="AF208" s="199"/>
      <c r="AG208" s="200"/>
      <c r="AH208" s="199"/>
    </row>
    <row r="209" spans="1:34" ht="236.25" x14ac:dyDescent="0.25">
      <c r="A209" s="28" t="s">
        <v>291</v>
      </c>
      <c r="B209" s="28" t="s">
        <v>719</v>
      </c>
      <c r="C209" s="28" t="s">
        <v>323</v>
      </c>
      <c r="D209" s="29" t="s">
        <v>325</v>
      </c>
      <c r="E209" s="29" t="s">
        <v>704</v>
      </c>
      <c r="F209" s="28" t="s">
        <v>41</v>
      </c>
      <c r="G209" s="13" t="s">
        <v>295</v>
      </c>
      <c r="H209" s="164" t="s">
        <v>493</v>
      </c>
      <c r="I209" s="13" t="s">
        <v>125</v>
      </c>
      <c r="J209" s="13" t="s">
        <v>296</v>
      </c>
      <c r="K209" s="13"/>
      <c r="L209" s="30" t="s">
        <v>256</v>
      </c>
      <c r="M209" s="30" t="s">
        <v>65</v>
      </c>
      <c r="N209" s="13">
        <v>2</v>
      </c>
      <c r="O209" s="13">
        <v>4</v>
      </c>
      <c r="P209" s="13">
        <f t="shared" si="35"/>
        <v>8</v>
      </c>
      <c r="Q209" s="166" t="str">
        <f t="shared" si="34"/>
        <v>(M)</v>
      </c>
      <c r="R209" s="13">
        <v>25</v>
      </c>
      <c r="S209" s="13">
        <f t="shared" si="36"/>
        <v>200</v>
      </c>
      <c r="T209" s="31" t="str">
        <f t="shared" si="33"/>
        <v>II</v>
      </c>
      <c r="U209" s="32" t="str">
        <f t="shared" si="37"/>
        <v>Aceptable con Control Especifico</v>
      </c>
      <c r="V209" s="33">
        <v>3</v>
      </c>
      <c r="W209" s="34" t="s">
        <v>476</v>
      </c>
      <c r="X209" s="160"/>
      <c r="Y209" s="160"/>
      <c r="Z209" s="35" t="s">
        <v>381</v>
      </c>
      <c r="AA209" s="30" t="s">
        <v>437</v>
      </c>
      <c r="AB209" s="160" t="s">
        <v>51</v>
      </c>
      <c r="AC209" s="164" t="s">
        <v>40</v>
      </c>
      <c r="AD209" s="28" t="s">
        <v>427</v>
      </c>
      <c r="AE209" s="199"/>
      <c r="AF209" s="199"/>
      <c r="AG209" s="200"/>
      <c r="AH209" s="199"/>
    </row>
    <row r="210" spans="1:34" ht="204.75" x14ac:dyDescent="0.25">
      <c r="A210" s="28" t="s">
        <v>291</v>
      </c>
      <c r="B210" s="28" t="s">
        <v>728</v>
      </c>
      <c r="C210" s="28" t="s">
        <v>323</v>
      </c>
      <c r="D210" s="29" t="s">
        <v>325</v>
      </c>
      <c r="E210" s="29" t="s">
        <v>704</v>
      </c>
      <c r="F210" s="28" t="s">
        <v>41</v>
      </c>
      <c r="G210" s="13" t="s">
        <v>297</v>
      </c>
      <c r="H210" s="42" t="s">
        <v>16</v>
      </c>
      <c r="I210" s="13" t="s">
        <v>160</v>
      </c>
      <c r="J210" s="13" t="s">
        <v>104</v>
      </c>
      <c r="K210" s="36"/>
      <c r="L210" s="30" t="s">
        <v>161</v>
      </c>
      <c r="M210" s="30" t="s">
        <v>106</v>
      </c>
      <c r="N210" s="13">
        <v>2</v>
      </c>
      <c r="O210" s="13">
        <v>1</v>
      </c>
      <c r="P210" s="13">
        <f t="shared" si="35"/>
        <v>2</v>
      </c>
      <c r="Q210" s="166" t="str">
        <f t="shared" si="34"/>
        <v>(B)</v>
      </c>
      <c r="R210" s="13">
        <v>100</v>
      </c>
      <c r="S210" s="13">
        <f t="shared" si="36"/>
        <v>200</v>
      </c>
      <c r="T210" s="31" t="str">
        <f t="shared" si="33"/>
        <v>II</v>
      </c>
      <c r="U210" s="32" t="str">
        <f t="shared" si="37"/>
        <v>Aceptable con Control Especifico</v>
      </c>
      <c r="V210" s="33">
        <v>3</v>
      </c>
      <c r="W210" s="34" t="s">
        <v>476</v>
      </c>
      <c r="X210" s="160"/>
      <c r="Y210" s="160"/>
      <c r="Z210" s="160" t="s">
        <v>51</v>
      </c>
      <c r="AA210" s="30" t="s">
        <v>438</v>
      </c>
      <c r="AB210" s="160" t="s">
        <v>51</v>
      </c>
      <c r="AC210" s="164" t="s">
        <v>40</v>
      </c>
      <c r="AD210" s="28" t="s">
        <v>427</v>
      </c>
      <c r="AE210" s="199"/>
      <c r="AF210" s="199"/>
      <c r="AG210" s="200"/>
      <c r="AH210" s="199"/>
    </row>
    <row r="211" spans="1:34" ht="409.5" x14ac:dyDescent="0.25">
      <c r="A211" s="28" t="s">
        <v>291</v>
      </c>
      <c r="B211" s="28" t="s">
        <v>728</v>
      </c>
      <c r="C211" s="28" t="s">
        <v>323</v>
      </c>
      <c r="D211" s="29" t="s">
        <v>325</v>
      </c>
      <c r="E211" s="29" t="s">
        <v>704</v>
      </c>
      <c r="F211" s="28" t="s">
        <v>41</v>
      </c>
      <c r="G211" s="13" t="s">
        <v>298</v>
      </c>
      <c r="H211" s="42" t="s">
        <v>16</v>
      </c>
      <c r="I211" s="37" t="s">
        <v>89</v>
      </c>
      <c r="J211" s="13" t="s">
        <v>107</v>
      </c>
      <c r="K211" s="13"/>
      <c r="L211" s="38" t="s">
        <v>299</v>
      </c>
      <c r="M211" s="38"/>
      <c r="N211" s="13">
        <v>2</v>
      </c>
      <c r="O211" s="13">
        <v>1</v>
      </c>
      <c r="P211" s="13">
        <f t="shared" si="35"/>
        <v>2</v>
      </c>
      <c r="Q211" s="166" t="str">
        <f t="shared" si="34"/>
        <v>(B)</v>
      </c>
      <c r="R211" s="13">
        <v>100</v>
      </c>
      <c r="S211" s="13">
        <f t="shared" si="36"/>
        <v>200</v>
      </c>
      <c r="T211" s="31" t="str">
        <f t="shared" si="33"/>
        <v>II</v>
      </c>
      <c r="U211" s="32" t="str">
        <f t="shared" si="37"/>
        <v>Aceptable con Control Especifico</v>
      </c>
      <c r="V211" s="33">
        <v>3</v>
      </c>
      <c r="W211" s="34" t="s">
        <v>477</v>
      </c>
      <c r="X211" s="160"/>
      <c r="Y211" s="160"/>
      <c r="Z211" s="35" t="s">
        <v>439</v>
      </c>
      <c r="AA211" s="39" t="s">
        <v>440</v>
      </c>
      <c r="AB211" s="160" t="s">
        <v>51</v>
      </c>
      <c r="AC211" s="164" t="s">
        <v>40</v>
      </c>
      <c r="AD211" s="28" t="s">
        <v>427</v>
      </c>
      <c r="AE211" s="199"/>
      <c r="AF211" s="199"/>
      <c r="AG211" s="200"/>
      <c r="AH211" s="199"/>
    </row>
    <row r="212" spans="1:34" ht="409.5" x14ac:dyDescent="0.25">
      <c r="A212" s="28" t="s">
        <v>291</v>
      </c>
      <c r="B212" s="28" t="s">
        <v>728</v>
      </c>
      <c r="C212" s="28" t="s">
        <v>323</v>
      </c>
      <c r="D212" s="29" t="s">
        <v>325</v>
      </c>
      <c r="E212" s="29" t="s">
        <v>704</v>
      </c>
      <c r="F212" s="28" t="s">
        <v>41</v>
      </c>
      <c r="G212" s="13" t="s">
        <v>300</v>
      </c>
      <c r="H212" s="42" t="s">
        <v>16</v>
      </c>
      <c r="I212" s="13" t="s">
        <v>163</v>
      </c>
      <c r="J212" s="13" t="s">
        <v>164</v>
      </c>
      <c r="K212" s="13"/>
      <c r="L212" s="38" t="s">
        <v>301</v>
      </c>
      <c r="M212" s="13" t="s">
        <v>302</v>
      </c>
      <c r="N212" s="13">
        <v>2</v>
      </c>
      <c r="O212" s="13">
        <v>2</v>
      </c>
      <c r="P212" s="13">
        <f t="shared" si="35"/>
        <v>4</v>
      </c>
      <c r="Q212" s="166" t="str">
        <f t="shared" si="34"/>
        <v>(B)</v>
      </c>
      <c r="R212" s="13">
        <v>100</v>
      </c>
      <c r="S212" s="13">
        <f t="shared" si="36"/>
        <v>400</v>
      </c>
      <c r="T212" s="31" t="str">
        <f t="shared" si="33"/>
        <v>II</v>
      </c>
      <c r="U212" s="32" t="str">
        <f t="shared" si="37"/>
        <v>Aceptable con Control Especifico</v>
      </c>
      <c r="V212" s="33">
        <v>3</v>
      </c>
      <c r="W212" s="34" t="s">
        <v>477</v>
      </c>
      <c r="X212" s="160"/>
      <c r="Y212" s="160"/>
      <c r="Z212" s="30" t="s">
        <v>441</v>
      </c>
      <c r="AA212" s="30" t="s">
        <v>442</v>
      </c>
      <c r="AB212" s="40" t="s">
        <v>411</v>
      </c>
      <c r="AC212" s="164" t="s">
        <v>40</v>
      </c>
      <c r="AD212" s="28" t="s">
        <v>427</v>
      </c>
      <c r="AE212" s="199"/>
      <c r="AF212" s="199"/>
      <c r="AG212" s="200"/>
      <c r="AH212" s="199"/>
    </row>
    <row r="213" spans="1:34" ht="236.25" x14ac:dyDescent="0.25">
      <c r="A213" s="28" t="s">
        <v>291</v>
      </c>
      <c r="B213" s="28" t="s">
        <v>728</v>
      </c>
      <c r="C213" s="28" t="s">
        <v>323</v>
      </c>
      <c r="D213" s="29" t="s">
        <v>325</v>
      </c>
      <c r="E213" s="29" t="s">
        <v>704</v>
      </c>
      <c r="F213" s="28" t="s">
        <v>41</v>
      </c>
      <c r="G213" s="13" t="s">
        <v>303</v>
      </c>
      <c r="H213" s="42" t="s">
        <v>16</v>
      </c>
      <c r="I213" s="13" t="s">
        <v>304</v>
      </c>
      <c r="J213" s="13" t="s">
        <v>305</v>
      </c>
      <c r="K213" s="13"/>
      <c r="L213" s="13" t="s">
        <v>306</v>
      </c>
      <c r="M213" s="13"/>
      <c r="N213" s="13">
        <v>2</v>
      </c>
      <c r="O213" s="13">
        <v>1</v>
      </c>
      <c r="P213" s="13">
        <f t="shared" si="35"/>
        <v>2</v>
      </c>
      <c r="Q213" s="166" t="str">
        <f t="shared" si="34"/>
        <v>(B)</v>
      </c>
      <c r="R213" s="13">
        <v>25</v>
      </c>
      <c r="S213" s="13">
        <f t="shared" si="36"/>
        <v>50</v>
      </c>
      <c r="T213" s="31" t="str">
        <f t="shared" si="33"/>
        <v>III</v>
      </c>
      <c r="U213" s="32" t="str">
        <f t="shared" si="37"/>
        <v>Aceptable</v>
      </c>
      <c r="V213" s="33">
        <v>3</v>
      </c>
      <c r="W213" s="34" t="s">
        <v>477</v>
      </c>
      <c r="X213" s="160"/>
      <c r="Y213" s="160"/>
      <c r="Z213" s="160" t="s">
        <v>51</v>
      </c>
      <c r="AA213" s="39" t="s">
        <v>443</v>
      </c>
      <c r="AB213" s="160" t="s">
        <v>51</v>
      </c>
      <c r="AC213" s="164" t="s">
        <v>40</v>
      </c>
      <c r="AD213" s="28" t="s">
        <v>427</v>
      </c>
      <c r="AE213" s="199"/>
      <c r="AF213" s="199"/>
      <c r="AG213" s="200"/>
      <c r="AH213" s="199"/>
    </row>
    <row r="214" spans="1:34" ht="141.75" x14ac:dyDescent="0.25">
      <c r="A214" s="28" t="s">
        <v>291</v>
      </c>
      <c r="B214" s="28" t="s">
        <v>728</v>
      </c>
      <c r="C214" s="28" t="s">
        <v>323</v>
      </c>
      <c r="D214" s="29" t="s">
        <v>325</v>
      </c>
      <c r="E214" s="29" t="s">
        <v>704</v>
      </c>
      <c r="F214" s="28" t="s">
        <v>41</v>
      </c>
      <c r="G214" s="13" t="s">
        <v>307</v>
      </c>
      <c r="H214" s="13" t="s">
        <v>496</v>
      </c>
      <c r="I214" s="13" t="s">
        <v>308</v>
      </c>
      <c r="J214" s="13" t="s">
        <v>309</v>
      </c>
      <c r="K214" s="13"/>
      <c r="L214" s="13" t="s">
        <v>306</v>
      </c>
      <c r="M214" s="13"/>
      <c r="N214" s="13">
        <v>2</v>
      </c>
      <c r="O214" s="13">
        <v>3</v>
      </c>
      <c r="P214" s="13">
        <f t="shared" si="35"/>
        <v>6</v>
      </c>
      <c r="Q214" s="166" t="str">
        <f t="shared" si="34"/>
        <v>(M)</v>
      </c>
      <c r="R214" s="13">
        <v>10</v>
      </c>
      <c r="S214" s="13">
        <f t="shared" si="36"/>
        <v>60</v>
      </c>
      <c r="T214" s="31" t="str">
        <f t="shared" si="33"/>
        <v>III</v>
      </c>
      <c r="U214" s="32" t="str">
        <f t="shared" si="37"/>
        <v>Aceptable</v>
      </c>
      <c r="V214" s="33">
        <v>3</v>
      </c>
      <c r="W214" s="34" t="s">
        <v>479</v>
      </c>
      <c r="X214" s="160"/>
      <c r="Y214" s="160"/>
      <c r="Z214" s="160" t="s">
        <v>51</v>
      </c>
      <c r="AA214" s="39" t="s">
        <v>444</v>
      </c>
      <c r="AB214" s="160" t="s">
        <v>51</v>
      </c>
      <c r="AC214" s="164" t="s">
        <v>40</v>
      </c>
      <c r="AD214" s="28" t="s">
        <v>405</v>
      </c>
      <c r="AE214" s="199"/>
      <c r="AF214" s="199"/>
      <c r="AG214" s="200"/>
      <c r="AH214" s="199"/>
    </row>
    <row r="215" spans="1:34" ht="173.25" x14ac:dyDescent="0.25">
      <c r="A215" s="28" t="s">
        <v>291</v>
      </c>
      <c r="B215" s="28" t="s">
        <v>728</v>
      </c>
      <c r="C215" s="28" t="s">
        <v>323</v>
      </c>
      <c r="D215" s="29" t="s">
        <v>325</v>
      </c>
      <c r="E215" s="29" t="s">
        <v>704</v>
      </c>
      <c r="F215" s="28" t="s">
        <v>41</v>
      </c>
      <c r="G215" s="13" t="s">
        <v>310</v>
      </c>
      <c r="H215" s="13" t="s">
        <v>495</v>
      </c>
      <c r="I215" s="13" t="s">
        <v>311</v>
      </c>
      <c r="J215" s="13" t="s">
        <v>312</v>
      </c>
      <c r="K215" s="13"/>
      <c r="L215" s="13" t="s">
        <v>306</v>
      </c>
      <c r="M215" s="13"/>
      <c r="N215" s="13">
        <v>2</v>
      </c>
      <c r="O215" s="13">
        <v>1</v>
      </c>
      <c r="P215" s="13">
        <f t="shared" si="35"/>
        <v>2</v>
      </c>
      <c r="Q215" s="166" t="str">
        <f t="shared" si="34"/>
        <v>(B)</v>
      </c>
      <c r="R215" s="13">
        <v>25</v>
      </c>
      <c r="S215" s="13">
        <f t="shared" si="36"/>
        <v>50</v>
      </c>
      <c r="T215" s="31" t="str">
        <f t="shared" si="33"/>
        <v>III</v>
      </c>
      <c r="U215" s="32" t="str">
        <f t="shared" si="37"/>
        <v>Aceptable</v>
      </c>
      <c r="V215" s="33">
        <v>3</v>
      </c>
      <c r="W215" s="34" t="s">
        <v>477</v>
      </c>
      <c r="X215" s="160"/>
      <c r="Y215" s="160"/>
      <c r="Z215" s="160" t="s">
        <v>51</v>
      </c>
      <c r="AA215" s="39" t="s">
        <v>445</v>
      </c>
      <c r="AB215" s="160" t="s">
        <v>51</v>
      </c>
      <c r="AC215" s="164" t="s">
        <v>40</v>
      </c>
      <c r="AD215" s="28" t="s">
        <v>420</v>
      </c>
      <c r="AE215" s="199"/>
      <c r="AF215" s="199"/>
      <c r="AG215" s="200"/>
      <c r="AH215" s="199"/>
    </row>
    <row r="216" spans="1:34" ht="94.5" x14ac:dyDescent="0.25">
      <c r="A216" s="28" t="s">
        <v>291</v>
      </c>
      <c r="B216" s="28" t="s">
        <v>728</v>
      </c>
      <c r="C216" s="28" t="s">
        <v>323</v>
      </c>
      <c r="D216" s="29" t="s">
        <v>325</v>
      </c>
      <c r="E216" s="29" t="s">
        <v>704</v>
      </c>
      <c r="F216" s="28" t="s">
        <v>41</v>
      </c>
      <c r="G216" s="13" t="s">
        <v>313</v>
      </c>
      <c r="H216" s="13" t="s">
        <v>495</v>
      </c>
      <c r="I216" s="13" t="s">
        <v>259</v>
      </c>
      <c r="J216" s="13" t="s">
        <v>314</v>
      </c>
      <c r="K216" s="13"/>
      <c r="L216" s="13" t="s">
        <v>306</v>
      </c>
      <c r="M216" s="13"/>
      <c r="N216" s="13">
        <v>2</v>
      </c>
      <c r="O216" s="13">
        <v>3</v>
      </c>
      <c r="P216" s="13">
        <f t="shared" si="35"/>
        <v>6</v>
      </c>
      <c r="Q216" s="166" t="str">
        <f t="shared" si="34"/>
        <v>(M)</v>
      </c>
      <c r="R216" s="13">
        <v>10</v>
      </c>
      <c r="S216" s="13">
        <f t="shared" si="36"/>
        <v>60</v>
      </c>
      <c r="T216" s="31" t="str">
        <f t="shared" si="33"/>
        <v>III</v>
      </c>
      <c r="U216" s="32" t="str">
        <f t="shared" si="37"/>
        <v>Aceptable</v>
      </c>
      <c r="V216" s="33">
        <v>3</v>
      </c>
      <c r="W216" s="34" t="s">
        <v>478</v>
      </c>
      <c r="X216" s="160"/>
      <c r="Y216" s="160"/>
      <c r="Z216" s="160" t="s">
        <v>51</v>
      </c>
      <c r="AA216" s="39" t="s">
        <v>446</v>
      </c>
      <c r="AB216" s="160" t="s">
        <v>51</v>
      </c>
      <c r="AC216" s="164" t="s">
        <v>40</v>
      </c>
      <c r="AD216" s="28" t="s">
        <v>420</v>
      </c>
      <c r="AE216" s="199"/>
      <c r="AF216" s="199"/>
      <c r="AG216" s="200"/>
      <c r="AH216" s="199"/>
    </row>
    <row r="217" spans="1:34" ht="283.5" x14ac:dyDescent="0.25">
      <c r="A217" s="28" t="s">
        <v>291</v>
      </c>
      <c r="B217" s="28" t="s">
        <v>728</v>
      </c>
      <c r="C217" s="28" t="s">
        <v>323</v>
      </c>
      <c r="D217" s="29" t="s">
        <v>325</v>
      </c>
      <c r="E217" s="29" t="s">
        <v>704</v>
      </c>
      <c r="F217" s="28" t="s">
        <v>41</v>
      </c>
      <c r="G217" s="13" t="s">
        <v>315</v>
      </c>
      <c r="H217" s="13" t="s">
        <v>31</v>
      </c>
      <c r="I217" s="13" t="s">
        <v>84</v>
      </c>
      <c r="J217" s="13" t="s">
        <v>316</v>
      </c>
      <c r="K217" s="13"/>
      <c r="L217" s="30" t="s">
        <v>317</v>
      </c>
      <c r="M217" s="30" t="s">
        <v>98</v>
      </c>
      <c r="N217" s="13">
        <v>2</v>
      </c>
      <c r="O217" s="13">
        <v>3</v>
      </c>
      <c r="P217" s="13">
        <f t="shared" si="35"/>
        <v>6</v>
      </c>
      <c r="Q217" s="166" t="str">
        <f t="shared" si="34"/>
        <v>(M)</v>
      </c>
      <c r="R217" s="13">
        <v>25</v>
      </c>
      <c r="S217" s="13">
        <f t="shared" si="36"/>
        <v>150</v>
      </c>
      <c r="T217" s="31" t="str">
        <f t="shared" si="33"/>
        <v>II</v>
      </c>
      <c r="U217" s="32" t="str">
        <f t="shared" si="37"/>
        <v>Aceptable con Control Especifico</v>
      </c>
      <c r="V217" s="33">
        <v>3</v>
      </c>
      <c r="W217" s="34" t="s">
        <v>42</v>
      </c>
      <c r="X217" s="160"/>
      <c r="Y217" s="160"/>
      <c r="Z217" s="160" t="s">
        <v>51</v>
      </c>
      <c r="AA217" s="41" t="s">
        <v>447</v>
      </c>
      <c r="AB217" s="160" t="s">
        <v>51</v>
      </c>
      <c r="AC217" s="164" t="s">
        <v>40</v>
      </c>
      <c r="AD217" s="28" t="s">
        <v>391</v>
      </c>
      <c r="AE217" s="199"/>
      <c r="AF217" s="199"/>
      <c r="AG217" s="200"/>
      <c r="AH217" s="199"/>
    </row>
    <row r="218" spans="1:34" ht="220.5" x14ac:dyDescent="0.25">
      <c r="A218" s="28" t="s">
        <v>291</v>
      </c>
      <c r="B218" s="28" t="s">
        <v>728</v>
      </c>
      <c r="C218" s="28" t="s">
        <v>323</v>
      </c>
      <c r="D218" s="29" t="s">
        <v>325</v>
      </c>
      <c r="E218" s="29" t="s">
        <v>704</v>
      </c>
      <c r="F218" s="28" t="s">
        <v>41</v>
      </c>
      <c r="G218" s="13" t="s">
        <v>81</v>
      </c>
      <c r="H218" s="42" t="s">
        <v>488</v>
      </c>
      <c r="I218" s="13" t="s">
        <v>92</v>
      </c>
      <c r="J218" s="13" t="s">
        <v>115</v>
      </c>
      <c r="K218" s="43"/>
      <c r="L218" s="44" t="s">
        <v>116</v>
      </c>
      <c r="M218" s="44" t="s">
        <v>109</v>
      </c>
      <c r="N218" s="13">
        <v>2</v>
      </c>
      <c r="O218" s="13">
        <v>1</v>
      </c>
      <c r="P218" s="13">
        <f t="shared" si="35"/>
        <v>2</v>
      </c>
      <c r="Q218" s="166" t="str">
        <f t="shared" si="34"/>
        <v>(B)</v>
      </c>
      <c r="R218" s="13">
        <v>100</v>
      </c>
      <c r="S218" s="13">
        <f t="shared" si="36"/>
        <v>200</v>
      </c>
      <c r="T218" s="31" t="str">
        <f t="shared" si="33"/>
        <v>II</v>
      </c>
      <c r="U218" s="32" t="str">
        <f t="shared" si="37"/>
        <v>Aceptable con Control Especifico</v>
      </c>
      <c r="V218" s="33">
        <v>3</v>
      </c>
      <c r="W218" s="34" t="s">
        <v>477</v>
      </c>
      <c r="X218" s="160"/>
      <c r="Y218" s="160"/>
      <c r="Z218" s="160" t="s">
        <v>51</v>
      </c>
      <c r="AA218" s="44" t="s">
        <v>403</v>
      </c>
      <c r="AB218" s="44" t="s">
        <v>404</v>
      </c>
      <c r="AC218" s="164" t="s">
        <v>40</v>
      </c>
      <c r="AD218" s="28" t="s">
        <v>405</v>
      </c>
      <c r="AE218" s="199"/>
      <c r="AF218" s="199"/>
      <c r="AG218" s="200"/>
      <c r="AH218" s="199"/>
    </row>
    <row r="219" spans="1:34" ht="220.5" x14ac:dyDescent="0.25">
      <c r="A219" s="28" t="s">
        <v>291</v>
      </c>
      <c r="B219" s="28" t="s">
        <v>728</v>
      </c>
      <c r="C219" s="28" t="s">
        <v>323</v>
      </c>
      <c r="D219" s="29" t="s">
        <v>325</v>
      </c>
      <c r="E219" s="29" t="s">
        <v>704</v>
      </c>
      <c r="F219" s="28" t="s">
        <v>41</v>
      </c>
      <c r="G219" s="13" t="s">
        <v>82</v>
      </c>
      <c r="H219" s="42" t="s">
        <v>488</v>
      </c>
      <c r="I219" s="13" t="s">
        <v>93</v>
      </c>
      <c r="J219" s="13" t="s">
        <v>117</v>
      </c>
      <c r="K219" s="43"/>
      <c r="L219" s="44" t="s">
        <v>116</v>
      </c>
      <c r="M219" s="44" t="s">
        <v>109</v>
      </c>
      <c r="N219" s="13">
        <v>2</v>
      </c>
      <c r="O219" s="13">
        <v>1</v>
      </c>
      <c r="P219" s="13">
        <f t="shared" si="35"/>
        <v>2</v>
      </c>
      <c r="Q219" s="166" t="str">
        <f t="shared" si="34"/>
        <v>(B)</v>
      </c>
      <c r="R219" s="13">
        <v>25</v>
      </c>
      <c r="S219" s="13">
        <f t="shared" si="36"/>
        <v>50</v>
      </c>
      <c r="T219" s="31" t="str">
        <f t="shared" si="33"/>
        <v>III</v>
      </c>
      <c r="U219" s="32" t="str">
        <f t="shared" si="37"/>
        <v>Aceptable</v>
      </c>
      <c r="V219" s="33">
        <v>3</v>
      </c>
      <c r="W219" s="34" t="s">
        <v>477</v>
      </c>
      <c r="X219" s="160"/>
      <c r="Y219" s="160"/>
      <c r="Z219" s="160" t="s">
        <v>51</v>
      </c>
      <c r="AA219" s="44" t="s">
        <v>403</v>
      </c>
      <c r="AB219" s="44" t="s">
        <v>404</v>
      </c>
      <c r="AC219" s="164" t="s">
        <v>40</v>
      </c>
      <c r="AD219" s="28" t="s">
        <v>405</v>
      </c>
      <c r="AE219" s="199"/>
      <c r="AF219" s="199"/>
      <c r="AG219" s="200"/>
      <c r="AH219" s="199"/>
    </row>
    <row r="220" spans="1:34" ht="236.25" x14ac:dyDescent="0.25">
      <c r="A220" s="28" t="s">
        <v>292</v>
      </c>
      <c r="B220" s="28" t="s">
        <v>719</v>
      </c>
      <c r="C220" s="28" t="s">
        <v>324</v>
      </c>
      <c r="D220" s="29" t="s">
        <v>326</v>
      </c>
      <c r="E220" s="29" t="s">
        <v>705</v>
      </c>
      <c r="F220" s="28" t="s">
        <v>41</v>
      </c>
      <c r="G220" s="45" t="s">
        <v>318</v>
      </c>
      <c r="H220" s="164" t="s">
        <v>493</v>
      </c>
      <c r="I220" s="13" t="s">
        <v>158</v>
      </c>
      <c r="J220" s="45" t="s">
        <v>319</v>
      </c>
      <c r="K220" s="36"/>
      <c r="L220" s="38" t="s">
        <v>320</v>
      </c>
      <c r="M220" s="30" t="s">
        <v>65</v>
      </c>
      <c r="N220" s="13">
        <v>2</v>
      </c>
      <c r="O220" s="13">
        <v>4</v>
      </c>
      <c r="P220" s="13">
        <f t="shared" si="35"/>
        <v>8</v>
      </c>
      <c r="Q220" s="166" t="str">
        <f t="shared" si="34"/>
        <v>(M)</v>
      </c>
      <c r="R220" s="13">
        <v>25</v>
      </c>
      <c r="S220" s="13">
        <f t="shared" si="36"/>
        <v>200</v>
      </c>
      <c r="T220" s="31" t="str">
        <f t="shared" si="33"/>
        <v>II</v>
      </c>
      <c r="U220" s="32" t="str">
        <f t="shared" si="37"/>
        <v>Aceptable con Control Especifico</v>
      </c>
      <c r="V220" s="33">
        <v>3</v>
      </c>
      <c r="W220" s="34" t="s">
        <v>476</v>
      </c>
      <c r="X220" s="160"/>
      <c r="Y220" s="160"/>
      <c r="Z220" s="30" t="s">
        <v>381</v>
      </c>
      <c r="AA220" s="30" t="s">
        <v>437</v>
      </c>
      <c r="AB220" s="160" t="s">
        <v>51</v>
      </c>
      <c r="AC220" s="164" t="s">
        <v>40</v>
      </c>
      <c r="AD220" s="28" t="s">
        <v>384</v>
      </c>
      <c r="AE220" s="199"/>
      <c r="AF220" s="199"/>
      <c r="AG220" s="200"/>
      <c r="AH220" s="199"/>
    </row>
    <row r="221" spans="1:34" ht="252" x14ac:dyDescent="0.25">
      <c r="A221" s="28" t="s">
        <v>292</v>
      </c>
      <c r="B221" s="28" t="s">
        <v>719</v>
      </c>
      <c r="C221" s="28" t="s">
        <v>324</v>
      </c>
      <c r="D221" s="29" t="s">
        <v>326</v>
      </c>
      <c r="E221" s="29" t="s">
        <v>705</v>
      </c>
      <c r="F221" s="28" t="s">
        <v>41</v>
      </c>
      <c r="G221" s="46" t="s">
        <v>78</v>
      </c>
      <c r="H221" s="42" t="s">
        <v>16</v>
      </c>
      <c r="I221" s="37" t="s">
        <v>89</v>
      </c>
      <c r="J221" s="45" t="s">
        <v>107</v>
      </c>
      <c r="K221" s="36"/>
      <c r="L221" s="38" t="s">
        <v>108</v>
      </c>
      <c r="M221" s="38" t="s">
        <v>109</v>
      </c>
      <c r="N221" s="13">
        <v>2</v>
      </c>
      <c r="O221" s="13">
        <v>1</v>
      </c>
      <c r="P221" s="13">
        <f t="shared" si="35"/>
        <v>2</v>
      </c>
      <c r="Q221" s="166" t="str">
        <f t="shared" si="34"/>
        <v>(B)</v>
      </c>
      <c r="R221" s="13">
        <v>100</v>
      </c>
      <c r="S221" s="13">
        <f t="shared" si="36"/>
        <v>200</v>
      </c>
      <c r="T221" s="31" t="str">
        <f t="shared" si="33"/>
        <v>II</v>
      </c>
      <c r="U221" s="32" t="str">
        <f t="shared" si="37"/>
        <v>Aceptable con Control Especifico</v>
      </c>
      <c r="V221" s="33">
        <v>3</v>
      </c>
      <c r="W221" s="34" t="s">
        <v>477</v>
      </c>
      <c r="X221" s="160"/>
      <c r="Y221" s="160"/>
      <c r="Z221" s="38" t="s">
        <v>396</v>
      </c>
      <c r="AA221" s="38" t="s">
        <v>448</v>
      </c>
      <c r="AB221" s="44" t="s">
        <v>398</v>
      </c>
      <c r="AC221" s="164" t="s">
        <v>40</v>
      </c>
      <c r="AD221" s="28" t="s">
        <v>384</v>
      </c>
      <c r="AE221" s="199"/>
      <c r="AF221" s="199"/>
      <c r="AG221" s="200"/>
      <c r="AH221" s="199"/>
    </row>
    <row r="222" spans="1:34" ht="252" x14ac:dyDescent="0.25">
      <c r="A222" s="28" t="s">
        <v>292</v>
      </c>
      <c r="B222" s="28" t="s">
        <v>719</v>
      </c>
      <c r="C222" s="28" t="s">
        <v>324</v>
      </c>
      <c r="D222" s="29" t="s">
        <v>326</v>
      </c>
      <c r="E222" s="29" t="s">
        <v>705</v>
      </c>
      <c r="F222" s="28" t="s">
        <v>41</v>
      </c>
      <c r="G222" s="46" t="s">
        <v>321</v>
      </c>
      <c r="H222" s="42" t="s">
        <v>16</v>
      </c>
      <c r="I222" s="13" t="s">
        <v>87</v>
      </c>
      <c r="J222" s="45" t="s">
        <v>104</v>
      </c>
      <c r="K222" s="30"/>
      <c r="L222" s="30" t="s">
        <v>322</v>
      </c>
      <c r="M222" s="30" t="s">
        <v>106</v>
      </c>
      <c r="N222" s="13">
        <v>2</v>
      </c>
      <c r="O222" s="13">
        <v>1</v>
      </c>
      <c r="P222" s="13">
        <f t="shared" si="35"/>
        <v>2</v>
      </c>
      <c r="Q222" s="166" t="str">
        <f t="shared" si="34"/>
        <v>(B)</v>
      </c>
      <c r="R222" s="13">
        <v>100</v>
      </c>
      <c r="S222" s="13">
        <f t="shared" si="36"/>
        <v>200</v>
      </c>
      <c r="T222" s="31" t="str">
        <f t="shared" si="33"/>
        <v>II</v>
      </c>
      <c r="U222" s="32" t="str">
        <f t="shared" si="37"/>
        <v>Aceptable con Control Especifico</v>
      </c>
      <c r="V222" s="33">
        <v>3</v>
      </c>
      <c r="W222" s="34" t="s">
        <v>477</v>
      </c>
      <c r="X222" s="160"/>
      <c r="Y222" s="160"/>
      <c r="Z222" s="160" t="s">
        <v>51</v>
      </c>
      <c r="AA222" s="30" t="s">
        <v>449</v>
      </c>
      <c r="AB222" s="160" t="s">
        <v>51</v>
      </c>
      <c r="AC222" s="164" t="s">
        <v>40</v>
      </c>
      <c r="AD222" s="28" t="s">
        <v>384</v>
      </c>
      <c r="AE222" s="199"/>
      <c r="AF222" s="199"/>
      <c r="AG222" s="200"/>
      <c r="AH222" s="199"/>
    </row>
    <row r="223" spans="1:34" ht="283.5" x14ac:dyDescent="0.25">
      <c r="A223" s="28" t="s">
        <v>292</v>
      </c>
      <c r="B223" s="28" t="s">
        <v>719</v>
      </c>
      <c r="C223" s="28" t="s">
        <v>324</v>
      </c>
      <c r="D223" s="29" t="s">
        <v>326</v>
      </c>
      <c r="E223" s="29" t="s">
        <v>705</v>
      </c>
      <c r="F223" s="28" t="s">
        <v>41</v>
      </c>
      <c r="G223" s="13" t="s">
        <v>315</v>
      </c>
      <c r="H223" s="13" t="s">
        <v>31</v>
      </c>
      <c r="I223" s="13" t="s">
        <v>84</v>
      </c>
      <c r="J223" s="45" t="s">
        <v>316</v>
      </c>
      <c r="K223" s="36"/>
      <c r="L223" s="30" t="s">
        <v>317</v>
      </c>
      <c r="M223" s="30" t="s">
        <v>98</v>
      </c>
      <c r="N223" s="13">
        <v>2</v>
      </c>
      <c r="O223" s="13">
        <v>4</v>
      </c>
      <c r="P223" s="13">
        <f t="shared" si="35"/>
        <v>8</v>
      </c>
      <c r="Q223" s="166" t="str">
        <f t="shared" si="34"/>
        <v>(M)</v>
      </c>
      <c r="R223" s="13">
        <v>25</v>
      </c>
      <c r="S223" s="13">
        <f t="shared" si="36"/>
        <v>200</v>
      </c>
      <c r="T223" s="31" t="str">
        <f t="shared" si="33"/>
        <v>II</v>
      </c>
      <c r="U223" s="32" t="str">
        <f t="shared" si="37"/>
        <v>Aceptable con Control Especifico</v>
      </c>
      <c r="V223" s="33">
        <v>3</v>
      </c>
      <c r="W223" s="34" t="s">
        <v>42</v>
      </c>
      <c r="X223" s="160"/>
      <c r="Y223" s="160"/>
      <c r="Z223" s="160" t="s">
        <v>51</v>
      </c>
      <c r="AA223" s="41" t="s">
        <v>447</v>
      </c>
      <c r="AB223" s="160" t="s">
        <v>51</v>
      </c>
      <c r="AC223" s="164" t="s">
        <v>40</v>
      </c>
      <c r="AD223" s="28" t="s">
        <v>391</v>
      </c>
      <c r="AE223" s="199"/>
      <c r="AF223" s="199"/>
      <c r="AG223" s="200"/>
      <c r="AH223" s="199"/>
    </row>
    <row r="224" spans="1:34" ht="204.75" x14ac:dyDescent="0.25">
      <c r="A224" s="28" t="s">
        <v>292</v>
      </c>
      <c r="B224" s="28" t="s">
        <v>719</v>
      </c>
      <c r="C224" s="28" t="s">
        <v>324</v>
      </c>
      <c r="D224" s="29" t="s">
        <v>326</v>
      </c>
      <c r="E224" s="29" t="s">
        <v>705</v>
      </c>
      <c r="F224" s="28" t="s">
        <v>41</v>
      </c>
      <c r="G224" s="13" t="s">
        <v>74</v>
      </c>
      <c r="H224" s="42" t="s">
        <v>16</v>
      </c>
      <c r="I224" s="37" t="s">
        <v>85</v>
      </c>
      <c r="J224" s="163" t="s">
        <v>99</v>
      </c>
      <c r="K224" s="47"/>
      <c r="L224" s="30" t="s">
        <v>100</v>
      </c>
      <c r="M224" s="30" t="s">
        <v>101</v>
      </c>
      <c r="N224" s="13">
        <v>2</v>
      </c>
      <c r="O224" s="13">
        <v>4</v>
      </c>
      <c r="P224" s="13">
        <f t="shared" si="35"/>
        <v>8</v>
      </c>
      <c r="Q224" s="166" t="str">
        <f t="shared" si="34"/>
        <v>(M)</v>
      </c>
      <c r="R224" s="13">
        <v>25</v>
      </c>
      <c r="S224" s="13">
        <f t="shared" si="36"/>
        <v>200</v>
      </c>
      <c r="T224" s="31" t="str">
        <f t="shared" si="33"/>
        <v>II</v>
      </c>
      <c r="U224" s="32" t="str">
        <f t="shared" si="37"/>
        <v>Aceptable con Control Especifico</v>
      </c>
      <c r="V224" s="33">
        <v>3</v>
      </c>
      <c r="W224" s="34" t="s">
        <v>477</v>
      </c>
      <c r="X224" s="160"/>
      <c r="Y224" s="160"/>
      <c r="Z224" s="30" t="s">
        <v>392</v>
      </c>
      <c r="AA224" s="30" t="s">
        <v>450</v>
      </c>
      <c r="AB224" s="160" t="s">
        <v>51</v>
      </c>
      <c r="AC224" s="164" t="s">
        <v>40</v>
      </c>
      <c r="AD224" s="28" t="s">
        <v>384</v>
      </c>
      <c r="AE224" s="199"/>
      <c r="AF224" s="199"/>
      <c r="AG224" s="200"/>
      <c r="AH224" s="199"/>
    </row>
    <row r="225" spans="1:34" ht="220.5" x14ac:dyDescent="0.25">
      <c r="A225" s="28" t="s">
        <v>292</v>
      </c>
      <c r="B225" s="28" t="s">
        <v>719</v>
      </c>
      <c r="C225" s="28" t="s">
        <v>324</v>
      </c>
      <c r="D225" s="29" t="s">
        <v>326</v>
      </c>
      <c r="E225" s="29" t="s">
        <v>705</v>
      </c>
      <c r="F225" s="28" t="s">
        <v>41</v>
      </c>
      <c r="G225" s="13" t="s">
        <v>75</v>
      </c>
      <c r="H225" s="42" t="s">
        <v>16</v>
      </c>
      <c r="I225" s="37" t="s">
        <v>86</v>
      </c>
      <c r="J225" s="163" t="s">
        <v>102</v>
      </c>
      <c r="K225" s="47"/>
      <c r="L225" s="30" t="s">
        <v>103</v>
      </c>
      <c r="M225" s="30" t="s">
        <v>101</v>
      </c>
      <c r="N225" s="13">
        <v>2</v>
      </c>
      <c r="O225" s="13">
        <v>3</v>
      </c>
      <c r="P225" s="13">
        <f t="shared" si="35"/>
        <v>6</v>
      </c>
      <c r="Q225" s="166" t="str">
        <f t="shared" si="34"/>
        <v>(M)</v>
      </c>
      <c r="R225" s="13">
        <v>25</v>
      </c>
      <c r="S225" s="13">
        <f t="shared" si="36"/>
        <v>150</v>
      </c>
      <c r="T225" s="31" t="str">
        <f t="shared" si="33"/>
        <v>II</v>
      </c>
      <c r="U225" s="32" t="str">
        <f t="shared" si="37"/>
        <v>Aceptable con Control Especifico</v>
      </c>
      <c r="V225" s="33">
        <v>3</v>
      </c>
      <c r="W225" s="34" t="s">
        <v>477</v>
      </c>
      <c r="X225" s="160"/>
      <c r="Y225" s="160"/>
      <c r="Z225" s="30" t="s">
        <v>394</v>
      </c>
      <c r="AA225" s="30" t="s">
        <v>393</v>
      </c>
      <c r="AB225" s="160" t="s">
        <v>51</v>
      </c>
      <c r="AC225" s="164" t="s">
        <v>40</v>
      </c>
      <c r="AD225" s="28" t="s">
        <v>384</v>
      </c>
      <c r="AE225" s="199"/>
      <c r="AF225" s="199"/>
      <c r="AG225" s="200"/>
      <c r="AH225" s="199"/>
    </row>
    <row r="226" spans="1:34" ht="220.5" x14ac:dyDescent="0.25">
      <c r="A226" s="28" t="s">
        <v>292</v>
      </c>
      <c r="B226" s="28" t="s">
        <v>719</v>
      </c>
      <c r="C226" s="28" t="s">
        <v>324</v>
      </c>
      <c r="D226" s="29" t="s">
        <v>326</v>
      </c>
      <c r="E226" s="29" t="s">
        <v>705</v>
      </c>
      <c r="F226" s="28" t="s">
        <v>41</v>
      </c>
      <c r="G226" s="13" t="s">
        <v>81</v>
      </c>
      <c r="H226" s="42" t="s">
        <v>488</v>
      </c>
      <c r="I226" s="13" t="s">
        <v>92</v>
      </c>
      <c r="J226" s="13" t="s">
        <v>115</v>
      </c>
      <c r="K226" s="43"/>
      <c r="L226" s="44" t="s">
        <v>116</v>
      </c>
      <c r="M226" s="44" t="s">
        <v>109</v>
      </c>
      <c r="N226" s="13">
        <v>2</v>
      </c>
      <c r="O226" s="13">
        <v>1</v>
      </c>
      <c r="P226" s="13">
        <f t="shared" si="35"/>
        <v>2</v>
      </c>
      <c r="Q226" s="166" t="str">
        <f t="shared" si="34"/>
        <v>(B)</v>
      </c>
      <c r="R226" s="13">
        <v>100</v>
      </c>
      <c r="S226" s="13">
        <f t="shared" si="36"/>
        <v>200</v>
      </c>
      <c r="T226" s="31" t="str">
        <f t="shared" ref="T226:T257" si="40">IF(S226=0,"N/A",IF(AND(S226&gt;=1,S226&lt;=20),"IV",IF(AND(S226&gt;=40,S226&lt;=120),"III",IF(AND(S226&gt;=150,S226&lt;=500),"II",IF(S226&gt;=600,"I")))))</f>
        <v>II</v>
      </c>
      <c r="U226" s="32" t="str">
        <f t="shared" si="37"/>
        <v>Aceptable con Control Especifico</v>
      </c>
      <c r="V226" s="33">
        <v>3</v>
      </c>
      <c r="W226" s="34" t="s">
        <v>477</v>
      </c>
      <c r="X226" s="160"/>
      <c r="Y226" s="160"/>
      <c r="Z226" s="160" t="s">
        <v>51</v>
      </c>
      <c r="AA226" s="44" t="s">
        <v>403</v>
      </c>
      <c r="AB226" s="44" t="s">
        <v>404</v>
      </c>
      <c r="AC226" s="164" t="s">
        <v>40</v>
      </c>
      <c r="AD226" s="28" t="s">
        <v>406</v>
      </c>
      <c r="AE226" s="199"/>
      <c r="AF226" s="199"/>
      <c r="AG226" s="200"/>
      <c r="AH226" s="199"/>
    </row>
    <row r="227" spans="1:34" ht="220.5" x14ac:dyDescent="0.25">
      <c r="A227" s="28" t="s">
        <v>292</v>
      </c>
      <c r="B227" s="28" t="s">
        <v>719</v>
      </c>
      <c r="C227" s="28" t="s">
        <v>324</v>
      </c>
      <c r="D227" s="29" t="s">
        <v>326</v>
      </c>
      <c r="E227" s="29" t="s">
        <v>705</v>
      </c>
      <c r="F227" s="28" t="s">
        <v>41</v>
      </c>
      <c r="G227" s="13" t="s">
        <v>82</v>
      </c>
      <c r="H227" s="42" t="s">
        <v>488</v>
      </c>
      <c r="I227" s="13" t="s">
        <v>93</v>
      </c>
      <c r="J227" s="13" t="s">
        <v>117</v>
      </c>
      <c r="K227" s="43"/>
      <c r="L227" s="44" t="s">
        <v>116</v>
      </c>
      <c r="M227" s="44" t="s">
        <v>109</v>
      </c>
      <c r="N227" s="13">
        <v>2</v>
      </c>
      <c r="O227" s="13">
        <v>1</v>
      </c>
      <c r="P227" s="13">
        <f t="shared" si="35"/>
        <v>2</v>
      </c>
      <c r="Q227" s="166" t="str">
        <f t="shared" si="34"/>
        <v>(B)</v>
      </c>
      <c r="R227" s="13">
        <v>25</v>
      </c>
      <c r="S227" s="13">
        <f t="shared" si="36"/>
        <v>50</v>
      </c>
      <c r="T227" s="31" t="str">
        <f t="shared" si="40"/>
        <v>III</v>
      </c>
      <c r="U227" s="32" t="str">
        <f t="shared" si="37"/>
        <v>Aceptable</v>
      </c>
      <c r="V227" s="33">
        <v>3</v>
      </c>
      <c r="W227" s="34" t="s">
        <v>477</v>
      </c>
      <c r="X227" s="160"/>
      <c r="Y227" s="160"/>
      <c r="Z227" s="160" t="s">
        <v>51</v>
      </c>
      <c r="AA227" s="44" t="s">
        <v>403</v>
      </c>
      <c r="AB227" s="44" t="s">
        <v>404</v>
      </c>
      <c r="AC227" s="164" t="s">
        <v>40</v>
      </c>
      <c r="AD227" s="28" t="s">
        <v>406</v>
      </c>
      <c r="AE227" s="199"/>
      <c r="AF227" s="199"/>
      <c r="AG227" s="200"/>
      <c r="AH227" s="199"/>
    </row>
    <row r="228" spans="1:34" ht="252" x14ac:dyDescent="0.25">
      <c r="A228" s="28" t="s">
        <v>292</v>
      </c>
      <c r="B228" s="28" t="s">
        <v>719</v>
      </c>
      <c r="C228" s="28" t="s">
        <v>324</v>
      </c>
      <c r="D228" s="29" t="s">
        <v>326</v>
      </c>
      <c r="E228" s="29" t="s">
        <v>705</v>
      </c>
      <c r="F228" s="28" t="s">
        <v>41</v>
      </c>
      <c r="G228" s="13" t="s">
        <v>80</v>
      </c>
      <c r="H228" s="42" t="s">
        <v>494</v>
      </c>
      <c r="I228" s="13" t="s">
        <v>91</v>
      </c>
      <c r="J228" s="163" t="s">
        <v>112</v>
      </c>
      <c r="K228" s="43"/>
      <c r="L228" s="38" t="s">
        <v>113</v>
      </c>
      <c r="M228" s="38" t="s">
        <v>114</v>
      </c>
      <c r="N228" s="13">
        <v>2</v>
      </c>
      <c r="O228" s="13">
        <v>4</v>
      </c>
      <c r="P228" s="13">
        <f t="shared" si="35"/>
        <v>8</v>
      </c>
      <c r="Q228" s="166" t="str">
        <f t="shared" si="34"/>
        <v>(M)</v>
      </c>
      <c r="R228" s="13">
        <v>10</v>
      </c>
      <c r="S228" s="13">
        <f t="shared" si="36"/>
        <v>80</v>
      </c>
      <c r="T228" s="31" t="str">
        <f t="shared" si="40"/>
        <v>III</v>
      </c>
      <c r="U228" s="32" t="str">
        <f t="shared" si="37"/>
        <v>Aceptable</v>
      </c>
      <c r="V228" s="37">
        <v>3</v>
      </c>
      <c r="W228" s="34" t="s">
        <v>478</v>
      </c>
      <c r="X228" s="160"/>
      <c r="Y228" s="160"/>
      <c r="Z228" s="160" t="s">
        <v>51</v>
      </c>
      <c r="AA228" s="38" t="s">
        <v>451</v>
      </c>
      <c r="AB228" s="160" t="s">
        <v>51</v>
      </c>
      <c r="AC228" s="164" t="s">
        <v>40</v>
      </c>
      <c r="AD228" s="28" t="s">
        <v>402</v>
      </c>
      <c r="AE228" s="199"/>
      <c r="AF228" s="199"/>
      <c r="AG228" s="200"/>
      <c r="AH228" s="199"/>
    </row>
    <row r="229" spans="1:34" ht="283.5" x14ac:dyDescent="0.25">
      <c r="A229" s="28" t="s">
        <v>699</v>
      </c>
      <c r="B229" s="28" t="s">
        <v>719</v>
      </c>
      <c r="C229" s="28" t="s">
        <v>367</v>
      </c>
      <c r="D229" s="29" t="s">
        <v>370</v>
      </c>
      <c r="E229" s="29" t="s">
        <v>700</v>
      </c>
      <c r="F229" s="28" t="s">
        <v>41</v>
      </c>
      <c r="G229" s="48" t="s">
        <v>315</v>
      </c>
      <c r="H229" s="13" t="s">
        <v>31</v>
      </c>
      <c r="I229" s="13" t="s">
        <v>84</v>
      </c>
      <c r="J229" s="45" t="s">
        <v>316</v>
      </c>
      <c r="K229" s="36"/>
      <c r="L229" s="30" t="s">
        <v>317</v>
      </c>
      <c r="M229" s="30" t="s">
        <v>98</v>
      </c>
      <c r="N229" s="13">
        <v>2</v>
      </c>
      <c r="O229" s="13">
        <v>3</v>
      </c>
      <c r="P229" s="13">
        <f t="shared" si="35"/>
        <v>6</v>
      </c>
      <c r="Q229" s="166" t="str">
        <f t="shared" si="34"/>
        <v>(M)</v>
      </c>
      <c r="R229" s="13">
        <v>25</v>
      </c>
      <c r="S229" s="13">
        <f t="shared" si="36"/>
        <v>150</v>
      </c>
      <c r="T229" s="31" t="str">
        <f t="shared" si="40"/>
        <v>II</v>
      </c>
      <c r="U229" s="32" t="str">
        <f t="shared" si="37"/>
        <v>Aceptable con Control Especifico</v>
      </c>
      <c r="V229" s="13">
        <v>2</v>
      </c>
      <c r="W229" s="34" t="s">
        <v>476</v>
      </c>
      <c r="X229" s="160"/>
      <c r="Y229" s="160"/>
      <c r="Z229" s="160" t="s">
        <v>51</v>
      </c>
      <c r="AA229" s="41" t="s">
        <v>447</v>
      </c>
      <c r="AB229" s="160" t="s">
        <v>51</v>
      </c>
      <c r="AC229" s="164" t="s">
        <v>40</v>
      </c>
      <c r="AD229" s="28" t="s">
        <v>391</v>
      </c>
      <c r="AE229" s="199"/>
      <c r="AF229" s="199"/>
      <c r="AG229" s="200"/>
      <c r="AH229" s="199"/>
    </row>
    <row r="230" spans="1:34" ht="252" x14ac:dyDescent="0.25">
      <c r="A230" s="28" t="s">
        <v>699</v>
      </c>
      <c r="B230" s="28" t="s">
        <v>719</v>
      </c>
      <c r="C230" s="28" t="s">
        <v>367</v>
      </c>
      <c r="D230" s="29" t="s">
        <v>370</v>
      </c>
      <c r="E230" s="29" t="s">
        <v>700</v>
      </c>
      <c r="F230" s="28" t="s">
        <v>41</v>
      </c>
      <c r="G230" s="46" t="s">
        <v>78</v>
      </c>
      <c r="H230" s="42" t="s">
        <v>16</v>
      </c>
      <c r="I230" s="37" t="s">
        <v>89</v>
      </c>
      <c r="J230" s="45" t="s">
        <v>107</v>
      </c>
      <c r="K230" s="36"/>
      <c r="L230" s="38" t="s">
        <v>108</v>
      </c>
      <c r="M230" s="38" t="s">
        <v>109</v>
      </c>
      <c r="N230" s="13">
        <v>2</v>
      </c>
      <c r="O230" s="13">
        <v>1</v>
      </c>
      <c r="P230" s="13">
        <f t="shared" si="35"/>
        <v>2</v>
      </c>
      <c r="Q230" s="166" t="str">
        <f t="shared" si="34"/>
        <v>(B)</v>
      </c>
      <c r="R230" s="13">
        <v>100</v>
      </c>
      <c r="S230" s="13">
        <f t="shared" si="36"/>
        <v>200</v>
      </c>
      <c r="T230" s="31" t="str">
        <f t="shared" si="40"/>
        <v>II</v>
      </c>
      <c r="U230" s="32" t="str">
        <f t="shared" si="37"/>
        <v>Aceptable con Control Especifico</v>
      </c>
      <c r="V230" s="13">
        <v>2</v>
      </c>
      <c r="W230" s="34" t="s">
        <v>477</v>
      </c>
      <c r="X230" s="160"/>
      <c r="Y230" s="160"/>
      <c r="Z230" s="38" t="s">
        <v>396</v>
      </c>
      <c r="AA230" s="38" t="s">
        <v>448</v>
      </c>
      <c r="AB230" s="160" t="s">
        <v>51</v>
      </c>
      <c r="AC230" s="164" t="s">
        <v>40</v>
      </c>
      <c r="AD230" s="28" t="s">
        <v>384</v>
      </c>
      <c r="AE230" s="199"/>
      <c r="AF230" s="199"/>
      <c r="AG230" s="200"/>
      <c r="AH230" s="199"/>
    </row>
    <row r="231" spans="1:34" ht="236.25" x14ac:dyDescent="0.25">
      <c r="A231" s="28" t="s">
        <v>699</v>
      </c>
      <c r="B231" s="28" t="s">
        <v>719</v>
      </c>
      <c r="C231" s="28" t="s">
        <v>367</v>
      </c>
      <c r="D231" s="29" t="s">
        <v>371</v>
      </c>
      <c r="E231" s="29" t="s">
        <v>700</v>
      </c>
      <c r="F231" s="28" t="s">
        <v>41</v>
      </c>
      <c r="G231" s="45" t="s">
        <v>329</v>
      </c>
      <c r="H231" s="42" t="s">
        <v>16</v>
      </c>
      <c r="I231" s="37" t="s">
        <v>330</v>
      </c>
      <c r="J231" s="45" t="s">
        <v>331</v>
      </c>
      <c r="K231" s="36"/>
      <c r="L231" s="13" t="s">
        <v>306</v>
      </c>
      <c r="M231" s="38"/>
      <c r="N231" s="13">
        <v>2</v>
      </c>
      <c r="O231" s="13">
        <v>2</v>
      </c>
      <c r="P231" s="13">
        <f t="shared" si="35"/>
        <v>4</v>
      </c>
      <c r="Q231" s="166" t="str">
        <f t="shared" si="34"/>
        <v>(B)</v>
      </c>
      <c r="R231" s="13">
        <v>25</v>
      </c>
      <c r="S231" s="13">
        <f t="shared" si="36"/>
        <v>100</v>
      </c>
      <c r="T231" s="31" t="str">
        <f t="shared" si="40"/>
        <v>III</v>
      </c>
      <c r="U231" s="32" t="str">
        <f t="shared" si="37"/>
        <v>Aceptable</v>
      </c>
      <c r="V231" s="37">
        <v>2</v>
      </c>
      <c r="W231" s="34" t="s">
        <v>477</v>
      </c>
      <c r="X231" s="160"/>
      <c r="Y231" s="160"/>
      <c r="Z231" s="160" t="s">
        <v>51</v>
      </c>
      <c r="AA231" s="39" t="s">
        <v>443</v>
      </c>
      <c r="AB231" s="40" t="s">
        <v>452</v>
      </c>
      <c r="AC231" s="164" t="s">
        <v>40</v>
      </c>
      <c r="AD231" s="28" t="s">
        <v>384</v>
      </c>
      <c r="AE231" s="199"/>
      <c r="AF231" s="199"/>
      <c r="AG231" s="200"/>
      <c r="AH231" s="199"/>
    </row>
    <row r="232" spans="1:34" ht="204.75" x14ac:dyDescent="0.25">
      <c r="A232" s="28" t="s">
        <v>699</v>
      </c>
      <c r="B232" s="28" t="s">
        <v>719</v>
      </c>
      <c r="C232" s="28" t="s">
        <v>367</v>
      </c>
      <c r="D232" s="29" t="s">
        <v>371</v>
      </c>
      <c r="E232" s="29" t="s">
        <v>700</v>
      </c>
      <c r="F232" s="28" t="s">
        <v>41</v>
      </c>
      <c r="G232" s="13" t="s">
        <v>74</v>
      </c>
      <c r="H232" s="42" t="s">
        <v>16</v>
      </c>
      <c r="I232" s="37" t="s">
        <v>85</v>
      </c>
      <c r="J232" s="163" t="s">
        <v>99</v>
      </c>
      <c r="K232" s="47"/>
      <c r="L232" s="30" t="s">
        <v>100</v>
      </c>
      <c r="M232" s="30" t="s">
        <v>101</v>
      </c>
      <c r="N232" s="13">
        <v>2</v>
      </c>
      <c r="O232" s="13">
        <v>4</v>
      </c>
      <c r="P232" s="13">
        <f t="shared" si="35"/>
        <v>8</v>
      </c>
      <c r="Q232" s="166" t="str">
        <f t="shared" si="34"/>
        <v>(M)</v>
      </c>
      <c r="R232" s="13">
        <v>25</v>
      </c>
      <c r="S232" s="13">
        <f t="shared" si="36"/>
        <v>200</v>
      </c>
      <c r="T232" s="31" t="str">
        <f t="shared" si="40"/>
        <v>II</v>
      </c>
      <c r="U232" s="32" t="str">
        <f t="shared" si="37"/>
        <v>Aceptable con Control Especifico</v>
      </c>
      <c r="V232" s="13">
        <v>2</v>
      </c>
      <c r="W232" s="34" t="s">
        <v>477</v>
      </c>
      <c r="X232" s="160"/>
      <c r="Y232" s="160"/>
      <c r="Z232" s="30" t="s">
        <v>392</v>
      </c>
      <c r="AA232" s="30" t="s">
        <v>453</v>
      </c>
      <c r="AB232" s="160" t="s">
        <v>51</v>
      </c>
      <c r="AC232" s="164" t="s">
        <v>40</v>
      </c>
      <c r="AD232" s="28" t="s">
        <v>384</v>
      </c>
      <c r="AE232" s="199"/>
      <c r="AF232" s="199"/>
      <c r="AG232" s="200"/>
      <c r="AH232" s="199"/>
    </row>
    <row r="233" spans="1:34" ht="220.5" x14ac:dyDescent="0.25">
      <c r="A233" s="28" t="s">
        <v>699</v>
      </c>
      <c r="B233" s="28" t="s">
        <v>719</v>
      </c>
      <c r="C233" s="28" t="s">
        <v>367</v>
      </c>
      <c r="D233" s="29" t="s">
        <v>371</v>
      </c>
      <c r="E233" s="29" t="s">
        <v>700</v>
      </c>
      <c r="F233" s="28" t="s">
        <v>41</v>
      </c>
      <c r="G233" s="13" t="s">
        <v>75</v>
      </c>
      <c r="H233" s="42" t="s">
        <v>16</v>
      </c>
      <c r="I233" s="37" t="s">
        <v>86</v>
      </c>
      <c r="J233" s="163" t="s">
        <v>102</v>
      </c>
      <c r="K233" s="47"/>
      <c r="L233" s="30" t="s">
        <v>103</v>
      </c>
      <c r="M233" s="30" t="s">
        <v>101</v>
      </c>
      <c r="N233" s="13">
        <v>2</v>
      </c>
      <c r="O233" s="13">
        <v>3</v>
      </c>
      <c r="P233" s="13">
        <f t="shared" si="35"/>
        <v>6</v>
      </c>
      <c r="Q233" s="166" t="str">
        <f t="shared" ref="Q233:Q257" si="41">IF(P233&lt;2,"O",IF(P233&lt;=4,"(B)",IF(P233&lt;=8,"(M)",IF(P233&lt;=20,"(A)","(MA)"))))</f>
        <v>(M)</v>
      </c>
      <c r="R233" s="13">
        <v>25</v>
      </c>
      <c r="S233" s="13">
        <f t="shared" si="36"/>
        <v>150</v>
      </c>
      <c r="T233" s="31" t="str">
        <f t="shared" si="40"/>
        <v>II</v>
      </c>
      <c r="U233" s="32" t="str">
        <f t="shared" si="37"/>
        <v>Aceptable con Control Especifico</v>
      </c>
      <c r="V233" s="13">
        <v>2</v>
      </c>
      <c r="W233" s="34" t="s">
        <v>477</v>
      </c>
      <c r="X233" s="160"/>
      <c r="Y233" s="160"/>
      <c r="Z233" s="30" t="s">
        <v>394</v>
      </c>
      <c r="AA233" s="30" t="s">
        <v>393</v>
      </c>
      <c r="AB233" s="160" t="s">
        <v>51</v>
      </c>
      <c r="AC233" s="164" t="s">
        <v>40</v>
      </c>
      <c r="AD233" s="28" t="s">
        <v>384</v>
      </c>
      <c r="AE233" s="199"/>
      <c r="AF233" s="199"/>
      <c r="AG233" s="200"/>
      <c r="AH233" s="199"/>
    </row>
    <row r="234" spans="1:34" ht="236.25" x14ac:dyDescent="0.25">
      <c r="A234" s="28" t="s">
        <v>699</v>
      </c>
      <c r="B234" s="28" t="s">
        <v>719</v>
      </c>
      <c r="C234" s="28" t="s">
        <v>367</v>
      </c>
      <c r="D234" s="29" t="s">
        <v>371</v>
      </c>
      <c r="E234" s="29" t="s">
        <v>700</v>
      </c>
      <c r="F234" s="28" t="s">
        <v>41</v>
      </c>
      <c r="G234" s="45" t="s">
        <v>332</v>
      </c>
      <c r="H234" s="164" t="s">
        <v>493</v>
      </c>
      <c r="I234" s="37" t="s">
        <v>333</v>
      </c>
      <c r="J234" s="45" t="s">
        <v>319</v>
      </c>
      <c r="K234" s="36"/>
      <c r="L234" s="38" t="s">
        <v>320</v>
      </c>
      <c r="M234" s="30" t="s">
        <v>65</v>
      </c>
      <c r="N234" s="13">
        <v>2</v>
      </c>
      <c r="O234" s="13">
        <v>4</v>
      </c>
      <c r="P234" s="13">
        <f t="shared" si="35"/>
        <v>8</v>
      </c>
      <c r="Q234" s="166" t="str">
        <f t="shared" si="41"/>
        <v>(M)</v>
      </c>
      <c r="R234" s="13">
        <v>25</v>
      </c>
      <c r="S234" s="13">
        <f t="shared" si="36"/>
        <v>200</v>
      </c>
      <c r="T234" s="31" t="str">
        <f t="shared" si="40"/>
        <v>II</v>
      </c>
      <c r="U234" s="32" t="str">
        <f t="shared" si="37"/>
        <v>Aceptable con Control Especifico</v>
      </c>
      <c r="V234" s="37">
        <v>2</v>
      </c>
      <c r="W234" s="34" t="s">
        <v>476</v>
      </c>
      <c r="X234" s="160"/>
      <c r="Y234" s="160"/>
      <c r="Z234" s="30" t="s">
        <v>381</v>
      </c>
      <c r="AA234" s="30" t="s">
        <v>454</v>
      </c>
      <c r="AB234" s="160" t="s">
        <v>51</v>
      </c>
      <c r="AC234" s="164" t="s">
        <v>40</v>
      </c>
      <c r="AD234" s="28" t="s">
        <v>384</v>
      </c>
      <c r="AE234" s="199"/>
      <c r="AF234" s="199"/>
      <c r="AG234" s="200"/>
      <c r="AH234" s="199"/>
    </row>
    <row r="235" spans="1:34" ht="94.5" x14ac:dyDescent="0.25">
      <c r="A235" s="28" t="s">
        <v>699</v>
      </c>
      <c r="B235" s="28" t="s">
        <v>719</v>
      </c>
      <c r="C235" s="28" t="s">
        <v>367</v>
      </c>
      <c r="D235" s="29" t="s">
        <v>372</v>
      </c>
      <c r="E235" s="29" t="s">
        <v>700</v>
      </c>
      <c r="F235" s="28" t="s">
        <v>41</v>
      </c>
      <c r="G235" s="45" t="s">
        <v>334</v>
      </c>
      <c r="H235" s="13" t="s">
        <v>496</v>
      </c>
      <c r="I235" s="37" t="s">
        <v>335</v>
      </c>
      <c r="J235" s="45" t="s">
        <v>336</v>
      </c>
      <c r="K235" s="49"/>
      <c r="L235" s="50" t="s">
        <v>337</v>
      </c>
      <c r="M235" s="38"/>
      <c r="N235" s="13">
        <v>2</v>
      </c>
      <c r="O235" s="13">
        <v>2</v>
      </c>
      <c r="P235" s="13">
        <f t="shared" si="35"/>
        <v>4</v>
      </c>
      <c r="Q235" s="166" t="str">
        <f t="shared" si="41"/>
        <v>(B)</v>
      </c>
      <c r="R235" s="13">
        <v>60</v>
      </c>
      <c r="S235" s="13">
        <f t="shared" si="36"/>
        <v>240</v>
      </c>
      <c r="T235" s="31" t="str">
        <f t="shared" si="40"/>
        <v>II</v>
      </c>
      <c r="U235" s="32" t="str">
        <f t="shared" si="37"/>
        <v>Aceptable con Control Especifico</v>
      </c>
      <c r="V235" s="37">
        <v>2</v>
      </c>
      <c r="W235" s="34" t="s">
        <v>477</v>
      </c>
      <c r="X235" s="160"/>
      <c r="Y235" s="160"/>
      <c r="Z235" s="35" t="s">
        <v>396</v>
      </c>
      <c r="AA235" s="50" t="s">
        <v>455</v>
      </c>
      <c r="AB235" s="40" t="s">
        <v>456</v>
      </c>
      <c r="AC235" s="164" t="s">
        <v>40</v>
      </c>
      <c r="AD235" s="28" t="s">
        <v>406</v>
      </c>
      <c r="AE235" s="199"/>
      <c r="AF235" s="199"/>
      <c r="AG235" s="200"/>
      <c r="AH235" s="199"/>
    </row>
    <row r="236" spans="1:34" ht="173.25" x14ac:dyDescent="0.25">
      <c r="A236" s="28" t="s">
        <v>699</v>
      </c>
      <c r="B236" s="28" t="s">
        <v>719</v>
      </c>
      <c r="C236" s="28" t="s">
        <v>367</v>
      </c>
      <c r="D236" s="29" t="s">
        <v>372</v>
      </c>
      <c r="E236" s="29" t="s">
        <v>700</v>
      </c>
      <c r="F236" s="28" t="s">
        <v>41</v>
      </c>
      <c r="G236" s="45" t="s">
        <v>338</v>
      </c>
      <c r="H236" s="42" t="s">
        <v>494</v>
      </c>
      <c r="I236" s="37" t="s">
        <v>339</v>
      </c>
      <c r="J236" s="45" t="s">
        <v>340</v>
      </c>
      <c r="K236" s="36"/>
      <c r="L236" s="13" t="s">
        <v>341</v>
      </c>
      <c r="M236" s="44"/>
      <c r="N236" s="13">
        <v>2</v>
      </c>
      <c r="O236" s="13">
        <v>2</v>
      </c>
      <c r="P236" s="13">
        <f t="shared" si="35"/>
        <v>4</v>
      </c>
      <c r="Q236" s="166" t="str">
        <f t="shared" si="41"/>
        <v>(B)</v>
      </c>
      <c r="R236" s="13">
        <v>25</v>
      </c>
      <c r="S236" s="13">
        <f t="shared" si="36"/>
        <v>100</v>
      </c>
      <c r="T236" s="31" t="str">
        <f t="shared" si="40"/>
        <v>III</v>
      </c>
      <c r="U236" s="32" t="str">
        <f t="shared" si="37"/>
        <v>Aceptable</v>
      </c>
      <c r="V236" s="37">
        <v>2</v>
      </c>
      <c r="W236" s="34" t="s">
        <v>478</v>
      </c>
      <c r="X236" s="160"/>
      <c r="Y236" s="160"/>
      <c r="Z236" s="160" t="s">
        <v>51</v>
      </c>
      <c r="AA236" s="51" t="s">
        <v>457</v>
      </c>
      <c r="AB236" s="52" t="s">
        <v>458</v>
      </c>
      <c r="AC236" s="164" t="s">
        <v>40</v>
      </c>
      <c r="AD236" s="28" t="s">
        <v>402</v>
      </c>
      <c r="AE236" s="199"/>
      <c r="AF236" s="199"/>
      <c r="AG236" s="200"/>
      <c r="AH236" s="199"/>
    </row>
    <row r="237" spans="1:34" ht="220.5" x14ac:dyDescent="0.25">
      <c r="A237" s="28" t="s">
        <v>699</v>
      </c>
      <c r="B237" s="28" t="s">
        <v>719</v>
      </c>
      <c r="C237" s="28" t="s">
        <v>367</v>
      </c>
      <c r="D237" s="29" t="s">
        <v>373</v>
      </c>
      <c r="E237" s="29" t="s">
        <v>700</v>
      </c>
      <c r="F237" s="28" t="s">
        <v>41</v>
      </c>
      <c r="G237" s="46" t="s">
        <v>342</v>
      </c>
      <c r="H237" s="42" t="s">
        <v>16</v>
      </c>
      <c r="I237" s="13" t="s">
        <v>87</v>
      </c>
      <c r="J237" s="45" t="s">
        <v>104</v>
      </c>
      <c r="K237" s="36"/>
      <c r="L237" s="30" t="s">
        <v>105</v>
      </c>
      <c r="M237" s="30" t="s">
        <v>106</v>
      </c>
      <c r="N237" s="13">
        <v>2</v>
      </c>
      <c r="O237" s="13">
        <v>1</v>
      </c>
      <c r="P237" s="13">
        <f t="shared" si="35"/>
        <v>2</v>
      </c>
      <c r="Q237" s="166" t="str">
        <f t="shared" si="41"/>
        <v>(B)</v>
      </c>
      <c r="R237" s="13">
        <v>100</v>
      </c>
      <c r="S237" s="13">
        <f t="shared" si="36"/>
        <v>200</v>
      </c>
      <c r="T237" s="31" t="str">
        <f t="shared" si="40"/>
        <v>II</v>
      </c>
      <c r="U237" s="32" t="str">
        <f t="shared" si="37"/>
        <v>Aceptable con Control Especifico</v>
      </c>
      <c r="V237" s="13">
        <v>2</v>
      </c>
      <c r="W237" s="34" t="s">
        <v>477</v>
      </c>
      <c r="X237" s="160"/>
      <c r="Y237" s="160"/>
      <c r="Z237" s="160" t="s">
        <v>51</v>
      </c>
      <c r="AA237" s="30" t="s">
        <v>459</v>
      </c>
      <c r="AB237" s="160" t="s">
        <v>51</v>
      </c>
      <c r="AC237" s="164" t="s">
        <v>40</v>
      </c>
      <c r="AD237" s="28" t="s">
        <v>427</v>
      </c>
      <c r="AE237" s="199"/>
      <c r="AF237" s="199"/>
      <c r="AG237" s="200"/>
      <c r="AH237" s="199"/>
    </row>
    <row r="238" spans="1:34" ht="236.25" x14ac:dyDescent="0.25">
      <c r="A238" s="28" t="s">
        <v>699</v>
      </c>
      <c r="B238" s="28" t="s">
        <v>719</v>
      </c>
      <c r="C238" s="28" t="s">
        <v>367</v>
      </c>
      <c r="D238" s="29" t="s">
        <v>373</v>
      </c>
      <c r="E238" s="29" t="s">
        <v>700</v>
      </c>
      <c r="F238" s="28" t="s">
        <v>41</v>
      </c>
      <c r="G238" s="45" t="s">
        <v>343</v>
      </c>
      <c r="H238" s="42" t="s">
        <v>16</v>
      </c>
      <c r="I238" s="37" t="s">
        <v>706</v>
      </c>
      <c r="J238" s="33" t="s">
        <v>344</v>
      </c>
      <c r="K238" s="13" t="s">
        <v>513</v>
      </c>
      <c r="L238" s="38" t="s">
        <v>111</v>
      </c>
      <c r="M238" s="13" t="s">
        <v>513</v>
      </c>
      <c r="N238" s="13">
        <v>2</v>
      </c>
      <c r="O238" s="13">
        <v>3</v>
      </c>
      <c r="P238" s="13">
        <f t="shared" si="35"/>
        <v>6</v>
      </c>
      <c r="Q238" s="166" t="str">
        <f t="shared" si="41"/>
        <v>(M)</v>
      </c>
      <c r="R238" s="13">
        <v>60</v>
      </c>
      <c r="S238" s="13">
        <f t="shared" si="36"/>
        <v>360</v>
      </c>
      <c r="T238" s="31" t="str">
        <f t="shared" si="40"/>
        <v>II</v>
      </c>
      <c r="U238" s="32" t="str">
        <f t="shared" si="37"/>
        <v>Aceptable con Control Especifico</v>
      </c>
      <c r="V238" s="13">
        <v>2</v>
      </c>
      <c r="W238" s="34" t="s">
        <v>477</v>
      </c>
      <c r="X238" s="160"/>
      <c r="Y238" s="160"/>
      <c r="Z238" s="38" t="s">
        <v>396</v>
      </c>
      <c r="AA238" s="38" t="s">
        <v>514</v>
      </c>
      <c r="AB238" s="160" t="s">
        <v>51</v>
      </c>
      <c r="AC238" s="164" t="s">
        <v>40</v>
      </c>
      <c r="AD238" s="28" t="s">
        <v>427</v>
      </c>
      <c r="AE238" s="199"/>
      <c r="AF238" s="199"/>
      <c r="AG238" s="200"/>
      <c r="AH238" s="199"/>
    </row>
    <row r="239" spans="1:34" ht="252" x14ac:dyDescent="0.25">
      <c r="A239" s="28" t="s">
        <v>699</v>
      </c>
      <c r="B239" s="28" t="s">
        <v>719</v>
      </c>
      <c r="C239" s="28" t="s">
        <v>367</v>
      </c>
      <c r="D239" s="29" t="s">
        <v>374</v>
      </c>
      <c r="E239" s="29" t="s">
        <v>700</v>
      </c>
      <c r="F239" s="28" t="s">
        <v>41</v>
      </c>
      <c r="G239" s="45" t="s">
        <v>345</v>
      </c>
      <c r="H239" s="13" t="s">
        <v>495</v>
      </c>
      <c r="I239" s="53" t="s">
        <v>311</v>
      </c>
      <c r="J239" s="45" t="s">
        <v>346</v>
      </c>
      <c r="K239" s="36"/>
      <c r="L239" s="13" t="s">
        <v>306</v>
      </c>
      <c r="M239" s="38"/>
      <c r="N239" s="13">
        <v>2</v>
      </c>
      <c r="O239" s="13">
        <v>2</v>
      </c>
      <c r="P239" s="13">
        <f t="shared" si="35"/>
        <v>4</v>
      </c>
      <c r="Q239" s="166" t="str">
        <f t="shared" si="41"/>
        <v>(B)</v>
      </c>
      <c r="R239" s="13">
        <v>25</v>
      </c>
      <c r="S239" s="13">
        <f t="shared" si="36"/>
        <v>100</v>
      </c>
      <c r="T239" s="31" t="str">
        <f t="shared" si="40"/>
        <v>III</v>
      </c>
      <c r="U239" s="32" t="str">
        <f t="shared" si="37"/>
        <v>Aceptable</v>
      </c>
      <c r="V239" s="13">
        <v>2</v>
      </c>
      <c r="W239" s="34" t="s">
        <v>478</v>
      </c>
      <c r="X239" s="160"/>
      <c r="Y239" s="160"/>
      <c r="Z239" s="160" t="s">
        <v>51</v>
      </c>
      <c r="AA239" s="39" t="s">
        <v>460</v>
      </c>
      <c r="AB239" s="40" t="s">
        <v>461</v>
      </c>
      <c r="AC239" s="164" t="s">
        <v>40</v>
      </c>
      <c r="AD239" s="28" t="s">
        <v>420</v>
      </c>
      <c r="AE239" s="199"/>
      <c r="AF239" s="199"/>
      <c r="AG239" s="200"/>
      <c r="AH239" s="199"/>
    </row>
    <row r="240" spans="1:34" ht="252" x14ac:dyDescent="0.25">
      <c r="A240" s="28" t="s">
        <v>699</v>
      </c>
      <c r="B240" s="28" t="s">
        <v>719</v>
      </c>
      <c r="C240" s="28" t="s">
        <v>367</v>
      </c>
      <c r="D240" s="29" t="s">
        <v>374</v>
      </c>
      <c r="E240" s="29" t="s">
        <v>700</v>
      </c>
      <c r="F240" s="28" t="s">
        <v>41</v>
      </c>
      <c r="G240" s="13" t="s">
        <v>80</v>
      </c>
      <c r="H240" s="42" t="s">
        <v>494</v>
      </c>
      <c r="I240" s="13" t="s">
        <v>91</v>
      </c>
      <c r="J240" s="163" t="s">
        <v>112</v>
      </c>
      <c r="K240" s="43"/>
      <c r="L240" s="38" t="s">
        <v>113</v>
      </c>
      <c r="M240" s="38" t="s">
        <v>114</v>
      </c>
      <c r="N240" s="13">
        <v>2</v>
      </c>
      <c r="O240" s="13">
        <v>4</v>
      </c>
      <c r="P240" s="13">
        <f t="shared" si="35"/>
        <v>8</v>
      </c>
      <c r="Q240" s="166" t="str">
        <f t="shared" si="41"/>
        <v>(M)</v>
      </c>
      <c r="R240" s="13">
        <v>25</v>
      </c>
      <c r="S240" s="13">
        <f t="shared" si="36"/>
        <v>200</v>
      </c>
      <c r="T240" s="31" t="str">
        <f t="shared" si="40"/>
        <v>II</v>
      </c>
      <c r="U240" s="32" t="str">
        <f t="shared" si="37"/>
        <v>Aceptable con Control Especifico</v>
      </c>
      <c r="V240" s="13">
        <v>2</v>
      </c>
      <c r="W240" s="34" t="s">
        <v>478</v>
      </c>
      <c r="X240" s="160"/>
      <c r="Y240" s="160"/>
      <c r="Z240" s="160" t="s">
        <v>51</v>
      </c>
      <c r="AA240" s="38" t="s">
        <v>451</v>
      </c>
      <c r="AB240" s="160" t="s">
        <v>51</v>
      </c>
      <c r="AC240" s="164" t="s">
        <v>40</v>
      </c>
      <c r="AD240" s="28" t="s">
        <v>402</v>
      </c>
      <c r="AE240" s="199"/>
      <c r="AF240" s="199"/>
      <c r="AG240" s="200"/>
      <c r="AH240" s="199"/>
    </row>
    <row r="241" spans="1:34" ht="220.5" x14ac:dyDescent="0.25">
      <c r="A241" s="28" t="s">
        <v>699</v>
      </c>
      <c r="B241" s="28" t="s">
        <v>719</v>
      </c>
      <c r="C241" s="28" t="s">
        <v>367</v>
      </c>
      <c r="D241" s="29" t="s">
        <v>375</v>
      </c>
      <c r="E241" s="29" t="s">
        <v>700</v>
      </c>
      <c r="F241" s="28" t="s">
        <v>41</v>
      </c>
      <c r="G241" s="13" t="s">
        <v>81</v>
      </c>
      <c r="H241" s="42" t="s">
        <v>488</v>
      </c>
      <c r="I241" s="13" t="s">
        <v>92</v>
      </c>
      <c r="J241" s="13" t="s">
        <v>115</v>
      </c>
      <c r="K241" s="43"/>
      <c r="L241" s="44" t="s">
        <v>116</v>
      </c>
      <c r="M241" s="44" t="s">
        <v>109</v>
      </c>
      <c r="N241" s="13">
        <v>2</v>
      </c>
      <c r="O241" s="13">
        <v>1</v>
      </c>
      <c r="P241" s="13">
        <f t="shared" si="35"/>
        <v>2</v>
      </c>
      <c r="Q241" s="166" t="str">
        <f t="shared" si="41"/>
        <v>(B)</v>
      </c>
      <c r="R241" s="13">
        <v>100</v>
      </c>
      <c r="S241" s="13">
        <f t="shared" si="36"/>
        <v>200</v>
      </c>
      <c r="T241" s="31" t="str">
        <f t="shared" si="40"/>
        <v>II</v>
      </c>
      <c r="U241" s="32" t="str">
        <f t="shared" si="37"/>
        <v>Aceptable con Control Especifico</v>
      </c>
      <c r="V241" s="13">
        <v>2</v>
      </c>
      <c r="W241" s="34" t="s">
        <v>477</v>
      </c>
      <c r="X241" s="160"/>
      <c r="Y241" s="160"/>
      <c r="Z241" s="160" t="s">
        <v>51</v>
      </c>
      <c r="AA241" s="44" t="s">
        <v>403</v>
      </c>
      <c r="AB241" s="44" t="s">
        <v>404</v>
      </c>
      <c r="AC241" s="164" t="s">
        <v>40</v>
      </c>
      <c r="AD241" s="28" t="s">
        <v>406</v>
      </c>
      <c r="AE241" s="199"/>
      <c r="AF241" s="199"/>
      <c r="AG241" s="200"/>
      <c r="AH241" s="199"/>
    </row>
    <row r="242" spans="1:34" ht="220.5" x14ac:dyDescent="0.25">
      <c r="A242" s="28" t="s">
        <v>699</v>
      </c>
      <c r="B242" s="28" t="s">
        <v>719</v>
      </c>
      <c r="C242" s="28" t="s">
        <v>367</v>
      </c>
      <c r="D242" s="29" t="s">
        <v>375</v>
      </c>
      <c r="E242" s="29" t="s">
        <v>700</v>
      </c>
      <c r="F242" s="28" t="s">
        <v>41</v>
      </c>
      <c r="G242" s="13" t="s">
        <v>82</v>
      </c>
      <c r="H242" s="42" t="s">
        <v>488</v>
      </c>
      <c r="I242" s="13" t="s">
        <v>93</v>
      </c>
      <c r="J242" s="13" t="s">
        <v>117</v>
      </c>
      <c r="K242" s="43"/>
      <c r="L242" s="44" t="s">
        <v>116</v>
      </c>
      <c r="M242" s="44" t="s">
        <v>109</v>
      </c>
      <c r="N242" s="13">
        <v>2</v>
      </c>
      <c r="O242" s="13">
        <v>1</v>
      </c>
      <c r="P242" s="13">
        <f t="shared" si="35"/>
        <v>2</v>
      </c>
      <c r="Q242" s="166" t="str">
        <f t="shared" si="41"/>
        <v>(B)</v>
      </c>
      <c r="R242" s="13">
        <v>25</v>
      </c>
      <c r="S242" s="13">
        <f t="shared" si="36"/>
        <v>50</v>
      </c>
      <c r="T242" s="31" t="str">
        <f t="shared" si="40"/>
        <v>III</v>
      </c>
      <c r="U242" s="32" t="str">
        <f t="shared" si="37"/>
        <v>Aceptable</v>
      </c>
      <c r="V242" s="13">
        <v>2</v>
      </c>
      <c r="W242" s="34" t="s">
        <v>477</v>
      </c>
      <c r="X242" s="160"/>
      <c r="Y242" s="160"/>
      <c r="Z242" s="160" t="s">
        <v>51</v>
      </c>
      <c r="AA242" s="44" t="s">
        <v>403</v>
      </c>
      <c r="AB242" s="44" t="s">
        <v>404</v>
      </c>
      <c r="AC242" s="164" t="s">
        <v>40</v>
      </c>
      <c r="AD242" s="28" t="s">
        <v>406</v>
      </c>
      <c r="AE242" s="199"/>
      <c r="AF242" s="199"/>
      <c r="AG242" s="200"/>
      <c r="AH242" s="199"/>
    </row>
    <row r="243" spans="1:34" ht="409.5" x14ac:dyDescent="0.25">
      <c r="A243" s="28" t="s">
        <v>327</v>
      </c>
      <c r="B243" s="28" t="s">
        <v>719</v>
      </c>
      <c r="C243" s="28" t="s">
        <v>368</v>
      </c>
      <c r="D243" s="29" t="s">
        <v>376</v>
      </c>
      <c r="E243" s="29" t="s">
        <v>702</v>
      </c>
      <c r="F243" s="28" t="s">
        <v>366</v>
      </c>
      <c r="G243" s="45" t="s">
        <v>347</v>
      </c>
      <c r="H243" s="13" t="s">
        <v>495</v>
      </c>
      <c r="I243" s="37" t="s">
        <v>348</v>
      </c>
      <c r="J243" s="45" t="s">
        <v>346</v>
      </c>
      <c r="K243" s="36"/>
      <c r="L243" s="38"/>
      <c r="M243" s="38"/>
      <c r="N243" s="13">
        <v>2</v>
      </c>
      <c r="O243" s="13">
        <v>4</v>
      </c>
      <c r="P243" s="13">
        <f t="shared" si="35"/>
        <v>8</v>
      </c>
      <c r="Q243" s="166" t="str">
        <f t="shared" si="41"/>
        <v>(M)</v>
      </c>
      <c r="R243" s="13">
        <v>25</v>
      </c>
      <c r="S243" s="13">
        <f t="shared" si="36"/>
        <v>200</v>
      </c>
      <c r="T243" s="31" t="str">
        <f t="shared" si="40"/>
        <v>II</v>
      </c>
      <c r="U243" s="32" t="str">
        <f t="shared" si="37"/>
        <v>Aceptable con Control Especifico</v>
      </c>
      <c r="V243" s="13" t="s">
        <v>379</v>
      </c>
      <c r="W243" s="34" t="s">
        <v>478</v>
      </c>
      <c r="X243" s="160"/>
      <c r="Y243" s="160"/>
      <c r="Z243" s="160" t="s">
        <v>51</v>
      </c>
      <c r="AA243" s="39" t="s">
        <v>462</v>
      </c>
      <c r="AB243" s="40" t="s">
        <v>463</v>
      </c>
      <c r="AC243" s="164" t="s">
        <v>40</v>
      </c>
      <c r="AD243" s="28" t="s">
        <v>420</v>
      </c>
      <c r="AE243" s="199"/>
      <c r="AF243" s="199"/>
      <c r="AG243" s="200"/>
      <c r="AH243" s="199"/>
    </row>
    <row r="244" spans="1:34" ht="299.25" x14ac:dyDescent="0.25">
      <c r="A244" s="28" t="s">
        <v>327</v>
      </c>
      <c r="B244" s="28" t="s">
        <v>719</v>
      </c>
      <c r="C244" s="28" t="s">
        <v>368</v>
      </c>
      <c r="D244" s="29" t="s">
        <v>376</v>
      </c>
      <c r="E244" s="29" t="s">
        <v>702</v>
      </c>
      <c r="F244" s="28" t="s">
        <v>366</v>
      </c>
      <c r="G244" s="45" t="s">
        <v>349</v>
      </c>
      <c r="H244" s="42" t="s">
        <v>16</v>
      </c>
      <c r="I244" s="37" t="s">
        <v>350</v>
      </c>
      <c r="J244" s="33" t="s">
        <v>351</v>
      </c>
      <c r="K244" s="13" t="s">
        <v>513</v>
      </c>
      <c r="L244" s="38"/>
      <c r="M244" s="13" t="s">
        <v>513</v>
      </c>
      <c r="N244" s="13">
        <v>2</v>
      </c>
      <c r="O244" s="13">
        <v>2</v>
      </c>
      <c r="P244" s="13">
        <f t="shared" si="35"/>
        <v>4</v>
      </c>
      <c r="Q244" s="166" t="str">
        <f t="shared" si="41"/>
        <v>(B)</v>
      </c>
      <c r="R244" s="13">
        <v>100</v>
      </c>
      <c r="S244" s="13">
        <f t="shared" si="36"/>
        <v>400</v>
      </c>
      <c r="T244" s="31" t="str">
        <f t="shared" si="40"/>
        <v>II</v>
      </c>
      <c r="U244" s="32" t="str">
        <f t="shared" si="37"/>
        <v>Aceptable con Control Especifico</v>
      </c>
      <c r="V244" s="13" t="s">
        <v>379</v>
      </c>
      <c r="W244" s="34" t="s">
        <v>477</v>
      </c>
      <c r="X244" s="160"/>
      <c r="Y244" s="160"/>
      <c r="Z244" s="160" t="s">
        <v>51</v>
      </c>
      <c r="AA244" s="39" t="s">
        <v>464</v>
      </c>
      <c r="AB244" s="40" t="s">
        <v>498</v>
      </c>
      <c r="AC244" s="164" t="s">
        <v>40</v>
      </c>
      <c r="AD244" s="28" t="s">
        <v>427</v>
      </c>
      <c r="AE244" s="199"/>
      <c r="AF244" s="199"/>
      <c r="AG244" s="200"/>
      <c r="AH244" s="199"/>
    </row>
    <row r="245" spans="1:34" ht="315" x14ac:dyDescent="0.25">
      <c r="A245" s="28" t="s">
        <v>327</v>
      </c>
      <c r="B245" s="28" t="s">
        <v>719</v>
      </c>
      <c r="C245" s="28" t="s">
        <v>368</v>
      </c>
      <c r="D245" s="29" t="s">
        <v>376</v>
      </c>
      <c r="E245" s="29" t="s">
        <v>702</v>
      </c>
      <c r="F245" s="28" t="s">
        <v>366</v>
      </c>
      <c r="G245" s="164" t="s">
        <v>352</v>
      </c>
      <c r="H245" s="42" t="s">
        <v>16</v>
      </c>
      <c r="I245" s="13" t="s">
        <v>176</v>
      </c>
      <c r="J245" s="187" t="s">
        <v>353</v>
      </c>
      <c r="K245" s="188"/>
      <c r="L245" s="189"/>
      <c r="M245" s="187"/>
      <c r="N245" s="13">
        <v>2</v>
      </c>
      <c r="O245" s="13">
        <v>2</v>
      </c>
      <c r="P245" s="13">
        <f t="shared" si="35"/>
        <v>4</v>
      </c>
      <c r="Q245" s="166" t="str">
        <f t="shared" si="41"/>
        <v>(B)</v>
      </c>
      <c r="R245" s="13">
        <v>100</v>
      </c>
      <c r="S245" s="13">
        <f t="shared" si="36"/>
        <v>400</v>
      </c>
      <c r="T245" s="31" t="str">
        <f t="shared" si="40"/>
        <v>II</v>
      </c>
      <c r="U245" s="32" t="str">
        <f t="shared" si="37"/>
        <v>Aceptable con Control Especifico</v>
      </c>
      <c r="V245" s="13" t="s">
        <v>379</v>
      </c>
      <c r="W245" s="34" t="s">
        <v>477</v>
      </c>
      <c r="X245" s="160"/>
      <c r="Y245" s="160"/>
      <c r="Z245" s="35" t="s">
        <v>415</v>
      </c>
      <c r="AA245" s="190" t="s">
        <v>465</v>
      </c>
      <c r="AB245" s="189" t="s">
        <v>466</v>
      </c>
      <c r="AC245" s="164" t="s">
        <v>40</v>
      </c>
      <c r="AD245" s="28" t="s">
        <v>427</v>
      </c>
      <c r="AE245" s="199"/>
      <c r="AF245" s="199"/>
      <c r="AG245" s="200"/>
      <c r="AH245" s="199"/>
    </row>
    <row r="246" spans="1:34" ht="330.75" x14ac:dyDescent="0.25">
      <c r="A246" s="28" t="s">
        <v>327</v>
      </c>
      <c r="B246" s="28" t="s">
        <v>719</v>
      </c>
      <c r="C246" s="28" t="s">
        <v>368</v>
      </c>
      <c r="D246" s="29" t="s">
        <v>376</v>
      </c>
      <c r="E246" s="29" t="s">
        <v>702</v>
      </c>
      <c r="F246" s="28" t="s">
        <v>366</v>
      </c>
      <c r="G246" s="45" t="s">
        <v>354</v>
      </c>
      <c r="H246" s="42" t="s">
        <v>16</v>
      </c>
      <c r="I246" s="37" t="s">
        <v>355</v>
      </c>
      <c r="J246" s="45" t="s">
        <v>331</v>
      </c>
      <c r="K246" s="191"/>
      <c r="L246" s="189"/>
      <c r="M246" s="187"/>
      <c r="N246" s="13">
        <v>2</v>
      </c>
      <c r="O246" s="13">
        <v>4</v>
      </c>
      <c r="P246" s="13">
        <f t="shared" si="35"/>
        <v>8</v>
      </c>
      <c r="Q246" s="166" t="str">
        <f t="shared" si="41"/>
        <v>(M)</v>
      </c>
      <c r="R246" s="13">
        <v>25</v>
      </c>
      <c r="S246" s="13">
        <f t="shared" si="36"/>
        <v>200</v>
      </c>
      <c r="T246" s="31" t="str">
        <f t="shared" si="40"/>
        <v>II</v>
      </c>
      <c r="U246" s="32" t="str">
        <f t="shared" si="37"/>
        <v>Aceptable con Control Especifico</v>
      </c>
      <c r="V246" s="13" t="s">
        <v>379</v>
      </c>
      <c r="W246" s="34" t="s">
        <v>477</v>
      </c>
      <c r="X246" s="160"/>
      <c r="Y246" s="160"/>
      <c r="Z246" s="160" t="s">
        <v>51</v>
      </c>
      <c r="AA246" s="190" t="s">
        <v>467</v>
      </c>
      <c r="AB246" s="189" t="s">
        <v>361</v>
      </c>
      <c r="AC246" s="164" t="s">
        <v>40</v>
      </c>
      <c r="AD246" s="28" t="s">
        <v>427</v>
      </c>
      <c r="AE246" s="199"/>
      <c r="AF246" s="199"/>
      <c r="AG246" s="200"/>
      <c r="AH246" s="199"/>
    </row>
    <row r="247" spans="1:34" ht="236.25" x14ac:dyDescent="0.25">
      <c r="A247" s="28" t="s">
        <v>327</v>
      </c>
      <c r="B247" s="28" t="s">
        <v>719</v>
      </c>
      <c r="C247" s="28" t="s">
        <v>368</v>
      </c>
      <c r="D247" s="29" t="s">
        <v>376</v>
      </c>
      <c r="E247" s="29" t="s">
        <v>702</v>
      </c>
      <c r="F247" s="28" t="s">
        <v>366</v>
      </c>
      <c r="G247" s="46" t="s">
        <v>356</v>
      </c>
      <c r="H247" s="42" t="s">
        <v>16</v>
      </c>
      <c r="I247" s="13" t="s">
        <v>87</v>
      </c>
      <c r="J247" s="45" t="s">
        <v>104</v>
      </c>
      <c r="K247" s="188"/>
      <c r="L247" s="30" t="s">
        <v>105</v>
      </c>
      <c r="M247" s="30" t="s">
        <v>106</v>
      </c>
      <c r="N247" s="13">
        <v>2</v>
      </c>
      <c r="O247" s="13">
        <v>1</v>
      </c>
      <c r="P247" s="13">
        <f t="shared" si="35"/>
        <v>2</v>
      </c>
      <c r="Q247" s="166" t="str">
        <f t="shared" si="41"/>
        <v>(B)</v>
      </c>
      <c r="R247" s="13">
        <v>100</v>
      </c>
      <c r="S247" s="13">
        <f t="shared" si="36"/>
        <v>200</v>
      </c>
      <c r="T247" s="31" t="str">
        <f t="shared" si="40"/>
        <v>II</v>
      </c>
      <c r="U247" s="32" t="str">
        <f t="shared" si="37"/>
        <v>Aceptable con Control Especifico</v>
      </c>
      <c r="V247" s="13" t="s">
        <v>379</v>
      </c>
      <c r="W247" s="34" t="s">
        <v>477</v>
      </c>
      <c r="X247" s="160"/>
      <c r="Y247" s="160"/>
      <c r="Z247" s="160" t="s">
        <v>51</v>
      </c>
      <c r="AA247" s="30" t="s">
        <v>468</v>
      </c>
      <c r="AB247" s="160" t="s">
        <v>51</v>
      </c>
      <c r="AC247" s="164" t="s">
        <v>40</v>
      </c>
      <c r="AD247" s="28" t="s">
        <v>427</v>
      </c>
      <c r="AE247" s="199"/>
      <c r="AF247" s="199"/>
      <c r="AG247" s="200"/>
      <c r="AH247" s="199"/>
    </row>
    <row r="248" spans="1:34" ht="252" x14ac:dyDescent="0.25">
      <c r="A248" s="28" t="s">
        <v>327</v>
      </c>
      <c r="B248" s="28" t="s">
        <v>719</v>
      </c>
      <c r="C248" s="28" t="s">
        <v>368</v>
      </c>
      <c r="D248" s="29" t="s">
        <v>376</v>
      </c>
      <c r="E248" s="29" t="s">
        <v>702</v>
      </c>
      <c r="F248" s="28" t="s">
        <v>366</v>
      </c>
      <c r="G248" s="46" t="s">
        <v>78</v>
      </c>
      <c r="H248" s="42" t="s">
        <v>16</v>
      </c>
      <c r="I248" s="37" t="s">
        <v>357</v>
      </c>
      <c r="J248" s="45" t="s">
        <v>107</v>
      </c>
      <c r="K248" s="188"/>
      <c r="L248" s="38" t="s">
        <v>108</v>
      </c>
      <c r="M248" s="38" t="s">
        <v>109</v>
      </c>
      <c r="N248" s="13">
        <v>2</v>
      </c>
      <c r="O248" s="13">
        <v>1</v>
      </c>
      <c r="P248" s="13">
        <f t="shared" si="35"/>
        <v>2</v>
      </c>
      <c r="Q248" s="166" t="str">
        <f t="shared" si="41"/>
        <v>(B)</v>
      </c>
      <c r="R248" s="13">
        <v>100</v>
      </c>
      <c r="S248" s="13">
        <f t="shared" si="36"/>
        <v>200</v>
      </c>
      <c r="T248" s="31" t="str">
        <f t="shared" si="40"/>
        <v>II</v>
      </c>
      <c r="U248" s="32" t="str">
        <f t="shared" si="37"/>
        <v>Aceptable con Control Especifico</v>
      </c>
      <c r="V248" s="13" t="s">
        <v>379</v>
      </c>
      <c r="W248" s="34" t="s">
        <v>477</v>
      </c>
      <c r="X248" s="160"/>
      <c r="Y248" s="160"/>
      <c r="Z248" s="38" t="s">
        <v>396</v>
      </c>
      <c r="AA248" s="38" t="s">
        <v>448</v>
      </c>
      <c r="AB248" s="160" t="s">
        <v>51</v>
      </c>
      <c r="AC248" s="164" t="s">
        <v>40</v>
      </c>
      <c r="AD248" s="28" t="s">
        <v>427</v>
      </c>
      <c r="AE248" s="199"/>
      <c r="AF248" s="199"/>
      <c r="AG248" s="200"/>
      <c r="AH248" s="199"/>
    </row>
    <row r="249" spans="1:34" ht="189" x14ac:dyDescent="0.25">
      <c r="A249" s="28" t="s">
        <v>327</v>
      </c>
      <c r="B249" s="28" t="s">
        <v>719</v>
      </c>
      <c r="C249" s="28" t="s">
        <v>368</v>
      </c>
      <c r="D249" s="29" t="s">
        <v>376</v>
      </c>
      <c r="E249" s="29" t="s">
        <v>702</v>
      </c>
      <c r="F249" s="28" t="s">
        <v>366</v>
      </c>
      <c r="G249" s="40" t="s">
        <v>358</v>
      </c>
      <c r="H249" s="42" t="s">
        <v>16</v>
      </c>
      <c r="I249" s="37" t="s">
        <v>85</v>
      </c>
      <c r="J249" s="13" t="s">
        <v>359</v>
      </c>
      <c r="K249" s="13"/>
      <c r="L249" s="30" t="s">
        <v>100</v>
      </c>
      <c r="M249" s="30" t="s">
        <v>101</v>
      </c>
      <c r="N249" s="13">
        <v>2</v>
      </c>
      <c r="O249" s="13">
        <v>4</v>
      </c>
      <c r="P249" s="13">
        <f t="shared" si="35"/>
        <v>8</v>
      </c>
      <c r="Q249" s="166" t="str">
        <f t="shared" si="41"/>
        <v>(M)</v>
      </c>
      <c r="R249" s="13">
        <v>25</v>
      </c>
      <c r="S249" s="13">
        <f t="shared" si="36"/>
        <v>200</v>
      </c>
      <c r="T249" s="31" t="str">
        <f t="shared" si="40"/>
        <v>II</v>
      </c>
      <c r="U249" s="32" t="str">
        <f t="shared" si="37"/>
        <v>Aceptable con Control Especifico</v>
      </c>
      <c r="V249" s="13" t="s">
        <v>379</v>
      </c>
      <c r="W249" s="34" t="s">
        <v>477</v>
      </c>
      <c r="X249" s="160"/>
      <c r="Y249" s="160"/>
      <c r="Z249" s="30" t="s">
        <v>392</v>
      </c>
      <c r="AA249" s="30" t="s">
        <v>469</v>
      </c>
      <c r="AB249" s="160" t="s">
        <v>51</v>
      </c>
      <c r="AC249" s="164" t="s">
        <v>40</v>
      </c>
      <c r="AD249" s="28" t="s">
        <v>427</v>
      </c>
      <c r="AE249" s="199"/>
      <c r="AF249" s="199"/>
      <c r="AG249" s="200"/>
      <c r="AH249" s="199"/>
    </row>
    <row r="250" spans="1:34" ht="283.5" x14ac:dyDescent="0.25">
      <c r="A250" s="28" t="s">
        <v>327</v>
      </c>
      <c r="B250" s="28" t="s">
        <v>719</v>
      </c>
      <c r="C250" s="28" t="s">
        <v>368</v>
      </c>
      <c r="D250" s="29" t="s">
        <v>376</v>
      </c>
      <c r="E250" s="29" t="s">
        <v>702</v>
      </c>
      <c r="F250" s="28" t="s">
        <v>366</v>
      </c>
      <c r="G250" s="164" t="s">
        <v>360</v>
      </c>
      <c r="H250" s="164" t="s">
        <v>493</v>
      </c>
      <c r="I250" s="37" t="s">
        <v>254</v>
      </c>
      <c r="J250" s="45" t="s">
        <v>255</v>
      </c>
      <c r="K250" s="36"/>
      <c r="L250" s="13" t="s">
        <v>306</v>
      </c>
      <c r="M250" s="187" t="s">
        <v>361</v>
      </c>
      <c r="N250" s="13">
        <v>2</v>
      </c>
      <c r="O250" s="13">
        <v>4</v>
      </c>
      <c r="P250" s="13">
        <f t="shared" si="35"/>
        <v>8</v>
      </c>
      <c r="Q250" s="166" t="str">
        <f t="shared" si="41"/>
        <v>(M)</v>
      </c>
      <c r="R250" s="13">
        <v>25</v>
      </c>
      <c r="S250" s="13">
        <f t="shared" si="36"/>
        <v>200</v>
      </c>
      <c r="T250" s="31" t="str">
        <f t="shared" si="40"/>
        <v>II</v>
      </c>
      <c r="U250" s="32" t="str">
        <f t="shared" si="37"/>
        <v>Aceptable con Control Especifico</v>
      </c>
      <c r="V250" s="13" t="s">
        <v>379</v>
      </c>
      <c r="W250" s="34" t="s">
        <v>476</v>
      </c>
      <c r="X250" s="160"/>
      <c r="Y250" s="160"/>
      <c r="Z250" s="35" t="s">
        <v>470</v>
      </c>
      <c r="AA250" s="30" t="s">
        <v>471</v>
      </c>
      <c r="AB250" s="189" t="s">
        <v>361</v>
      </c>
      <c r="AC250" s="164" t="s">
        <v>40</v>
      </c>
      <c r="AD250" s="28" t="s">
        <v>427</v>
      </c>
      <c r="AE250" s="199"/>
      <c r="AF250" s="199"/>
      <c r="AG250" s="200"/>
      <c r="AH250" s="199"/>
    </row>
    <row r="251" spans="1:34" ht="330.75" x14ac:dyDescent="0.25">
      <c r="A251" s="28" t="s">
        <v>327</v>
      </c>
      <c r="B251" s="28" t="s">
        <v>719</v>
      </c>
      <c r="C251" s="28" t="s">
        <v>368</v>
      </c>
      <c r="D251" s="29" t="s">
        <v>376</v>
      </c>
      <c r="E251" s="29" t="s">
        <v>702</v>
      </c>
      <c r="F251" s="28" t="s">
        <v>366</v>
      </c>
      <c r="G251" s="45" t="s">
        <v>362</v>
      </c>
      <c r="H251" s="164" t="s">
        <v>493</v>
      </c>
      <c r="I251" s="37" t="s">
        <v>363</v>
      </c>
      <c r="J251" s="45" t="s">
        <v>364</v>
      </c>
      <c r="K251" s="191"/>
      <c r="L251" s="13" t="s">
        <v>306</v>
      </c>
      <c r="M251" s="187" t="s">
        <v>361</v>
      </c>
      <c r="N251" s="13">
        <v>2</v>
      </c>
      <c r="O251" s="13">
        <v>4</v>
      </c>
      <c r="P251" s="13">
        <f t="shared" si="35"/>
        <v>8</v>
      </c>
      <c r="Q251" s="166" t="str">
        <f t="shared" si="41"/>
        <v>(M)</v>
      </c>
      <c r="R251" s="13">
        <v>25</v>
      </c>
      <c r="S251" s="13">
        <f t="shared" si="36"/>
        <v>200</v>
      </c>
      <c r="T251" s="31" t="str">
        <f t="shared" si="40"/>
        <v>II</v>
      </c>
      <c r="U251" s="32" t="str">
        <f t="shared" si="37"/>
        <v>Aceptable con Control Especifico</v>
      </c>
      <c r="V251" s="13" t="s">
        <v>379</v>
      </c>
      <c r="W251" s="34" t="s">
        <v>476</v>
      </c>
      <c r="X251" s="160"/>
      <c r="Y251" s="160"/>
      <c r="Z251" s="160" t="s">
        <v>51</v>
      </c>
      <c r="AA251" s="190" t="s">
        <v>467</v>
      </c>
      <c r="AB251" s="189" t="s">
        <v>361</v>
      </c>
      <c r="AC251" s="164" t="s">
        <v>40</v>
      </c>
      <c r="AD251" s="28" t="s">
        <v>427</v>
      </c>
      <c r="AE251" s="199"/>
      <c r="AF251" s="199"/>
      <c r="AG251" s="200"/>
      <c r="AH251" s="199"/>
    </row>
    <row r="252" spans="1:34" ht="220.5" x14ac:dyDescent="0.25">
      <c r="A252" s="28" t="s">
        <v>327</v>
      </c>
      <c r="B252" s="28" t="s">
        <v>719</v>
      </c>
      <c r="C252" s="28" t="s">
        <v>368</v>
      </c>
      <c r="D252" s="29" t="s">
        <v>376</v>
      </c>
      <c r="E252" s="29" t="s">
        <v>702</v>
      </c>
      <c r="F252" s="28" t="s">
        <v>41</v>
      </c>
      <c r="G252" s="13" t="s">
        <v>81</v>
      </c>
      <c r="H252" s="42" t="s">
        <v>488</v>
      </c>
      <c r="I252" s="13" t="s">
        <v>92</v>
      </c>
      <c r="J252" s="13" t="s">
        <v>115</v>
      </c>
      <c r="K252" s="13"/>
      <c r="L252" s="44" t="s">
        <v>116</v>
      </c>
      <c r="M252" s="44" t="s">
        <v>109</v>
      </c>
      <c r="N252" s="13">
        <v>2</v>
      </c>
      <c r="O252" s="13">
        <v>1</v>
      </c>
      <c r="P252" s="13">
        <f t="shared" si="35"/>
        <v>2</v>
      </c>
      <c r="Q252" s="166" t="str">
        <f t="shared" si="41"/>
        <v>(B)</v>
      </c>
      <c r="R252" s="13">
        <v>100</v>
      </c>
      <c r="S252" s="13">
        <f t="shared" si="36"/>
        <v>200</v>
      </c>
      <c r="T252" s="31" t="str">
        <f t="shared" si="40"/>
        <v>II</v>
      </c>
      <c r="U252" s="32" t="str">
        <f t="shared" si="37"/>
        <v>Aceptable con Control Especifico</v>
      </c>
      <c r="V252" s="13" t="s">
        <v>380</v>
      </c>
      <c r="W252" s="34" t="s">
        <v>477</v>
      </c>
      <c r="X252" s="160"/>
      <c r="Y252" s="160"/>
      <c r="Z252" s="160" t="s">
        <v>51</v>
      </c>
      <c r="AA252" s="44" t="s">
        <v>403</v>
      </c>
      <c r="AB252" s="44" t="s">
        <v>404</v>
      </c>
      <c r="AC252" s="164" t="s">
        <v>40</v>
      </c>
      <c r="AD252" s="28" t="s">
        <v>405</v>
      </c>
      <c r="AE252" s="199"/>
      <c r="AF252" s="199"/>
      <c r="AG252" s="200"/>
      <c r="AH252" s="199"/>
    </row>
    <row r="253" spans="1:34" ht="173.25" x14ac:dyDescent="0.25">
      <c r="A253" s="28" t="s">
        <v>328</v>
      </c>
      <c r="B253" s="28" t="s">
        <v>719</v>
      </c>
      <c r="C253" s="28" t="s">
        <v>369</v>
      </c>
      <c r="D253" s="29" t="s">
        <v>377</v>
      </c>
      <c r="E253" s="29" t="s">
        <v>703</v>
      </c>
      <c r="F253" s="28" t="s">
        <v>41</v>
      </c>
      <c r="G253" s="13" t="s">
        <v>74</v>
      </c>
      <c r="H253" s="42" t="s">
        <v>16</v>
      </c>
      <c r="I253" s="37" t="s">
        <v>85</v>
      </c>
      <c r="J253" s="163" t="s">
        <v>99</v>
      </c>
      <c r="K253" s="47"/>
      <c r="L253" s="30" t="s">
        <v>100</v>
      </c>
      <c r="M253" s="30" t="s">
        <v>101</v>
      </c>
      <c r="N253" s="13">
        <v>2</v>
      </c>
      <c r="O253" s="13">
        <v>4</v>
      </c>
      <c r="P253" s="13">
        <f t="shared" si="35"/>
        <v>8</v>
      </c>
      <c r="Q253" s="166" t="str">
        <f t="shared" si="41"/>
        <v>(M)</v>
      </c>
      <c r="R253" s="13">
        <v>25</v>
      </c>
      <c r="S253" s="13">
        <f t="shared" si="36"/>
        <v>200</v>
      </c>
      <c r="T253" s="31" t="str">
        <f t="shared" si="40"/>
        <v>II</v>
      </c>
      <c r="U253" s="32" t="str">
        <f t="shared" si="37"/>
        <v>Aceptable con Control Especifico</v>
      </c>
      <c r="V253" s="13" t="s">
        <v>380</v>
      </c>
      <c r="W253" s="34" t="s">
        <v>477</v>
      </c>
      <c r="X253" s="160"/>
      <c r="Y253" s="160"/>
      <c r="Z253" s="30" t="s">
        <v>392</v>
      </c>
      <c r="AA253" s="30" t="s">
        <v>393</v>
      </c>
      <c r="AB253" s="160" t="s">
        <v>51</v>
      </c>
      <c r="AC253" s="164" t="s">
        <v>40</v>
      </c>
      <c r="AD253" s="28" t="s">
        <v>427</v>
      </c>
      <c r="AE253" s="199"/>
      <c r="AF253" s="199"/>
      <c r="AG253" s="200"/>
      <c r="AH253" s="199"/>
    </row>
    <row r="254" spans="1:34" ht="220.5" x14ac:dyDescent="0.25">
      <c r="A254" s="28" t="s">
        <v>328</v>
      </c>
      <c r="B254" s="28" t="s">
        <v>719</v>
      </c>
      <c r="C254" s="28" t="s">
        <v>369</v>
      </c>
      <c r="D254" s="29" t="s">
        <v>377</v>
      </c>
      <c r="E254" s="29" t="s">
        <v>703</v>
      </c>
      <c r="F254" s="28" t="s">
        <v>41</v>
      </c>
      <c r="G254" s="13" t="s">
        <v>75</v>
      </c>
      <c r="H254" s="42" t="s">
        <v>16</v>
      </c>
      <c r="I254" s="37" t="s">
        <v>86</v>
      </c>
      <c r="J254" s="163" t="s">
        <v>102</v>
      </c>
      <c r="K254" s="47"/>
      <c r="L254" s="30" t="s">
        <v>103</v>
      </c>
      <c r="M254" s="30" t="s">
        <v>101</v>
      </c>
      <c r="N254" s="13">
        <v>2</v>
      </c>
      <c r="O254" s="13">
        <v>2</v>
      </c>
      <c r="P254" s="13">
        <f t="shared" si="35"/>
        <v>4</v>
      </c>
      <c r="Q254" s="166" t="str">
        <f t="shared" si="41"/>
        <v>(B)</v>
      </c>
      <c r="R254" s="13">
        <v>25</v>
      </c>
      <c r="S254" s="13">
        <f t="shared" si="36"/>
        <v>100</v>
      </c>
      <c r="T254" s="31" t="str">
        <f t="shared" si="40"/>
        <v>III</v>
      </c>
      <c r="U254" s="32" t="str">
        <f t="shared" si="37"/>
        <v>Aceptable</v>
      </c>
      <c r="V254" s="13" t="s">
        <v>380</v>
      </c>
      <c r="W254" s="34" t="s">
        <v>477</v>
      </c>
      <c r="X254" s="160"/>
      <c r="Y254" s="160"/>
      <c r="Z254" s="30" t="s">
        <v>394</v>
      </c>
      <c r="AA254" s="30" t="s">
        <v>393</v>
      </c>
      <c r="AB254" s="160" t="s">
        <v>51</v>
      </c>
      <c r="AC254" s="164" t="s">
        <v>40</v>
      </c>
      <c r="AD254" s="28" t="s">
        <v>427</v>
      </c>
      <c r="AE254" s="199"/>
      <c r="AF254" s="199"/>
      <c r="AG254" s="200"/>
      <c r="AH254" s="199"/>
    </row>
    <row r="255" spans="1:34" ht="220.5" x14ac:dyDescent="0.25">
      <c r="A255" s="28" t="s">
        <v>328</v>
      </c>
      <c r="B255" s="28" t="s">
        <v>719</v>
      </c>
      <c r="C255" s="28" t="s">
        <v>369</v>
      </c>
      <c r="D255" s="29" t="s">
        <v>377</v>
      </c>
      <c r="E255" s="29" t="s">
        <v>703</v>
      </c>
      <c r="F255" s="28" t="s">
        <v>41</v>
      </c>
      <c r="G255" s="46" t="s">
        <v>356</v>
      </c>
      <c r="H255" s="42" t="s">
        <v>16</v>
      </c>
      <c r="I255" s="37" t="s">
        <v>365</v>
      </c>
      <c r="J255" s="45" t="s">
        <v>104</v>
      </c>
      <c r="K255" s="188"/>
      <c r="L255" s="30" t="s">
        <v>105</v>
      </c>
      <c r="M255" s="30" t="s">
        <v>106</v>
      </c>
      <c r="N255" s="13">
        <v>2</v>
      </c>
      <c r="O255" s="13">
        <v>1</v>
      </c>
      <c r="P255" s="13">
        <f t="shared" si="35"/>
        <v>2</v>
      </c>
      <c r="Q255" s="166" t="str">
        <f t="shared" si="41"/>
        <v>(B)</v>
      </c>
      <c r="R255" s="13">
        <v>100</v>
      </c>
      <c r="S255" s="13">
        <f t="shared" si="36"/>
        <v>200</v>
      </c>
      <c r="T255" s="31" t="str">
        <f t="shared" si="40"/>
        <v>II</v>
      </c>
      <c r="U255" s="32" t="str">
        <f t="shared" si="37"/>
        <v>Aceptable con Control Especifico</v>
      </c>
      <c r="V255" s="13" t="s">
        <v>380</v>
      </c>
      <c r="W255" s="34" t="s">
        <v>477</v>
      </c>
      <c r="X255" s="160"/>
      <c r="Y255" s="160"/>
      <c r="Z255" s="160" t="s">
        <v>51</v>
      </c>
      <c r="AA255" s="30" t="s">
        <v>472</v>
      </c>
      <c r="AB255" s="160" t="s">
        <v>51</v>
      </c>
      <c r="AC255" s="164" t="s">
        <v>40</v>
      </c>
      <c r="AD255" s="28" t="s">
        <v>427</v>
      </c>
      <c r="AE255" s="199"/>
      <c r="AF255" s="199"/>
      <c r="AG255" s="200"/>
      <c r="AH255" s="199"/>
    </row>
    <row r="256" spans="1:34" ht="267.75" x14ac:dyDescent="0.25">
      <c r="A256" s="28" t="s">
        <v>328</v>
      </c>
      <c r="B256" s="28" t="s">
        <v>719</v>
      </c>
      <c r="C256" s="28" t="s">
        <v>369</v>
      </c>
      <c r="D256" s="29" t="s">
        <v>377</v>
      </c>
      <c r="E256" s="29" t="s">
        <v>703</v>
      </c>
      <c r="F256" s="28" t="s">
        <v>41</v>
      </c>
      <c r="G256" s="46" t="s">
        <v>78</v>
      </c>
      <c r="H256" s="42" t="s">
        <v>16</v>
      </c>
      <c r="I256" s="37" t="s">
        <v>89</v>
      </c>
      <c r="J256" s="45" t="s">
        <v>107</v>
      </c>
      <c r="K256" s="188"/>
      <c r="L256" s="38" t="s">
        <v>108</v>
      </c>
      <c r="M256" s="38" t="s">
        <v>109</v>
      </c>
      <c r="N256" s="13">
        <v>2</v>
      </c>
      <c r="O256" s="13">
        <v>1</v>
      </c>
      <c r="P256" s="13">
        <f t="shared" si="35"/>
        <v>2</v>
      </c>
      <c r="Q256" s="166" t="str">
        <f t="shared" si="41"/>
        <v>(B)</v>
      </c>
      <c r="R256" s="13">
        <v>100</v>
      </c>
      <c r="S256" s="13">
        <f t="shared" si="36"/>
        <v>200</v>
      </c>
      <c r="T256" s="31" t="str">
        <f t="shared" si="40"/>
        <v>II</v>
      </c>
      <c r="U256" s="32" t="str">
        <f t="shared" si="37"/>
        <v>Aceptable con Control Especifico</v>
      </c>
      <c r="V256" s="13" t="s">
        <v>380</v>
      </c>
      <c r="W256" s="34" t="s">
        <v>477</v>
      </c>
      <c r="X256" s="160"/>
      <c r="Y256" s="160"/>
      <c r="Z256" s="38" t="s">
        <v>396</v>
      </c>
      <c r="AA256" s="38" t="s">
        <v>473</v>
      </c>
      <c r="AB256" s="160" t="s">
        <v>51</v>
      </c>
      <c r="AC256" s="164" t="s">
        <v>40</v>
      </c>
      <c r="AD256" s="28" t="s">
        <v>427</v>
      </c>
      <c r="AE256" s="199"/>
      <c r="AF256" s="199"/>
      <c r="AG256" s="200"/>
      <c r="AH256" s="199"/>
    </row>
    <row r="257" spans="1:34" ht="267.75" x14ac:dyDescent="0.25">
      <c r="A257" s="28" t="s">
        <v>328</v>
      </c>
      <c r="B257" s="28" t="s">
        <v>719</v>
      </c>
      <c r="C257" s="28" t="s">
        <v>369</v>
      </c>
      <c r="D257" s="29" t="s">
        <v>377</v>
      </c>
      <c r="E257" s="29" t="s">
        <v>703</v>
      </c>
      <c r="F257" s="28" t="s">
        <v>41</v>
      </c>
      <c r="G257" s="13" t="s">
        <v>81</v>
      </c>
      <c r="H257" s="42" t="s">
        <v>488</v>
      </c>
      <c r="I257" s="13" t="s">
        <v>92</v>
      </c>
      <c r="J257" s="13" t="s">
        <v>115</v>
      </c>
      <c r="K257" s="13"/>
      <c r="L257" s="44" t="s">
        <v>116</v>
      </c>
      <c r="M257" s="44" t="s">
        <v>109</v>
      </c>
      <c r="N257" s="13">
        <v>2</v>
      </c>
      <c r="O257" s="13">
        <v>1</v>
      </c>
      <c r="P257" s="13">
        <f t="shared" si="35"/>
        <v>2</v>
      </c>
      <c r="Q257" s="166" t="str">
        <f t="shared" si="41"/>
        <v>(B)</v>
      </c>
      <c r="R257" s="13">
        <v>100</v>
      </c>
      <c r="S257" s="13">
        <f t="shared" si="36"/>
        <v>200</v>
      </c>
      <c r="T257" s="31" t="str">
        <f t="shared" si="40"/>
        <v>II</v>
      </c>
      <c r="U257" s="32" t="str">
        <f t="shared" si="37"/>
        <v>Aceptable con Control Especifico</v>
      </c>
      <c r="V257" s="13" t="s">
        <v>380</v>
      </c>
      <c r="W257" s="34" t="s">
        <v>477</v>
      </c>
      <c r="X257" s="160"/>
      <c r="Y257" s="160"/>
      <c r="Z257" s="160" t="s">
        <v>51</v>
      </c>
      <c r="AA257" s="44" t="s">
        <v>474</v>
      </c>
      <c r="AB257" s="44" t="s">
        <v>404</v>
      </c>
      <c r="AC257" s="164" t="s">
        <v>40</v>
      </c>
      <c r="AD257" s="28" t="s">
        <v>406</v>
      </c>
      <c r="AE257" s="199"/>
      <c r="AF257" s="199"/>
      <c r="AG257" s="200"/>
      <c r="AH257" s="199"/>
    </row>
    <row r="258" spans="1:34" x14ac:dyDescent="0.25">
      <c r="A258" s="54"/>
      <c r="B258" s="54"/>
    </row>
    <row r="259" spans="1:34" x14ac:dyDescent="0.25">
      <c r="A259" s="54"/>
      <c r="B259" s="54"/>
    </row>
    <row r="260" spans="1:34" x14ac:dyDescent="0.25">
      <c r="A260" s="54"/>
      <c r="B260" s="54"/>
    </row>
    <row r="261" spans="1:34" x14ac:dyDescent="0.25">
      <c r="A261" s="54"/>
      <c r="B261" s="54"/>
    </row>
    <row r="262" spans="1:34" x14ac:dyDescent="0.25">
      <c r="A262" s="54"/>
      <c r="B262" s="54"/>
    </row>
    <row r="263" spans="1:34" x14ac:dyDescent="0.25">
      <c r="A263" s="54"/>
      <c r="B263" s="54"/>
    </row>
    <row r="264" spans="1:34" x14ac:dyDescent="0.25">
      <c r="A264" s="54"/>
      <c r="B264" s="54"/>
    </row>
    <row r="265" spans="1:34" x14ac:dyDescent="0.25">
      <c r="A265" s="54"/>
      <c r="B265" s="54"/>
    </row>
    <row r="266" spans="1:34" x14ac:dyDescent="0.25">
      <c r="A266" s="54"/>
      <c r="B266" s="54"/>
    </row>
    <row r="267" spans="1:34" x14ac:dyDescent="0.25">
      <c r="A267" s="54"/>
      <c r="B267" s="54"/>
    </row>
    <row r="268" spans="1:34" x14ac:dyDescent="0.25">
      <c r="A268" s="54"/>
      <c r="B268" s="54"/>
    </row>
    <row r="269" spans="1:34" x14ac:dyDescent="0.25">
      <c r="A269" s="54"/>
      <c r="B269" s="54"/>
    </row>
    <row r="270" spans="1:34" x14ac:dyDescent="0.25">
      <c r="A270" s="54"/>
      <c r="B270" s="54"/>
    </row>
    <row r="271" spans="1:34" x14ac:dyDescent="0.25">
      <c r="A271" s="54"/>
      <c r="B271" s="54"/>
    </row>
    <row r="272" spans="1:34" x14ac:dyDescent="0.25">
      <c r="A272" s="54"/>
      <c r="B272" s="54"/>
    </row>
    <row r="273" spans="1:2" x14ac:dyDescent="0.25">
      <c r="A273" s="54"/>
      <c r="B273" s="54"/>
    </row>
    <row r="274" spans="1:2" x14ac:dyDescent="0.25">
      <c r="A274" s="54"/>
      <c r="B274" s="54"/>
    </row>
    <row r="275" spans="1:2" x14ac:dyDescent="0.25">
      <c r="A275" s="54"/>
      <c r="B275" s="54"/>
    </row>
    <row r="276" spans="1:2" x14ac:dyDescent="0.25">
      <c r="A276" s="54"/>
      <c r="B276" s="54"/>
    </row>
    <row r="277" spans="1:2" x14ac:dyDescent="0.25">
      <c r="A277" s="54"/>
      <c r="B277" s="54"/>
    </row>
    <row r="278" spans="1:2" x14ac:dyDescent="0.25">
      <c r="A278" s="54"/>
      <c r="B278" s="54"/>
    </row>
    <row r="279" spans="1:2" x14ac:dyDescent="0.25">
      <c r="A279" s="54"/>
      <c r="B279" s="54"/>
    </row>
    <row r="280" spans="1:2" x14ac:dyDescent="0.25">
      <c r="A280" s="54"/>
      <c r="B280" s="54"/>
    </row>
    <row r="281" spans="1:2" x14ac:dyDescent="0.25">
      <c r="A281" s="54"/>
      <c r="B281" s="54"/>
    </row>
    <row r="282" spans="1:2" x14ac:dyDescent="0.25">
      <c r="A282" s="54"/>
      <c r="B282" s="54"/>
    </row>
    <row r="283" spans="1:2" x14ac:dyDescent="0.25">
      <c r="A283" s="54"/>
      <c r="B283" s="54"/>
    </row>
    <row r="284" spans="1:2" x14ac:dyDescent="0.25">
      <c r="A284" s="54"/>
      <c r="B284" s="54"/>
    </row>
    <row r="285" spans="1:2" x14ac:dyDescent="0.25">
      <c r="A285" s="54"/>
      <c r="B285" s="54"/>
    </row>
    <row r="286" spans="1:2" x14ac:dyDescent="0.25">
      <c r="A286" s="54"/>
      <c r="B286" s="54"/>
    </row>
    <row r="287" spans="1:2" x14ac:dyDescent="0.25">
      <c r="A287" s="54"/>
      <c r="B287" s="54"/>
    </row>
    <row r="288" spans="1:2" x14ac:dyDescent="0.25">
      <c r="A288" s="54"/>
      <c r="B288" s="54"/>
    </row>
    <row r="289" spans="1:2" x14ac:dyDescent="0.25">
      <c r="A289" s="54"/>
      <c r="B289" s="54"/>
    </row>
    <row r="290" spans="1:2" x14ac:dyDescent="0.25">
      <c r="A290" s="54"/>
      <c r="B290" s="54"/>
    </row>
    <row r="291" spans="1:2" x14ac:dyDescent="0.25">
      <c r="A291" s="54"/>
      <c r="B291" s="54"/>
    </row>
    <row r="292" spans="1:2" x14ac:dyDescent="0.25">
      <c r="A292" s="54"/>
      <c r="B292" s="54"/>
    </row>
    <row r="293" spans="1:2" x14ac:dyDescent="0.25">
      <c r="A293" s="54"/>
      <c r="B293" s="54"/>
    </row>
    <row r="294" spans="1:2" x14ac:dyDescent="0.25">
      <c r="A294" s="54"/>
      <c r="B294" s="54"/>
    </row>
    <row r="295" spans="1:2" x14ac:dyDescent="0.25">
      <c r="A295" s="54"/>
      <c r="B295" s="54"/>
    </row>
    <row r="296" spans="1:2" x14ac:dyDescent="0.25">
      <c r="A296" s="54"/>
      <c r="B296" s="54"/>
    </row>
    <row r="297" spans="1:2" x14ac:dyDescent="0.25">
      <c r="A297" s="54"/>
      <c r="B297" s="54"/>
    </row>
    <row r="298" spans="1:2" x14ac:dyDescent="0.25">
      <c r="A298" s="54"/>
      <c r="B298" s="54"/>
    </row>
    <row r="299" spans="1:2" x14ac:dyDescent="0.25">
      <c r="A299" s="54"/>
      <c r="B299" s="54"/>
    </row>
    <row r="300" spans="1:2" x14ac:dyDescent="0.25">
      <c r="A300" s="54"/>
      <c r="B300" s="54"/>
    </row>
    <row r="301" spans="1:2" x14ac:dyDescent="0.25">
      <c r="A301" s="54"/>
      <c r="B301" s="54"/>
    </row>
    <row r="302" spans="1:2" x14ac:dyDescent="0.25">
      <c r="A302" s="54"/>
      <c r="B302" s="54"/>
    </row>
    <row r="303" spans="1:2" x14ac:dyDescent="0.25">
      <c r="A303" s="54"/>
      <c r="B303" s="54"/>
    </row>
    <row r="304" spans="1:2" x14ac:dyDescent="0.25">
      <c r="A304" s="54"/>
      <c r="B304" s="54"/>
    </row>
    <row r="305" spans="1:2" x14ac:dyDescent="0.25">
      <c r="A305" s="54"/>
      <c r="B305" s="54"/>
    </row>
    <row r="306" spans="1:2" x14ac:dyDescent="0.25">
      <c r="A306" s="54"/>
      <c r="B306" s="54"/>
    </row>
    <row r="307" spans="1:2" x14ac:dyDescent="0.25">
      <c r="A307" s="54"/>
      <c r="B307" s="54"/>
    </row>
    <row r="308" spans="1:2" x14ac:dyDescent="0.25">
      <c r="A308" s="54"/>
      <c r="B308" s="54"/>
    </row>
    <row r="309" spans="1:2" x14ac:dyDescent="0.25">
      <c r="A309" s="54"/>
      <c r="B309" s="54"/>
    </row>
    <row r="310" spans="1:2" x14ac:dyDescent="0.25">
      <c r="A310" s="54"/>
      <c r="B310" s="54"/>
    </row>
    <row r="311" spans="1:2" x14ac:dyDescent="0.25">
      <c r="A311" s="54"/>
      <c r="B311" s="54"/>
    </row>
    <row r="312" spans="1:2" x14ac:dyDescent="0.25">
      <c r="A312" s="54"/>
      <c r="B312" s="54"/>
    </row>
    <row r="313" spans="1:2" x14ac:dyDescent="0.25">
      <c r="A313" s="54"/>
      <c r="B313" s="54"/>
    </row>
    <row r="314" spans="1:2" x14ac:dyDescent="0.25">
      <c r="A314" s="54"/>
      <c r="B314" s="54"/>
    </row>
    <row r="315" spans="1:2" x14ac:dyDescent="0.25">
      <c r="A315" s="54"/>
      <c r="B315" s="54"/>
    </row>
    <row r="316" spans="1:2" x14ac:dyDescent="0.25">
      <c r="A316" s="54"/>
      <c r="B316" s="54"/>
    </row>
    <row r="317" spans="1:2" x14ac:dyDescent="0.25">
      <c r="A317" s="54"/>
      <c r="B317" s="54"/>
    </row>
    <row r="318" spans="1:2" x14ac:dyDescent="0.25">
      <c r="A318" s="54"/>
      <c r="B318" s="54"/>
    </row>
    <row r="319" spans="1:2" x14ac:dyDescent="0.25">
      <c r="A319" s="54"/>
      <c r="B319" s="54"/>
    </row>
    <row r="320" spans="1:2" x14ac:dyDescent="0.25">
      <c r="A320" s="54"/>
      <c r="B320" s="54"/>
    </row>
    <row r="321" spans="1:2" x14ac:dyDescent="0.25">
      <c r="A321" s="54"/>
      <c r="B321" s="54"/>
    </row>
    <row r="322" spans="1:2" x14ac:dyDescent="0.25">
      <c r="A322" s="54"/>
      <c r="B322" s="54"/>
    </row>
    <row r="323" spans="1:2" x14ac:dyDescent="0.25">
      <c r="A323" s="54"/>
      <c r="B323" s="54"/>
    </row>
    <row r="324" spans="1:2" x14ac:dyDescent="0.25">
      <c r="A324" s="54"/>
      <c r="B324" s="54"/>
    </row>
    <row r="325" spans="1:2" x14ac:dyDescent="0.25">
      <c r="A325" s="54"/>
      <c r="B325" s="54"/>
    </row>
    <row r="326" spans="1:2" x14ac:dyDescent="0.25">
      <c r="A326" s="54"/>
      <c r="B326" s="54"/>
    </row>
    <row r="327" spans="1:2" x14ac:dyDescent="0.25">
      <c r="A327" s="54"/>
      <c r="B327" s="54"/>
    </row>
    <row r="328" spans="1:2" x14ac:dyDescent="0.25">
      <c r="A328" s="54"/>
      <c r="B328" s="54"/>
    </row>
    <row r="329" spans="1:2" x14ac:dyDescent="0.25">
      <c r="A329" s="54"/>
      <c r="B329" s="54"/>
    </row>
    <row r="330" spans="1:2" x14ac:dyDescent="0.25">
      <c r="A330" s="54"/>
      <c r="B330" s="54"/>
    </row>
    <row r="331" spans="1:2" x14ac:dyDescent="0.25">
      <c r="A331" s="54"/>
      <c r="B331" s="54"/>
    </row>
    <row r="332" spans="1:2" x14ac:dyDescent="0.25">
      <c r="A332" s="54"/>
      <c r="B332" s="54"/>
    </row>
    <row r="333" spans="1:2" x14ac:dyDescent="0.25">
      <c r="A333" s="54"/>
      <c r="B333" s="54"/>
    </row>
    <row r="334" spans="1:2" x14ac:dyDescent="0.25">
      <c r="A334" s="54"/>
      <c r="B334" s="54"/>
    </row>
    <row r="335" spans="1:2" x14ac:dyDescent="0.25">
      <c r="A335" s="54"/>
      <c r="B335" s="54"/>
    </row>
    <row r="336" spans="1:2" x14ac:dyDescent="0.25">
      <c r="A336" s="54"/>
      <c r="B336" s="54"/>
    </row>
    <row r="337" spans="1:2" x14ac:dyDescent="0.25">
      <c r="A337" s="54"/>
      <c r="B337" s="54"/>
    </row>
    <row r="338" spans="1:2" x14ac:dyDescent="0.25">
      <c r="A338" s="54"/>
      <c r="B338" s="54"/>
    </row>
    <row r="339" spans="1:2" x14ac:dyDescent="0.25">
      <c r="A339" s="54"/>
      <c r="B339" s="54"/>
    </row>
    <row r="340" spans="1:2" x14ac:dyDescent="0.25">
      <c r="A340" s="54"/>
      <c r="B340" s="54"/>
    </row>
    <row r="341" spans="1:2" x14ac:dyDescent="0.25">
      <c r="A341" s="54"/>
      <c r="B341" s="54"/>
    </row>
    <row r="342" spans="1:2" x14ac:dyDescent="0.25">
      <c r="A342" s="54"/>
      <c r="B342" s="54"/>
    </row>
    <row r="343" spans="1:2" x14ac:dyDescent="0.25">
      <c r="A343" s="54"/>
      <c r="B343" s="54"/>
    </row>
    <row r="344" spans="1:2" x14ac:dyDescent="0.25">
      <c r="A344" s="54"/>
      <c r="B344" s="54"/>
    </row>
    <row r="345" spans="1:2" x14ac:dyDescent="0.25">
      <c r="A345" s="54"/>
      <c r="B345" s="54"/>
    </row>
    <row r="346" spans="1:2" x14ac:dyDescent="0.25">
      <c r="A346" s="54"/>
      <c r="B346" s="54"/>
    </row>
    <row r="347" spans="1:2" x14ac:dyDescent="0.25">
      <c r="A347" s="54"/>
      <c r="B347" s="54"/>
    </row>
    <row r="348" spans="1:2" x14ac:dyDescent="0.25">
      <c r="A348" s="54"/>
      <c r="B348" s="54"/>
    </row>
    <row r="349" spans="1:2" x14ac:dyDescent="0.25">
      <c r="A349" s="54"/>
      <c r="B349" s="54"/>
    </row>
    <row r="350" spans="1:2" x14ac:dyDescent="0.25">
      <c r="A350" s="54"/>
      <c r="B350" s="54"/>
    </row>
    <row r="351" spans="1:2" x14ac:dyDescent="0.25">
      <c r="A351" s="54"/>
      <c r="B351" s="54"/>
    </row>
    <row r="352" spans="1:2" x14ac:dyDescent="0.25">
      <c r="A352" s="54"/>
      <c r="B352" s="54"/>
    </row>
    <row r="353" spans="1:2" x14ac:dyDescent="0.25">
      <c r="A353" s="54"/>
      <c r="B353" s="54"/>
    </row>
    <row r="354" spans="1:2" x14ac:dyDescent="0.25">
      <c r="A354" s="54"/>
      <c r="B354" s="54"/>
    </row>
    <row r="355" spans="1:2" x14ac:dyDescent="0.25">
      <c r="A355" s="54"/>
      <c r="B355" s="54"/>
    </row>
    <row r="356" spans="1:2" x14ac:dyDescent="0.25">
      <c r="A356" s="54"/>
      <c r="B356" s="54"/>
    </row>
    <row r="357" spans="1:2" x14ac:dyDescent="0.25">
      <c r="A357" s="54"/>
      <c r="B357" s="54"/>
    </row>
    <row r="358" spans="1:2" x14ac:dyDescent="0.25">
      <c r="A358" s="54"/>
      <c r="B358" s="54"/>
    </row>
    <row r="359" spans="1:2" x14ac:dyDescent="0.25">
      <c r="A359" s="54"/>
      <c r="B359" s="54"/>
    </row>
    <row r="360" spans="1:2" x14ac:dyDescent="0.25">
      <c r="A360" s="54"/>
      <c r="B360" s="54"/>
    </row>
    <row r="361" spans="1:2" x14ac:dyDescent="0.25">
      <c r="A361" s="54"/>
      <c r="B361" s="54"/>
    </row>
    <row r="362" spans="1:2" x14ac:dyDescent="0.25">
      <c r="A362" s="54"/>
      <c r="B362" s="54"/>
    </row>
    <row r="363" spans="1:2" x14ac:dyDescent="0.25">
      <c r="A363" s="54"/>
      <c r="B363" s="54"/>
    </row>
    <row r="364" spans="1:2" x14ac:dyDescent="0.25">
      <c r="A364" s="54"/>
      <c r="B364" s="54"/>
    </row>
    <row r="365" spans="1:2" x14ac:dyDescent="0.25">
      <c r="A365" s="54"/>
      <c r="B365" s="54"/>
    </row>
    <row r="366" spans="1:2" x14ac:dyDescent="0.25">
      <c r="A366" s="54"/>
      <c r="B366" s="54"/>
    </row>
    <row r="367" spans="1:2" x14ac:dyDescent="0.25">
      <c r="A367" s="54"/>
      <c r="B367" s="54"/>
    </row>
    <row r="368" spans="1:2" x14ac:dyDescent="0.25">
      <c r="A368" s="54"/>
      <c r="B368" s="54"/>
    </row>
    <row r="369" spans="1:2" x14ac:dyDescent="0.25">
      <c r="A369" s="54"/>
      <c r="B369" s="54"/>
    </row>
    <row r="370" spans="1:2" x14ac:dyDescent="0.25">
      <c r="A370" s="54"/>
      <c r="B370" s="54"/>
    </row>
    <row r="371" spans="1:2" x14ac:dyDescent="0.25">
      <c r="A371" s="54"/>
      <c r="B371" s="54"/>
    </row>
    <row r="372" spans="1:2" x14ac:dyDescent="0.25">
      <c r="A372" s="54"/>
      <c r="B372" s="54"/>
    </row>
    <row r="373" spans="1:2" x14ac:dyDescent="0.25">
      <c r="A373" s="54"/>
      <c r="B373" s="54"/>
    </row>
    <row r="374" spans="1:2" x14ac:dyDescent="0.25">
      <c r="A374" s="54"/>
      <c r="B374" s="54"/>
    </row>
    <row r="375" spans="1:2" x14ac:dyDescent="0.25">
      <c r="A375" s="54"/>
      <c r="B375" s="54"/>
    </row>
    <row r="376" spans="1:2" x14ac:dyDescent="0.25">
      <c r="A376" s="54"/>
      <c r="B376" s="54"/>
    </row>
    <row r="377" spans="1:2" x14ac:dyDescent="0.25">
      <c r="A377" s="54"/>
      <c r="B377" s="54"/>
    </row>
    <row r="378" spans="1:2" x14ac:dyDescent="0.25">
      <c r="A378" s="54"/>
      <c r="B378" s="54"/>
    </row>
    <row r="379" spans="1:2" x14ac:dyDescent="0.25">
      <c r="A379" s="54"/>
      <c r="B379" s="54"/>
    </row>
    <row r="380" spans="1:2" x14ac:dyDescent="0.25">
      <c r="A380" s="54"/>
      <c r="B380" s="54"/>
    </row>
    <row r="381" spans="1:2" x14ac:dyDescent="0.25">
      <c r="A381" s="54"/>
      <c r="B381" s="54"/>
    </row>
    <row r="382" spans="1:2" x14ac:dyDescent="0.25">
      <c r="A382" s="54"/>
      <c r="B382" s="54"/>
    </row>
    <row r="383" spans="1:2" x14ac:dyDescent="0.25">
      <c r="A383" s="54"/>
      <c r="B383" s="54"/>
    </row>
    <row r="384" spans="1:2" x14ac:dyDescent="0.25">
      <c r="A384" s="54"/>
      <c r="B384" s="54"/>
    </row>
    <row r="385" spans="1:2" x14ac:dyDescent="0.25">
      <c r="A385" s="54"/>
      <c r="B385" s="54"/>
    </row>
    <row r="386" spans="1:2" x14ac:dyDescent="0.25">
      <c r="A386" s="54"/>
      <c r="B386" s="54"/>
    </row>
    <row r="387" spans="1:2" x14ac:dyDescent="0.25">
      <c r="A387" s="54"/>
      <c r="B387" s="54"/>
    </row>
    <row r="388" spans="1:2" x14ac:dyDescent="0.25">
      <c r="A388" s="54"/>
      <c r="B388" s="54"/>
    </row>
    <row r="389" spans="1:2" x14ac:dyDescent="0.25">
      <c r="A389" s="54"/>
      <c r="B389" s="54"/>
    </row>
    <row r="390" spans="1:2" x14ac:dyDescent="0.25">
      <c r="A390" s="54"/>
      <c r="B390" s="54"/>
    </row>
    <row r="391" spans="1:2" x14ac:dyDescent="0.25">
      <c r="A391" s="54"/>
      <c r="B391" s="54"/>
    </row>
    <row r="392" spans="1:2" x14ac:dyDescent="0.25">
      <c r="A392" s="54"/>
      <c r="B392" s="54"/>
    </row>
    <row r="393" spans="1:2" x14ac:dyDescent="0.25">
      <c r="A393" s="54"/>
      <c r="B393" s="54"/>
    </row>
    <row r="394" spans="1:2" x14ac:dyDescent="0.25">
      <c r="A394" s="54"/>
      <c r="B394" s="54"/>
    </row>
    <row r="395" spans="1:2" x14ac:dyDescent="0.25">
      <c r="A395" s="54"/>
      <c r="B395" s="54"/>
    </row>
    <row r="396" spans="1:2" x14ac:dyDescent="0.25">
      <c r="A396" s="54"/>
      <c r="B396" s="54"/>
    </row>
    <row r="397" spans="1:2" x14ac:dyDescent="0.25">
      <c r="A397" s="54"/>
      <c r="B397" s="54"/>
    </row>
    <row r="398" spans="1:2" x14ac:dyDescent="0.25">
      <c r="A398" s="54"/>
      <c r="B398" s="54"/>
    </row>
    <row r="399" spans="1:2" x14ac:dyDescent="0.25">
      <c r="A399" s="54"/>
      <c r="B399" s="54"/>
    </row>
    <row r="400" spans="1:2" x14ac:dyDescent="0.25">
      <c r="A400" s="54"/>
      <c r="B400" s="54"/>
    </row>
    <row r="401" spans="1:2" x14ac:dyDescent="0.25">
      <c r="A401" s="54"/>
      <c r="B401" s="54"/>
    </row>
    <row r="402" spans="1:2" x14ac:dyDescent="0.25">
      <c r="A402" s="54"/>
      <c r="B402" s="54"/>
    </row>
    <row r="403" spans="1:2" x14ac:dyDescent="0.25">
      <c r="A403" s="54"/>
      <c r="B403" s="54"/>
    </row>
    <row r="404" spans="1:2" x14ac:dyDescent="0.25">
      <c r="A404" s="54"/>
      <c r="B404" s="54"/>
    </row>
    <row r="405" spans="1:2" x14ac:dyDescent="0.25">
      <c r="A405" s="54"/>
      <c r="B405" s="54"/>
    </row>
    <row r="406" spans="1:2" x14ac:dyDescent="0.25">
      <c r="A406" s="54"/>
      <c r="B406" s="54"/>
    </row>
    <row r="407" spans="1:2" x14ac:dyDescent="0.25">
      <c r="A407" s="54"/>
      <c r="B407" s="54"/>
    </row>
    <row r="408" spans="1:2" x14ac:dyDescent="0.25">
      <c r="A408" s="54"/>
      <c r="B408" s="54"/>
    </row>
    <row r="409" spans="1:2" x14ac:dyDescent="0.25">
      <c r="A409" s="54"/>
      <c r="B409" s="54"/>
    </row>
    <row r="410" spans="1:2" x14ac:dyDescent="0.25">
      <c r="A410" s="54"/>
      <c r="B410" s="54"/>
    </row>
    <row r="411" spans="1:2" x14ac:dyDescent="0.25">
      <c r="A411" s="54"/>
      <c r="B411" s="54"/>
    </row>
    <row r="412" spans="1:2" x14ac:dyDescent="0.25">
      <c r="A412" s="54"/>
      <c r="B412" s="54"/>
    </row>
    <row r="413" spans="1:2" x14ac:dyDescent="0.25">
      <c r="A413" s="54"/>
      <c r="B413" s="54"/>
    </row>
    <row r="414" spans="1:2" x14ac:dyDescent="0.25">
      <c r="A414" s="54"/>
      <c r="B414" s="54"/>
    </row>
    <row r="415" spans="1:2" x14ac:dyDescent="0.25">
      <c r="A415" s="54"/>
      <c r="B415" s="54"/>
    </row>
    <row r="416" spans="1:2" x14ac:dyDescent="0.25">
      <c r="A416" s="54"/>
      <c r="B416" s="54"/>
    </row>
    <row r="417" spans="1:2" x14ac:dyDescent="0.25">
      <c r="A417" s="54"/>
      <c r="B417" s="54"/>
    </row>
    <row r="418" spans="1:2" x14ac:dyDescent="0.25">
      <c r="A418" s="54"/>
      <c r="B418" s="54"/>
    </row>
    <row r="419" spans="1:2" x14ac:dyDescent="0.25">
      <c r="A419" s="54"/>
      <c r="B419" s="54"/>
    </row>
    <row r="420" spans="1:2" x14ac:dyDescent="0.25">
      <c r="A420" s="54"/>
      <c r="B420" s="54"/>
    </row>
    <row r="421" spans="1:2" x14ac:dyDescent="0.25">
      <c r="A421" s="54"/>
      <c r="B421" s="54"/>
    </row>
    <row r="422" spans="1:2" x14ac:dyDescent="0.25">
      <c r="A422" s="54"/>
      <c r="B422" s="54"/>
    </row>
    <row r="423" spans="1:2" x14ac:dyDescent="0.25">
      <c r="A423" s="54"/>
      <c r="B423" s="54"/>
    </row>
    <row r="424" spans="1:2" x14ac:dyDescent="0.25">
      <c r="A424" s="54"/>
      <c r="B424" s="54"/>
    </row>
    <row r="425" spans="1:2" x14ac:dyDescent="0.25">
      <c r="A425" s="54"/>
      <c r="B425" s="54"/>
    </row>
    <row r="426" spans="1:2" x14ac:dyDescent="0.25">
      <c r="A426" s="54"/>
      <c r="B426" s="54"/>
    </row>
    <row r="427" spans="1:2" x14ac:dyDescent="0.25">
      <c r="A427" s="54"/>
      <c r="B427" s="54"/>
    </row>
    <row r="428" spans="1:2" x14ac:dyDescent="0.25">
      <c r="A428" s="54"/>
      <c r="B428" s="54"/>
    </row>
    <row r="429" spans="1:2" x14ac:dyDescent="0.25">
      <c r="A429" s="54"/>
      <c r="B429" s="54"/>
    </row>
    <row r="430" spans="1:2" x14ac:dyDescent="0.25">
      <c r="A430" s="54"/>
      <c r="B430" s="54"/>
    </row>
    <row r="431" spans="1:2" x14ac:dyDescent="0.25">
      <c r="A431" s="54"/>
      <c r="B431" s="54"/>
    </row>
    <row r="432" spans="1:2" x14ac:dyDescent="0.25">
      <c r="A432" s="54"/>
      <c r="B432" s="54"/>
    </row>
    <row r="433" spans="1:2" x14ac:dyDescent="0.25">
      <c r="A433" s="54"/>
      <c r="B433" s="54"/>
    </row>
    <row r="434" spans="1:2" x14ac:dyDescent="0.25">
      <c r="A434" s="54"/>
      <c r="B434" s="54"/>
    </row>
    <row r="435" spans="1:2" x14ac:dyDescent="0.25">
      <c r="A435" s="54"/>
      <c r="B435" s="54"/>
    </row>
    <row r="436" spans="1:2" x14ac:dyDescent="0.25">
      <c r="A436" s="54"/>
      <c r="B436" s="54"/>
    </row>
    <row r="437" spans="1:2" x14ac:dyDescent="0.25">
      <c r="A437" s="54"/>
      <c r="B437" s="54"/>
    </row>
    <row r="438" spans="1:2" x14ac:dyDescent="0.25">
      <c r="A438" s="54"/>
      <c r="B438" s="54"/>
    </row>
    <row r="439" spans="1:2" x14ac:dyDescent="0.25">
      <c r="A439" s="54"/>
      <c r="B439" s="54"/>
    </row>
    <row r="440" spans="1:2" x14ac:dyDescent="0.25">
      <c r="A440" s="54"/>
      <c r="B440" s="54"/>
    </row>
    <row r="441" spans="1:2" x14ac:dyDescent="0.25">
      <c r="A441" s="54"/>
      <c r="B441" s="54"/>
    </row>
    <row r="442" spans="1:2" x14ac:dyDescent="0.25">
      <c r="A442" s="54"/>
      <c r="B442" s="54"/>
    </row>
    <row r="443" spans="1:2" x14ac:dyDescent="0.25">
      <c r="A443" s="54"/>
      <c r="B443" s="54"/>
    </row>
    <row r="444" spans="1:2" x14ac:dyDescent="0.25">
      <c r="A444" s="54"/>
      <c r="B444" s="54"/>
    </row>
    <row r="445" spans="1:2" x14ac:dyDescent="0.25">
      <c r="A445" s="54"/>
      <c r="B445" s="54"/>
    </row>
    <row r="446" spans="1:2" x14ac:dyDescent="0.25">
      <c r="A446" s="54"/>
      <c r="B446" s="54"/>
    </row>
    <row r="447" spans="1:2" x14ac:dyDescent="0.25">
      <c r="A447" s="54"/>
      <c r="B447" s="54"/>
    </row>
    <row r="448" spans="1:2" x14ac:dyDescent="0.25">
      <c r="A448" s="54"/>
      <c r="B448" s="54"/>
    </row>
    <row r="449" spans="1:2" x14ac:dyDescent="0.25">
      <c r="A449" s="54"/>
      <c r="B449" s="54"/>
    </row>
    <row r="450" spans="1:2" x14ac:dyDescent="0.25">
      <c r="A450" s="54"/>
      <c r="B450" s="54"/>
    </row>
    <row r="451" spans="1:2" x14ac:dyDescent="0.25">
      <c r="A451" s="54"/>
      <c r="B451" s="54"/>
    </row>
    <row r="452" spans="1:2" x14ac:dyDescent="0.25">
      <c r="A452" s="54"/>
      <c r="B452" s="54"/>
    </row>
    <row r="453" spans="1:2" x14ac:dyDescent="0.25">
      <c r="A453" s="54"/>
      <c r="B453" s="54"/>
    </row>
    <row r="454" spans="1:2" x14ac:dyDescent="0.25">
      <c r="A454" s="54"/>
      <c r="B454" s="54"/>
    </row>
    <row r="455" spans="1:2" x14ac:dyDescent="0.25">
      <c r="A455" s="54"/>
      <c r="B455" s="54"/>
    </row>
    <row r="456" spans="1:2" x14ac:dyDescent="0.25">
      <c r="A456" s="54"/>
      <c r="B456" s="54"/>
    </row>
    <row r="457" spans="1:2" x14ac:dyDescent="0.25">
      <c r="A457" s="54"/>
      <c r="B457" s="54"/>
    </row>
    <row r="458" spans="1:2" x14ac:dyDescent="0.25">
      <c r="A458" s="54"/>
      <c r="B458" s="54"/>
    </row>
    <row r="459" spans="1:2" x14ac:dyDescent="0.25">
      <c r="A459" s="54"/>
      <c r="B459" s="54"/>
    </row>
    <row r="460" spans="1:2" x14ac:dyDescent="0.25">
      <c r="A460" s="54"/>
      <c r="B460" s="54"/>
    </row>
    <row r="461" spans="1:2" x14ac:dyDescent="0.25">
      <c r="A461" s="54"/>
      <c r="B461" s="54"/>
    </row>
    <row r="462" spans="1:2" x14ac:dyDescent="0.25">
      <c r="A462" s="54"/>
      <c r="B462" s="54"/>
    </row>
    <row r="463" spans="1:2" x14ac:dyDescent="0.25">
      <c r="A463" s="54"/>
      <c r="B463" s="54"/>
    </row>
    <row r="464" spans="1:2" x14ac:dyDescent="0.25">
      <c r="A464" s="54"/>
      <c r="B464" s="54"/>
    </row>
    <row r="465" spans="1:2" x14ac:dyDescent="0.25">
      <c r="A465" s="54"/>
      <c r="B465" s="54"/>
    </row>
    <row r="466" spans="1:2" x14ac:dyDescent="0.25">
      <c r="A466" s="54"/>
      <c r="B466" s="54"/>
    </row>
    <row r="467" spans="1:2" x14ac:dyDescent="0.25">
      <c r="A467" s="54"/>
      <c r="B467" s="54"/>
    </row>
    <row r="468" spans="1:2" x14ac:dyDescent="0.25">
      <c r="A468" s="54"/>
      <c r="B468" s="54"/>
    </row>
    <row r="469" spans="1:2" x14ac:dyDescent="0.25">
      <c r="A469" s="54"/>
      <c r="B469" s="54"/>
    </row>
    <row r="470" spans="1:2" x14ac:dyDescent="0.25">
      <c r="A470" s="54"/>
      <c r="B470" s="54"/>
    </row>
    <row r="471" spans="1:2" x14ac:dyDescent="0.25">
      <c r="A471" s="54"/>
      <c r="B471" s="54"/>
    </row>
    <row r="472" spans="1:2" x14ac:dyDescent="0.25">
      <c r="A472" s="54"/>
      <c r="B472" s="54"/>
    </row>
    <row r="473" spans="1:2" x14ac:dyDescent="0.25">
      <c r="A473" s="54"/>
      <c r="B473" s="54"/>
    </row>
    <row r="474" spans="1:2" x14ac:dyDescent="0.25">
      <c r="A474" s="54"/>
      <c r="B474" s="54"/>
    </row>
    <row r="475" spans="1:2" x14ac:dyDescent="0.25">
      <c r="A475" s="54"/>
      <c r="B475" s="54"/>
    </row>
    <row r="476" spans="1:2" x14ac:dyDescent="0.25">
      <c r="A476" s="54"/>
      <c r="B476" s="54"/>
    </row>
    <row r="477" spans="1:2" x14ac:dyDescent="0.25">
      <c r="A477" s="54"/>
      <c r="B477" s="54"/>
    </row>
    <row r="478" spans="1:2" x14ac:dyDescent="0.25">
      <c r="A478" s="54"/>
      <c r="B478" s="54"/>
    </row>
    <row r="479" spans="1:2" x14ac:dyDescent="0.25">
      <c r="A479" s="54"/>
      <c r="B479" s="54"/>
    </row>
    <row r="480" spans="1:2" x14ac:dyDescent="0.25">
      <c r="A480" s="54"/>
      <c r="B480" s="54"/>
    </row>
    <row r="481" spans="1:2" x14ac:dyDescent="0.25">
      <c r="A481" s="54"/>
      <c r="B481" s="54"/>
    </row>
    <row r="482" spans="1:2" x14ac:dyDescent="0.25">
      <c r="A482" s="54"/>
      <c r="B482" s="54"/>
    </row>
    <row r="483" spans="1:2" x14ac:dyDescent="0.25">
      <c r="A483" s="54"/>
      <c r="B483" s="54"/>
    </row>
    <row r="484" spans="1:2" x14ac:dyDescent="0.25">
      <c r="A484" s="54"/>
      <c r="B484" s="54"/>
    </row>
    <row r="485" spans="1:2" x14ac:dyDescent="0.25">
      <c r="A485" s="54"/>
      <c r="B485" s="54"/>
    </row>
    <row r="486" spans="1:2" x14ac:dyDescent="0.25">
      <c r="A486" s="54"/>
      <c r="B486" s="54"/>
    </row>
    <row r="487" spans="1:2" x14ac:dyDescent="0.25">
      <c r="A487" s="54"/>
      <c r="B487" s="54"/>
    </row>
    <row r="488" spans="1:2" x14ac:dyDescent="0.25">
      <c r="A488" s="54"/>
      <c r="B488" s="54"/>
    </row>
    <row r="489" spans="1:2" x14ac:dyDescent="0.25">
      <c r="A489" s="54"/>
      <c r="B489" s="54"/>
    </row>
    <row r="490" spans="1:2" x14ac:dyDescent="0.25">
      <c r="A490" s="54"/>
      <c r="B490" s="54"/>
    </row>
    <row r="491" spans="1:2" x14ac:dyDescent="0.25">
      <c r="A491" s="54"/>
      <c r="B491" s="54"/>
    </row>
    <row r="492" spans="1:2" x14ac:dyDescent="0.25">
      <c r="A492" s="54"/>
      <c r="B492" s="54"/>
    </row>
    <row r="493" spans="1:2" x14ac:dyDescent="0.25">
      <c r="A493" s="54"/>
      <c r="B493" s="54"/>
    </row>
    <row r="494" spans="1:2" x14ac:dyDescent="0.25">
      <c r="A494" s="54"/>
      <c r="B494" s="54"/>
    </row>
    <row r="495" spans="1:2" x14ac:dyDescent="0.25">
      <c r="A495" s="54"/>
      <c r="B495" s="54"/>
    </row>
    <row r="496" spans="1:2" x14ac:dyDescent="0.25">
      <c r="A496" s="54"/>
      <c r="B496" s="54"/>
    </row>
    <row r="497" spans="1:2" x14ac:dyDescent="0.25">
      <c r="A497" s="54"/>
      <c r="B497" s="54"/>
    </row>
    <row r="498" spans="1:2" x14ac:dyDescent="0.25">
      <c r="A498" s="54"/>
      <c r="B498" s="54"/>
    </row>
    <row r="499" spans="1:2" x14ac:dyDescent="0.25">
      <c r="A499" s="54"/>
      <c r="B499" s="54"/>
    </row>
    <row r="500" spans="1:2" x14ac:dyDescent="0.25">
      <c r="A500" s="54"/>
      <c r="B500" s="54"/>
    </row>
    <row r="501" spans="1:2" x14ac:dyDescent="0.25">
      <c r="A501" s="54"/>
      <c r="B501" s="54"/>
    </row>
    <row r="502" spans="1:2" x14ac:dyDescent="0.25">
      <c r="A502" s="54"/>
      <c r="B502" s="54"/>
    </row>
    <row r="503" spans="1:2" x14ac:dyDescent="0.25">
      <c r="A503" s="54"/>
      <c r="B503" s="54"/>
    </row>
    <row r="504" spans="1:2" x14ac:dyDescent="0.25">
      <c r="A504" s="54"/>
      <c r="B504" s="54"/>
    </row>
    <row r="505" spans="1:2" x14ac:dyDescent="0.25">
      <c r="A505" s="54"/>
      <c r="B505" s="54"/>
    </row>
    <row r="506" spans="1:2" x14ac:dyDescent="0.25">
      <c r="A506" s="54"/>
      <c r="B506" s="54"/>
    </row>
    <row r="507" spans="1:2" x14ac:dyDescent="0.25">
      <c r="A507" s="54"/>
      <c r="B507" s="54"/>
    </row>
    <row r="508" spans="1:2" x14ac:dyDescent="0.25">
      <c r="A508" s="54"/>
      <c r="B508" s="54"/>
    </row>
    <row r="509" spans="1:2" x14ac:dyDescent="0.25">
      <c r="A509" s="54"/>
      <c r="B509" s="54"/>
    </row>
    <row r="510" spans="1:2" x14ac:dyDescent="0.25">
      <c r="A510" s="54"/>
      <c r="B510" s="54"/>
    </row>
    <row r="511" spans="1:2" x14ac:dyDescent="0.25">
      <c r="A511" s="54"/>
      <c r="B511" s="54"/>
    </row>
    <row r="512" spans="1:2" x14ac:dyDescent="0.25">
      <c r="A512" s="54"/>
      <c r="B512" s="54"/>
    </row>
    <row r="513" spans="1:2" x14ac:dyDescent="0.25">
      <c r="A513" s="54"/>
      <c r="B513" s="54"/>
    </row>
    <row r="514" spans="1:2" x14ac:dyDescent="0.25">
      <c r="A514" s="54"/>
      <c r="B514" s="54"/>
    </row>
    <row r="515" spans="1:2" x14ac:dyDescent="0.25">
      <c r="A515" s="54"/>
      <c r="B515" s="54"/>
    </row>
    <row r="516" spans="1:2" x14ac:dyDescent="0.25">
      <c r="A516" s="54"/>
      <c r="B516" s="54"/>
    </row>
    <row r="517" spans="1:2" x14ac:dyDescent="0.25">
      <c r="A517" s="54"/>
      <c r="B517" s="54"/>
    </row>
    <row r="518" spans="1:2" x14ac:dyDescent="0.25">
      <c r="A518" s="54"/>
      <c r="B518" s="54"/>
    </row>
    <row r="519" spans="1:2" x14ac:dyDescent="0.25">
      <c r="A519" s="54"/>
      <c r="B519" s="54"/>
    </row>
    <row r="520" spans="1:2" x14ac:dyDescent="0.25">
      <c r="A520" s="54"/>
      <c r="B520" s="54"/>
    </row>
    <row r="521" spans="1:2" x14ac:dyDescent="0.25">
      <c r="A521" s="54"/>
      <c r="B521" s="54"/>
    </row>
    <row r="522" spans="1:2" x14ac:dyDescent="0.25">
      <c r="A522" s="54"/>
      <c r="B522" s="54"/>
    </row>
    <row r="523" spans="1:2" x14ac:dyDescent="0.25">
      <c r="A523" s="54"/>
      <c r="B523" s="54"/>
    </row>
    <row r="524" spans="1:2" x14ac:dyDescent="0.25">
      <c r="A524" s="54"/>
      <c r="B524" s="54"/>
    </row>
    <row r="525" spans="1:2" x14ac:dyDescent="0.25">
      <c r="A525" s="54"/>
      <c r="B525" s="54"/>
    </row>
    <row r="526" spans="1:2" x14ac:dyDescent="0.25">
      <c r="A526" s="54"/>
      <c r="B526" s="54"/>
    </row>
    <row r="527" spans="1:2" x14ac:dyDescent="0.25">
      <c r="A527" s="54"/>
      <c r="B527" s="54"/>
    </row>
    <row r="528" spans="1:2" x14ac:dyDescent="0.25">
      <c r="A528" s="54"/>
      <c r="B528" s="54"/>
    </row>
    <row r="529" spans="1:2" x14ac:dyDescent="0.25">
      <c r="A529" s="54"/>
      <c r="B529" s="54"/>
    </row>
    <row r="530" spans="1:2" x14ac:dyDescent="0.25">
      <c r="A530" s="54"/>
      <c r="B530" s="54"/>
    </row>
    <row r="531" spans="1:2" x14ac:dyDescent="0.25">
      <c r="A531" s="54"/>
      <c r="B531" s="54"/>
    </row>
    <row r="532" spans="1:2" x14ac:dyDescent="0.25">
      <c r="A532" s="54"/>
      <c r="B532" s="54"/>
    </row>
    <row r="533" spans="1:2" x14ac:dyDescent="0.25">
      <c r="A533" s="54"/>
      <c r="B533" s="54"/>
    </row>
    <row r="534" spans="1:2" x14ac:dyDescent="0.25">
      <c r="A534" s="54"/>
      <c r="B534" s="54"/>
    </row>
    <row r="535" spans="1:2" x14ac:dyDescent="0.25">
      <c r="A535" s="54"/>
      <c r="B535" s="54"/>
    </row>
    <row r="536" spans="1:2" x14ac:dyDescent="0.25">
      <c r="A536" s="54"/>
      <c r="B536" s="54"/>
    </row>
    <row r="537" spans="1:2" x14ac:dyDescent="0.25">
      <c r="A537" s="54"/>
      <c r="B537" s="54"/>
    </row>
    <row r="538" spans="1:2" x14ac:dyDescent="0.25">
      <c r="A538" s="54"/>
      <c r="B538" s="54"/>
    </row>
    <row r="539" spans="1:2" x14ac:dyDescent="0.25">
      <c r="A539" s="54"/>
      <c r="B539" s="54"/>
    </row>
    <row r="540" spans="1:2" x14ac:dyDescent="0.25">
      <c r="A540" s="54"/>
      <c r="B540" s="54"/>
    </row>
    <row r="541" spans="1:2" x14ac:dyDescent="0.25">
      <c r="A541" s="54"/>
      <c r="B541" s="54"/>
    </row>
    <row r="542" spans="1:2" x14ac:dyDescent="0.25">
      <c r="A542" s="54"/>
      <c r="B542" s="54"/>
    </row>
    <row r="543" spans="1:2" x14ac:dyDescent="0.25">
      <c r="A543" s="54"/>
      <c r="B543" s="54"/>
    </row>
    <row r="544" spans="1:2" x14ac:dyDescent="0.25">
      <c r="A544" s="54"/>
      <c r="B544" s="54"/>
    </row>
    <row r="545" spans="1:2" x14ac:dyDescent="0.25">
      <c r="A545" s="54"/>
      <c r="B545" s="54"/>
    </row>
    <row r="546" spans="1:2" x14ac:dyDescent="0.25">
      <c r="A546" s="54"/>
      <c r="B546" s="54"/>
    </row>
    <row r="547" spans="1:2" x14ac:dyDescent="0.25">
      <c r="A547" s="54"/>
      <c r="B547" s="54"/>
    </row>
    <row r="548" spans="1:2" x14ac:dyDescent="0.25">
      <c r="A548" s="54"/>
      <c r="B548" s="54"/>
    </row>
    <row r="549" spans="1:2" x14ac:dyDescent="0.25">
      <c r="A549" s="54"/>
      <c r="B549" s="54"/>
    </row>
    <row r="550" spans="1:2" x14ac:dyDescent="0.25">
      <c r="A550" s="54"/>
      <c r="B550" s="54"/>
    </row>
    <row r="551" spans="1:2" x14ac:dyDescent="0.25">
      <c r="A551" s="54"/>
      <c r="B551" s="54"/>
    </row>
    <row r="552" spans="1:2" x14ac:dyDescent="0.25">
      <c r="A552" s="54"/>
      <c r="B552" s="54"/>
    </row>
    <row r="553" spans="1:2" x14ac:dyDescent="0.25">
      <c r="A553" s="54"/>
      <c r="B553" s="54"/>
    </row>
    <row r="554" spans="1:2" x14ac:dyDescent="0.25">
      <c r="A554" s="54"/>
      <c r="B554" s="54"/>
    </row>
    <row r="555" spans="1:2" x14ac:dyDescent="0.25">
      <c r="A555" s="54"/>
      <c r="B555" s="54"/>
    </row>
    <row r="556" spans="1:2" x14ac:dyDescent="0.25">
      <c r="A556" s="54"/>
      <c r="B556" s="54"/>
    </row>
    <row r="557" spans="1:2" x14ac:dyDescent="0.25">
      <c r="A557" s="54"/>
      <c r="B557" s="54"/>
    </row>
    <row r="558" spans="1:2" x14ac:dyDescent="0.25">
      <c r="A558" s="54"/>
      <c r="B558" s="54"/>
    </row>
    <row r="559" spans="1:2" x14ac:dyDescent="0.25">
      <c r="A559" s="54"/>
      <c r="B559" s="54"/>
    </row>
    <row r="560" spans="1:2" x14ac:dyDescent="0.25">
      <c r="A560" s="54"/>
      <c r="B560" s="54"/>
    </row>
    <row r="561" spans="1:2" x14ac:dyDescent="0.25">
      <c r="A561" s="54"/>
      <c r="B561" s="54"/>
    </row>
    <row r="562" spans="1:2" x14ac:dyDescent="0.25">
      <c r="A562" s="54"/>
      <c r="B562" s="54"/>
    </row>
    <row r="563" spans="1:2" x14ac:dyDescent="0.25">
      <c r="A563" s="54"/>
      <c r="B563" s="54"/>
    </row>
    <row r="564" spans="1:2" x14ac:dyDescent="0.25">
      <c r="A564" s="54"/>
      <c r="B564" s="54"/>
    </row>
    <row r="565" spans="1:2" x14ac:dyDescent="0.25">
      <c r="A565" s="54"/>
      <c r="B565" s="54"/>
    </row>
    <row r="566" spans="1:2" x14ac:dyDescent="0.25">
      <c r="A566" s="54"/>
      <c r="B566" s="54"/>
    </row>
    <row r="567" spans="1:2" x14ac:dyDescent="0.25">
      <c r="A567" s="54"/>
      <c r="B567" s="54"/>
    </row>
    <row r="568" spans="1:2" x14ac:dyDescent="0.25">
      <c r="A568" s="54"/>
      <c r="B568" s="54"/>
    </row>
    <row r="569" spans="1:2" x14ac:dyDescent="0.25">
      <c r="A569" s="54"/>
      <c r="B569" s="54"/>
    </row>
    <row r="570" spans="1:2" x14ac:dyDescent="0.25">
      <c r="A570" s="54"/>
      <c r="B570" s="54"/>
    </row>
    <row r="571" spans="1:2" x14ac:dyDescent="0.25">
      <c r="A571" s="54"/>
      <c r="B571" s="54"/>
    </row>
    <row r="572" spans="1:2" x14ac:dyDescent="0.25">
      <c r="A572" s="54"/>
      <c r="B572" s="54"/>
    </row>
    <row r="573" spans="1:2" x14ac:dyDescent="0.25">
      <c r="A573" s="54"/>
      <c r="B573" s="54"/>
    </row>
    <row r="574" spans="1:2" x14ac:dyDescent="0.25">
      <c r="A574" s="54"/>
      <c r="B574" s="54"/>
    </row>
    <row r="575" spans="1:2" x14ac:dyDescent="0.25">
      <c r="A575" s="54"/>
      <c r="B575" s="54"/>
    </row>
    <row r="576" spans="1:2" x14ac:dyDescent="0.25">
      <c r="A576" s="54"/>
      <c r="B576" s="54"/>
    </row>
    <row r="577" spans="1:2" x14ac:dyDescent="0.25">
      <c r="A577" s="54"/>
      <c r="B577" s="54"/>
    </row>
    <row r="578" spans="1:2" x14ac:dyDescent="0.25">
      <c r="A578" s="54"/>
      <c r="B578" s="54"/>
    </row>
    <row r="579" spans="1:2" x14ac:dyDescent="0.25">
      <c r="A579" s="54"/>
      <c r="B579" s="54"/>
    </row>
    <row r="580" spans="1:2" x14ac:dyDescent="0.25">
      <c r="A580" s="54"/>
      <c r="B580" s="54"/>
    </row>
    <row r="581" spans="1:2" x14ac:dyDescent="0.25">
      <c r="A581" s="54"/>
      <c r="B581" s="54"/>
    </row>
    <row r="582" spans="1:2" x14ac:dyDescent="0.25">
      <c r="A582" s="54"/>
      <c r="B582" s="54"/>
    </row>
    <row r="583" spans="1:2" x14ac:dyDescent="0.25">
      <c r="A583" s="54"/>
      <c r="B583" s="54"/>
    </row>
    <row r="584" spans="1:2" x14ac:dyDescent="0.25">
      <c r="A584" s="54"/>
      <c r="B584" s="54"/>
    </row>
    <row r="585" spans="1:2" x14ac:dyDescent="0.25">
      <c r="A585" s="54"/>
      <c r="B585" s="54"/>
    </row>
    <row r="586" spans="1:2" x14ac:dyDescent="0.25">
      <c r="A586" s="54"/>
      <c r="B586" s="54"/>
    </row>
    <row r="587" spans="1:2" x14ac:dyDescent="0.25">
      <c r="A587" s="54"/>
      <c r="B587" s="54"/>
    </row>
    <row r="588" spans="1:2" x14ac:dyDescent="0.25">
      <c r="A588" s="54"/>
      <c r="B588" s="54"/>
    </row>
    <row r="589" spans="1:2" x14ac:dyDescent="0.25">
      <c r="A589" s="54"/>
      <c r="B589" s="54"/>
    </row>
    <row r="590" spans="1:2" x14ac:dyDescent="0.25">
      <c r="A590" s="54"/>
      <c r="B590" s="54"/>
    </row>
    <row r="591" spans="1:2" x14ac:dyDescent="0.25">
      <c r="A591" s="54"/>
      <c r="B591" s="54"/>
    </row>
    <row r="592" spans="1:2" x14ac:dyDescent="0.25">
      <c r="A592" s="54"/>
      <c r="B592" s="54"/>
    </row>
    <row r="593" spans="1:2" x14ac:dyDescent="0.25">
      <c r="A593" s="54"/>
      <c r="B593" s="54"/>
    </row>
    <row r="594" spans="1:2" x14ac:dyDescent="0.25">
      <c r="A594" s="54"/>
      <c r="B594" s="54"/>
    </row>
    <row r="595" spans="1:2" x14ac:dyDescent="0.25">
      <c r="A595" s="54"/>
      <c r="B595" s="54"/>
    </row>
    <row r="596" spans="1:2" x14ac:dyDescent="0.25">
      <c r="A596" s="54"/>
      <c r="B596" s="54"/>
    </row>
    <row r="597" spans="1:2" x14ac:dyDescent="0.25">
      <c r="A597" s="54"/>
      <c r="B597" s="54"/>
    </row>
    <row r="598" spans="1:2" x14ac:dyDescent="0.25">
      <c r="A598" s="54"/>
      <c r="B598" s="54"/>
    </row>
    <row r="599" spans="1:2" x14ac:dyDescent="0.25">
      <c r="A599" s="54"/>
      <c r="B599" s="54"/>
    </row>
    <row r="600" spans="1:2" x14ac:dyDescent="0.25">
      <c r="A600" s="54"/>
      <c r="B600" s="54"/>
    </row>
    <row r="601" spans="1:2" x14ac:dyDescent="0.25">
      <c r="A601" s="54"/>
      <c r="B601" s="54"/>
    </row>
    <row r="602" spans="1:2" x14ac:dyDescent="0.25">
      <c r="A602" s="54"/>
      <c r="B602" s="54"/>
    </row>
    <row r="603" spans="1:2" x14ac:dyDescent="0.25">
      <c r="A603" s="54"/>
      <c r="B603" s="54"/>
    </row>
    <row r="604" spans="1:2" x14ac:dyDescent="0.25">
      <c r="A604" s="54"/>
      <c r="B604" s="54"/>
    </row>
    <row r="605" spans="1:2" x14ac:dyDescent="0.25">
      <c r="A605" s="54"/>
      <c r="B605" s="54"/>
    </row>
    <row r="606" spans="1:2" x14ac:dyDescent="0.25">
      <c r="A606" s="54"/>
      <c r="B606" s="54"/>
    </row>
    <row r="607" spans="1:2" x14ac:dyDescent="0.25">
      <c r="A607" s="54"/>
      <c r="B607" s="54"/>
    </row>
    <row r="608" spans="1:2" x14ac:dyDescent="0.25">
      <c r="A608" s="54"/>
      <c r="B608" s="54"/>
    </row>
    <row r="609" spans="1:2" x14ac:dyDescent="0.25">
      <c r="A609" s="54"/>
      <c r="B609" s="54"/>
    </row>
    <row r="610" spans="1:2" x14ac:dyDescent="0.25">
      <c r="A610" s="54"/>
      <c r="B610" s="54"/>
    </row>
    <row r="611" spans="1:2" x14ac:dyDescent="0.25">
      <c r="A611" s="54"/>
      <c r="B611" s="54"/>
    </row>
    <row r="612" spans="1:2" x14ac:dyDescent="0.25">
      <c r="A612" s="54"/>
      <c r="B612" s="54"/>
    </row>
    <row r="613" spans="1:2" x14ac:dyDescent="0.25">
      <c r="A613" s="54"/>
      <c r="B613" s="54"/>
    </row>
    <row r="614" spans="1:2" x14ac:dyDescent="0.25">
      <c r="A614" s="54"/>
      <c r="B614" s="54"/>
    </row>
    <row r="615" spans="1:2" x14ac:dyDescent="0.25">
      <c r="A615" s="54"/>
      <c r="B615" s="54"/>
    </row>
    <row r="616" spans="1:2" x14ac:dyDescent="0.25">
      <c r="A616" s="54"/>
      <c r="B616" s="54"/>
    </row>
    <row r="617" spans="1:2" x14ac:dyDescent="0.25">
      <c r="A617" s="54"/>
      <c r="B617" s="54"/>
    </row>
    <row r="618" spans="1:2" x14ac:dyDescent="0.25">
      <c r="A618" s="54"/>
      <c r="B618" s="54"/>
    </row>
    <row r="619" spans="1:2" x14ac:dyDescent="0.25">
      <c r="A619" s="54"/>
      <c r="B619" s="54"/>
    </row>
    <row r="620" spans="1:2" x14ac:dyDescent="0.25">
      <c r="A620" s="54"/>
      <c r="B620" s="54"/>
    </row>
    <row r="621" spans="1:2" x14ac:dyDescent="0.25">
      <c r="A621" s="54"/>
      <c r="B621" s="54"/>
    </row>
    <row r="622" spans="1:2" x14ac:dyDescent="0.25">
      <c r="A622" s="54"/>
      <c r="B622" s="54"/>
    </row>
    <row r="623" spans="1:2" x14ac:dyDescent="0.25">
      <c r="A623" s="54"/>
      <c r="B623" s="54"/>
    </row>
    <row r="624" spans="1:2" x14ac:dyDescent="0.25">
      <c r="A624" s="54"/>
      <c r="B624" s="54"/>
    </row>
    <row r="625" spans="1:2" x14ac:dyDescent="0.25">
      <c r="A625" s="54"/>
      <c r="B625" s="54"/>
    </row>
    <row r="626" spans="1:2" x14ac:dyDescent="0.25">
      <c r="A626" s="54"/>
      <c r="B626" s="54"/>
    </row>
    <row r="627" spans="1:2" x14ac:dyDescent="0.25">
      <c r="A627" s="54"/>
      <c r="B627" s="54"/>
    </row>
    <row r="628" spans="1:2" x14ac:dyDescent="0.25">
      <c r="A628" s="54"/>
      <c r="B628" s="54"/>
    </row>
    <row r="629" spans="1:2" x14ac:dyDescent="0.25">
      <c r="A629" s="54"/>
      <c r="B629" s="54"/>
    </row>
    <row r="630" spans="1:2" x14ac:dyDescent="0.25">
      <c r="A630" s="54"/>
      <c r="B630" s="54"/>
    </row>
    <row r="631" spans="1:2" x14ac:dyDescent="0.25">
      <c r="A631" s="54"/>
      <c r="B631" s="54"/>
    </row>
    <row r="632" spans="1:2" x14ac:dyDescent="0.25">
      <c r="A632" s="54"/>
      <c r="B632" s="54"/>
    </row>
    <row r="633" spans="1:2" x14ac:dyDescent="0.25">
      <c r="A633" s="54"/>
      <c r="B633" s="54"/>
    </row>
    <row r="634" spans="1:2" x14ac:dyDescent="0.25">
      <c r="A634" s="54"/>
      <c r="B634" s="54"/>
    </row>
    <row r="635" spans="1:2" x14ac:dyDescent="0.25">
      <c r="A635" s="54"/>
      <c r="B635" s="54"/>
    </row>
    <row r="636" spans="1:2" x14ac:dyDescent="0.25">
      <c r="A636" s="54"/>
      <c r="B636" s="54"/>
    </row>
    <row r="637" spans="1:2" x14ac:dyDescent="0.25">
      <c r="A637" s="54"/>
      <c r="B637" s="54"/>
    </row>
    <row r="638" spans="1:2" x14ac:dyDescent="0.25">
      <c r="A638" s="54"/>
      <c r="B638" s="54"/>
    </row>
    <row r="639" spans="1:2" x14ac:dyDescent="0.25">
      <c r="A639" s="54"/>
      <c r="B639" s="54"/>
    </row>
    <row r="640" spans="1:2" x14ac:dyDescent="0.25">
      <c r="A640" s="54"/>
      <c r="B640" s="54"/>
    </row>
    <row r="641" spans="1:2" x14ac:dyDescent="0.25">
      <c r="A641" s="54"/>
      <c r="B641" s="54"/>
    </row>
    <row r="642" spans="1:2" x14ac:dyDescent="0.25">
      <c r="A642" s="54"/>
      <c r="B642" s="54"/>
    </row>
    <row r="643" spans="1:2" x14ac:dyDescent="0.25">
      <c r="A643" s="54"/>
      <c r="B643" s="54"/>
    </row>
    <row r="644" spans="1:2" x14ac:dyDescent="0.25">
      <c r="A644" s="54"/>
      <c r="B644" s="54"/>
    </row>
    <row r="645" spans="1:2" x14ac:dyDescent="0.25">
      <c r="A645" s="54"/>
      <c r="B645" s="54"/>
    </row>
    <row r="646" spans="1:2" x14ac:dyDescent="0.25">
      <c r="A646" s="54"/>
      <c r="B646" s="54"/>
    </row>
    <row r="647" spans="1:2" x14ac:dyDescent="0.25">
      <c r="A647" s="54"/>
      <c r="B647" s="54"/>
    </row>
    <row r="648" spans="1:2" x14ac:dyDescent="0.25">
      <c r="A648" s="54"/>
      <c r="B648" s="54"/>
    </row>
    <row r="649" spans="1:2" x14ac:dyDescent="0.25">
      <c r="A649" s="54"/>
      <c r="B649" s="54"/>
    </row>
    <row r="650" spans="1:2" x14ac:dyDescent="0.25">
      <c r="A650" s="54"/>
      <c r="B650" s="54"/>
    </row>
    <row r="651" spans="1:2" x14ac:dyDescent="0.25">
      <c r="A651" s="54"/>
      <c r="B651" s="54"/>
    </row>
    <row r="652" spans="1:2" x14ac:dyDescent="0.25">
      <c r="A652" s="54"/>
      <c r="B652" s="54"/>
    </row>
    <row r="653" spans="1:2" x14ac:dyDescent="0.25">
      <c r="A653" s="54"/>
      <c r="B653" s="54"/>
    </row>
    <row r="654" spans="1:2" x14ac:dyDescent="0.25">
      <c r="A654" s="54"/>
      <c r="B654" s="54"/>
    </row>
    <row r="655" spans="1:2" x14ac:dyDescent="0.25">
      <c r="A655" s="54"/>
      <c r="B655" s="54"/>
    </row>
    <row r="656" spans="1:2" x14ac:dyDescent="0.25">
      <c r="A656" s="54"/>
      <c r="B656" s="54"/>
    </row>
    <row r="657" spans="1:2" x14ac:dyDescent="0.25">
      <c r="A657" s="54"/>
      <c r="B657" s="54"/>
    </row>
    <row r="658" spans="1:2" x14ac:dyDescent="0.25">
      <c r="A658" s="54"/>
      <c r="B658" s="54"/>
    </row>
    <row r="659" spans="1:2" x14ac:dyDescent="0.25">
      <c r="A659" s="54"/>
      <c r="B659" s="54"/>
    </row>
    <row r="660" spans="1:2" x14ac:dyDescent="0.25">
      <c r="A660" s="54"/>
      <c r="B660" s="54"/>
    </row>
    <row r="661" spans="1:2" x14ac:dyDescent="0.25">
      <c r="A661" s="54"/>
      <c r="B661" s="54"/>
    </row>
    <row r="662" spans="1:2" x14ac:dyDescent="0.25">
      <c r="A662" s="54"/>
      <c r="B662" s="54"/>
    </row>
    <row r="663" spans="1:2" x14ac:dyDescent="0.25">
      <c r="A663" s="54"/>
      <c r="B663" s="54"/>
    </row>
    <row r="664" spans="1:2" x14ac:dyDescent="0.25">
      <c r="A664" s="54"/>
      <c r="B664" s="54"/>
    </row>
    <row r="665" spans="1:2" x14ac:dyDescent="0.25">
      <c r="A665" s="54"/>
      <c r="B665" s="54"/>
    </row>
    <row r="666" spans="1:2" x14ac:dyDescent="0.25">
      <c r="A666" s="54"/>
      <c r="B666" s="54"/>
    </row>
    <row r="667" spans="1:2" x14ac:dyDescent="0.25">
      <c r="A667" s="54"/>
      <c r="B667" s="54"/>
    </row>
    <row r="668" spans="1:2" x14ac:dyDescent="0.25">
      <c r="A668" s="54"/>
      <c r="B668" s="54"/>
    </row>
    <row r="669" spans="1:2" x14ac:dyDescent="0.25">
      <c r="A669" s="54"/>
      <c r="B669" s="54"/>
    </row>
    <row r="670" spans="1:2" x14ac:dyDescent="0.25">
      <c r="A670" s="54"/>
      <c r="B670" s="54"/>
    </row>
    <row r="671" spans="1:2" x14ac:dyDescent="0.25">
      <c r="A671" s="54"/>
      <c r="B671" s="54"/>
    </row>
    <row r="672" spans="1:2" x14ac:dyDescent="0.25">
      <c r="A672" s="54"/>
      <c r="B672" s="54"/>
    </row>
    <row r="673" spans="1:2" x14ac:dyDescent="0.25">
      <c r="A673" s="54"/>
      <c r="B673" s="54"/>
    </row>
    <row r="674" spans="1:2" x14ac:dyDescent="0.25">
      <c r="A674" s="54"/>
      <c r="B674" s="54"/>
    </row>
    <row r="675" spans="1:2" x14ac:dyDescent="0.25">
      <c r="A675" s="54"/>
      <c r="B675" s="54"/>
    </row>
    <row r="676" spans="1:2" x14ac:dyDescent="0.25">
      <c r="A676" s="54"/>
      <c r="B676" s="54"/>
    </row>
    <row r="677" spans="1:2" x14ac:dyDescent="0.25">
      <c r="A677" s="54"/>
      <c r="B677" s="54"/>
    </row>
    <row r="678" spans="1:2" x14ac:dyDescent="0.25">
      <c r="A678" s="54"/>
      <c r="B678" s="54"/>
    </row>
    <row r="679" spans="1:2" x14ac:dyDescent="0.25">
      <c r="A679" s="54"/>
      <c r="B679" s="54"/>
    </row>
    <row r="680" spans="1:2" x14ac:dyDescent="0.25">
      <c r="A680" s="54"/>
      <c r="B680" s="54"/>
    </row>
    <row r="681" spans="1:2" x14ac:dyDescent="0.25">
      <c r="A681" s="54"/>
      <c r="B681" s="54"/>
    </row>
    <row r="682" spans="1:2" x14ac:dyDescent="0.25">
      <c r="A682" s="54"/>
      <c r="B682" s="54"/>
    </row>
    <row r="683" spans="1:2" x14ac:dyDescent="0.25">
      <c r="A683" s="54"/>
      <c r="B683" s="54"/>
    </row>
    <row r="684" spans="1:2" x14ac:dyDescent="0.25">
      <c r="A684" s="54"/>
      <c r="B684" s="54"/>
    </row>
    <row r="685" spans="1:2" x14ac:dyDescent="0.25">
      <c r="A685" s="54"/>
      <c r="B685" s="54"/>
    </row>
    <row r="686" spans="1:2" x14ac:dyDescent="0.25">
      <c r="A686" s="54"/>
      <c r="B686" s="54"/>
    </row>
    <row r="687" spans="1:2" x14ac:dyDescent="0.25">
      <c r="A687" s="54"/>
      <c r="B687" s="54"/>
    </row>
    <row r="688" spans="1:2" x14ac:dyDescent="0.25">
      <c r="A688" s="54"/>
      <c r="B688" s="54"/>
    </row>
    <row r="689" spans="1:2" x14ac:dyDescent="0.25">
      <c r="A689" s="54"/>
      <c r="B689" s="54"/>
    </row>
    <row r="690" spans="1:2" x14ac:dyDescent="0.25">
      <c r="A690" s="54"/>
      <c r="B690" s="54"/>
    </row>
    <row r="691" spans="1:2" x14ac:dyDescent="0.25">
      <c r="A691" s="54"/>
      <c r="B691" s="54"/>
    </row>
    <row r="692" spans="1:2" x14ac:dyDescent="0.25">
      <c r="A692" s="54"/>
      <c r="B692" s="54"/>
    </row>
    <row r="693" spans="1:2" x14ac:dyDescent="0.25">
      <c r="A693" s="54"/>
      <c r="B693" s="54"/>
    </row>
    <row r="694" spans="1:2" x14ac:dyDescent="0.25">
      <c r="A694" s="54"/>
      <c r="B694" s="54"/>
    </row>
    <row r="695" spans="1:2" x14ac:dyDescent="0.25">
      <c r="A695" s="54"/>
      <c r="B695" s="54"/>
    </row>
    <row r="696" spans="1:2" x14ac:dyDescent="0.25">
      <c r="A696" s="54"/>
      <c r="B696" s="54"/>
    </row>
    <row r="697" spans="1:2" x14ac:dyDescent="0.25">
      <c r="A697" s="54"/>
      <c r="B697" s="54"/>
    </row>
    <row r="698" spans="1:2" x14ac:dyDescent="0.25">
      <c r="A698" s="54"/>
      <c r="B698" s="54"/>
    </row>
    <row r="699" spans="1:2" x14ac:dyDescent="0.25">
      <c r="A699" s="54"/>
      <c r="B699" s="54"/>
    </row>
    <row r="700" spans="1:2" x14ac:dyDescent="0.25">
      <c r="A700" s="54"/>
      <c r="B700" s="54"/>
    </row>
    <row r="701" spans="1:2" x14ac:dyDescent="0.25">
      <c r="A701" s="54"/>
      <c r="B701" s="54"/>
    </row>
    <row r="702" spans="1:2" x14ac:dyDescent="0.25">
      <c r="A702" s="54"/>
      <c r="B702" s="54"/>
    </row>
    <row r="703" spans="1:2" x14ac:dyDescent="0.25">
      <c r="A703" s="54"/>
      <c r="B703" s="54"/>
    </row>
    <row r="704" spans="1:2" x14ac:dyDescent="0.25">
      <c r="A704" s="54"/>
      <c r="B704" s="54"/>
    </row>
    <row r="705" spans="1:2" x14ac:dyDescent="0.25">
      <c r="A705" s="54"/>
      <c r="B705" s="54"/>
    </row>
    <row r="706" spans="1:2" x14ac:dyDescent="0.25">
      <c r="A706" s="54"/>
      <c r="B706" s="54"/>
    </row>
    <row r="707" spans="1:2" x14ac:dyDescent="0.25">
      <c r="A707" s="54"/>
      <c r="B707" s="54"/>
    </row>
    <row r="708" spans="1:2" x14ac:dyDescent="0.25">
      <c r="A708" s="54"/>
      <c r="B708" s="54"/>
    </row>
    <row r="709" spans="1:2" x14ac:dyDescent="0.25">
      <c r="A709" s="54"/>
      <c r="B709" s="54"/>
    </row>
    <row r="710" spans="1:2" x14ac:dyDescent="0.25">
      <c r="A710" s="54"/>
      <c r="B710" s="54"/>
    </row>
    <row r="711" spans="1:2" x14ac:dyDescent="0.25">
      <c r="A711" s="54"/>
      <c r="B711" s="54"/>
    </row>
    <row r="712" spans="1:2" x14ac:dyDescent="0.25">
      <c r="A712" s="54"/>
      <c r="B712" s="54"/>
    </row>
    <row r="713" spans="1:2" x14ac:dyDescent="0.25">
      <c r="A713" s="54"/>
      <c r="B713" s="54"/>
    </row>
    <row r="714" spans="1:2" x14ac:dyDescent="0.25">
      <c r="A714" s="54"/>
      <c r="B714" s="54"/>
    </row>
    <row r="715" spans="1:2" x14ac:dyDescent="0.25">
      <c r="A715" s="54"/>
      <c r="B715" s="54"/>
    </row>
    <row r="716" spans="1:2" x14ac:dyDescent="0.25">
      <c r="A716" s="54"/>
      <c r="B716" s="54"/>
    </row>
    <row r="717" spans="1:2" x14ac:dyDescent="0.25">
      <c r="A717" s="54"/>
      <c r="B717" s="54"/>
    </row>
    <row r="718" spans="1:2" x14ac:dyDescent="0.25">
      <c r="A718" s="54"/>
      <c r="B718" s="54"/>
    </row>
    <row r="719" spans="1:2" x14ac:dyDescent="0.25">
      <c r="A719" s="54"/>
      <c r="B719" s="54"/>
    </row>
    <row r="720" spans="1:2" x14ac:dyDescent="0.25">
      <c r="A720" s="54"/>
      <c r="B720" s="54"/>
    </row>
    <row r="721" spans="1:2" x14ac:dyDescent="0.25">
      <c r="A721" s="54"/>
      <c r="B721" s="54"/>
    </row>
    <row r="722" spans="1:2" x14ac:dyDescent="0.25">
      <c r="A722" s="54"/>
      <c r="B722" s="54"/>
    </row>
    <row r="723" spans="1:2" x14ac:dyDescent="0.25">
      <c r="A723" s="54"/>
      <c r="B723" s="54"/>
    </row>
    <row r="724" spans="1:2" x14ac:dyDescent="0.25">
      <c r="A724" s="54"/>
      <c r="B724" s="54"/>
    </row>
    <row r="725" spans="1:2" x14ac:dyDescent="0.25">
      <c r="A725" s="54"/>
      <c r="B725" s="54"/>
    </row>
    <row r="726" spans="1:2" x14ac:dyDescent="0.25">
      <c r="A726" s="54"/>
      <c r="B726" s="54"/>
    </row>
    <row r="727" spans="1:2" x14ac:dyDescent="0.25">
      <c r="A727" s="54"/>
      <c r="B727" s="54"/>
    </row>
    <row r="728" spans="1:2" x14ac:dyDescent="0.25">
      <c r="A728" s="54"/>
      <c r="B728" s="54"/>
    </row>
    <row r="729" spans="1:2" x14ac:dyDescent="0.25">
      <c r="A729" s="54"/>
      <c r="B729" s="54"/>
    </row>
    <row r="730" spans="1:2" x14ac:dyDescent="0.25">
      <c r="A730" s="54"/>
      <c r="B730" s="54"/>
    </row>
    <row r="731" spans="1:2" x14ac:dyDescent="0.25">
      <c r="A731" s="54"/>
      <c r="B731" s="54"/>
    </row>
    <row r="732" spans="1:2" x14ac:dyDescent="0.25">
      <c r="A732" s="54"/>
      <c r="B732" s="54"/>
    </row>
    <row r="733" spans="1:2" x14ac:dyDescent="0.25">
      <c r="A733" s="54"/>
      <c r="B733" s="54"/>
    </row>
    <row r="734" spans="1:2" x14ac:dyDescent="0.25">
      <c r="A734" s="54"/>
      <c r="B734" s="54"/>
    </row>
    <row r="735" spans="1:2" x14ac:dyDescent="0.25">
      <c r="A735" s="54"/>
      <c r="B735" s="54"/>
    </row>
    <row r="736" spans="1:2" x14ac:dyDescent="0.25">
      <c r="A736" s="54"/>
      <c r="B736" s="54"/>
    </row>
    <row r="737" spans="1:2" x14ac:dyDescent="0.25">
      <c r="A737" s="54"/>
      <c r="B737" s="54"/>
    </row>
    <row r="738" spans="1:2" x14ac:dyDescent="0.25">
      <c r="A738" s="54"/>
      <c r="B738" s="54"/>
    </row>
    <row r="739" spans="1:2" x14ac:dyDescent="0.25">
      <c r="A739" s="54"/>
      <c r="B739" s="54"/>
    </row>
    <row r="740" spans="1:2" x14ac:dyDescent="0.25">
      <c r="A740" s="54"/>
      <c r="B740" s="54"/>
    </row>
    <row r="741" spans="1:2" x14ac:dyDescent="0.25">
      <c r="A741" s="54"/>
      <c r="B741" s="54"/>
    </row>
    <row r="742" spans="1:2" x14ac:dyDescent="0.25">
      <c r="A742" s="54"/>
      <c r="B742" s="54"/>
    </row>
    <row r="743" spans="1:2" x14ac:dyDescent="0.25">
      <c r="A743" s="54"/>
      <c r="B743" s="54"/>
    </row>
    <row r="744" spans="1:2" x14ac:dyDescent="0.25">
      <c r="A744" s="54"/>
      <c r="B744" s="54"/>
    </row>
    <row r="745" spans="1:2" x14ac:dyDescent="0.25">
      <c r="A745" s="54"/>
      <c r="B745" s="54"/>
    </row>
    <row r="746" spans="1:2" x14ac:dyDescent="0.25">
      <c r="A746" s="54"/>
      <c r="B746" s="54"/>
    </row>
    <row r="747" spans="1:2" x14ac:dyDescent="0.25">
      <c r="A747" s="54"/>
      <c r="B747" s="54"/>
    </row>
    <row r="748" spans="1:2" x14ac:dyDescent="0.25">
      <c r="A748" s="54"/>
      <c r="B748" s="54"/>
    </row>
    <row r="749" spans="1:2" x14ac:dyDescent="0.25">
      <c r="A749" s="54"/>
      <c r="B749" s="54"/>
    </row>
    <row r="750" spans="1:2" x14ac:dyDescent="0.25">
      <c r="A750" s="54"/>
      <c r="B750" s="54"/>
    </row>
    <row r="751" spans="1:2" x14ac:dyDescent="0.25">
      <c r="A751" s="54"/>
      <c r="B751" s="54"/>
    </row>
    <row r="752" spans="1:2" x14ac:dyDescent="0.25">
      <c r="A752" s="54"/>
      <c r="B752" s="54"/>
    </row>
    <row r="753" spans="1:2" x14ac:dyDescent="0.25">
      <c r="A753" s="54"/>
      <c r="B753" s="54"/>
    </row>
    <row r="754" spans="1:2" x14ac:dyDescent="0.25">
      <c r="A754" s="54"/>
      <c r="B754" s="54"/>
    </row>
    <row r="755" spans="1:2" x14ac:dyDescent="0.25">
      <c r="A755" s="54"/>
      <c r="B755" s="54"/>
    </row>
    <row r="756" spans="1:2" x14ac:dyDescent="0.25">
      <c r="A756" s="54"/>
      <c r="B756" s="54"/>
    </row>
    <row r="757" spans="1:2" x14ac:dyDescent="0.25">
      <c r="A757" s="54"/>
      <c r="B757" s="54"/>
    </row>
    <row r="758" spans="1:2" x14ac:dyDescent="0.25">
      <c r="A758" s="54"/>
      <c r="B758" s="54"/>
    </row>
    <row r="759" spans="1:2" x14ac:dyDescent="0.25">
      <c r="A759" s="54"/>
      <c r="B759" s="54"/>
    </row>
    <row r="760" spans="1:2" x14ac:dyDescent="0.25">
      <c r="A760" s="54"/>
      <c r="B760" s="54"/>
    </row>
    <row r="761" spans="1:2" x14ac:dyDescent="0.25">
      <c r="A761" s="54"/>
      <c r="B761" s="54"/>
    </row>
    <row r="762" spans="1:2" x14ac:dyDescent="0.25">
      <c r="A762" s="54"/>
      <c r="B762" s="54"/>
    </row>
    <row r="763" spans="1:2" x14ac:dyDescent="0.25">
      <c r="A763" s="54"/>
      <c r="B763" s="54"/>
    </row>
    <row r="764" spans="1:2" x14ac:dyDescent="0.25">
      <c r="A764" s="54"/>
      <c r="B764" s="54"/>
    </row>
    <row r="765" spans="1:2" x14ac:dyDescent="0.25">
      <c r="A765" s="54"/>
      <c r="B765" s="54"/>
    </row>
    <row r="766" spans="1:2" x14ac:dyDescent="0.25">
      <c r="A766" s="54"/>
      <c r="B766" s="54"/>
    </row>
    <row r="767" spans="1:2" x14ac:dyDescent="0.25">
      <c r="A767" s="54"/>
      <c r="B767" s="54"/>
    </row>
    <row r="768" spans="1:2" x14ac:dyDescent="0.25">
      <c r="A768" s="54"/>
      <c r="B768" s="54"/>
    </row>
    <row r="769" spans="1:2" x14ac:dyDescent="0.25">
      <c r="A769" s="54"/>
      <c r="B769" s="54"/>
    </row>
    <row r="770" spans="1:2" x14ac:dyDescent="0.25">
      <c r="A770" s="54"/>
      <c r="B770" s="54"/>
    </row>
    <row r="771" spans="1:2" x14ac:dyDescent="0.25">
      <c r="A771" s="54"/>
      <c r="B771" s="54"/>
    </row>
    <row r="772" spans="1:2" x14ac:dyDescent="0.25">
      <c r="A772" s="54"/>
      <c r="B772" s="54"/>
    </row>
    <row r="773" spans="1:2" x14ac:dyDescent="0.25">
      <c r="A773" s="54"/>
      <c r="B773" s="54"/>
    </row>
    <row r="774" spans="1:2" x14ac:dyDescent="0.25">
      <c r="A774" s="54"/>
      <c r="B774" s="54"/>
    </row>
    <row r="775" spans="1:2" x14ac:dyDescent="0.25">
      <c r="A775" s="54"/>
      <c r="B775" s="54"/>
    </row>
    <row r="776" spans="1:2" x14ac:dyDescent="0.25">
      <c r="A776" s="54"/>
      <c r="B776" s="54"/>
    </row>
    <row r="777" spans="1:2" x14ac:dyDescent="0.25">
      <c r="A777" s="54"/>
      <c r="B777" s="54"/>
    </row>
    <row r="778" spans="1:2" x14ac:dyDescent="0.25">
      <c r="A778" s="54"/>
      <c r="B778" s="54"/>
    </row>
    <row r="779" spans="1:2" x14ac:dyDescent="0.25">
      <c r="A779" s="54"/>
      <c r="B779" s="54"/>
    </row>
    <row r="780" spans="1:2" x14ac:dyDescent="0.25">
      <c r="A780" s="54"/>
      <c r="B780" s="54"/>
    </row>
    <row r="781" spans="1:2" x14ac:dyDescent="0.25">
      <c r="A781" s="54"/>
      <c r="B781" s="54"/>
    </row>
    <row r="782" spans="1:2" x14ac:dyDescent="0.25">
      <c r="A782" s="54"/>
      <c r="B782" s="54"/>
    </row>
    <row r="783" spans="1:2" x14ac:dyDescent="0.25">
      <c r="A783" s="54"/>
      <c r="B783" s="54"/>
    </row>
    <row r="784" spans="1:2" x14ac:dyDescent="0.25">
      <c r="A784" s="54"/>
      <c r="B784" s="54"/>
    </row>
    <row r="785" spans="1:2" x14ac:dyDescent="0.25">
      <c r="A785" s="54"/>
      <c r="B785" s="54"/>
    </row>
    <row r="786" spans="1:2" x14ac:dyDescent="0.25">
      <c r="A786" s="54"/>
      <c r="B786" s="54"/>
    </row>
    <row r="787" spans="1:2" x14ac:dyDescent="0.25">
      <c r="A787" s="54"/>
      <c r="B787" s="54"/>
    </row>
    <row r="788" spans="1:2" x14ac:dyDescent="0.25">
      <c r="A788" s="54"/>
      <c r="B788" s="54"/>
    </row>
    <row r="789" spans="1:2" x14ac:dyDescent="0.25">
      <c r="A789" s="54"/>
      <c r="B789" s="54"/>
    </row>
    <row r="790" spans="1:2" x14ac:dyDescent="0.25">
      <c r="A790" s="54"/>
      <c r="B790" s="54"/>
    </row>
    <row r="791" spans="1:2" x14ac:dyDescent="0.25">
      <c r="A791" s="54"/>
      <c r="B791" s="54"/>
    </row>
    <row r="792" spans="1:2" x14ac:dyDescent="0.25">
      <c r="A792" s="54"/>
      <c r="B792" s="54"/>
    </row>
    <row r="793" spans="1:2" x14ac:dyDescent="0.25">
      <c r="A793" s="54"/>
      <c r="B793" s="54"/>
    </row>
    <row r="794" spans="1:2" x14ac:dyDescent="0.25">
      <c r="A794" s="54"/>
      <c r="B794" s="54"/>
    </row>
    <row r="795" spans="1:2" x14ac:dyDescent="0.25">
      <c r="A795" s="54"/>
      <c r="B795" s="54"/>
    </row>
    <row r="796" spans="1:2" x14ac:dyDescent="0.25">
      <c r="A796" s="54"/>
      <c r="B796" s="54"/>
    </row>
    <row r="797" spans="1:2" x14ac:dyDescent="0.25">
      <c r="A797" s="54"/>
      <c r="B797" s="54"/>
    </row>
    <row r="798" spans="1:2" x14ac:dyDescent="0.25">
      <c r="A798" s="54"/>
      <c r="B798" s="54"/>
    </row>
    <row r="799" spans="1:2" x14ac:dyDescent="0.25">
      <c r="A799" s="54"/>
      <c r="B799" s="54"/>
    </row>
    <row r="800" spans="1:2" x14ac:dyDescent="0.25">
      <c r="A800" s="54"/>
      <c r="B800" s="54"/>
    </row>
    <row r="801" spans="1:2" x14ac:dyDescent="0.25">
      <c r="A801" s="54"/>
      <c r="B801" s="54"/>
    </row>
    <row r="802" spans="1:2" x14ac:dyDescent="0.25">
      <c r="A802" s="54"/>
      <c r="B802" s="54"/>
    </row>
    <row r="803" spans="1:2" x14ac:dyDescent="0.25">
      <c r="A803" s="54"/>
      <c r="B803" s="54"/>
    </row>
    <row r="804" spans="1:2" x14ac:dyDescent="0.25">
      <c r="A804" s="54"/>
      <c r="B804" s="54"/>
    </row>
    <row r="805" spans="1:2" x14ac:dyDescent="0.25">
      <c r="A805" s="54"/>
      <c r="B805" s="54"/>
    </row>
    <row r="806" spans="1:2" x14ac:dyDescent="0.25">
      <c r="A806" s="54"/>
      <c r="B806" s="54"/>
    </row>
    <row r="807" spans="1:2" x14ac:dyDescent="0.25">
      <c r="A807" s="54"/>
      <c r="B807" s="54"/>
    </row>
    <row r="808" spans="1:2" x14ac:dyDescent="0.25">
      <c r="A808" s="54"/>
      <c r="B808" s="54"/>
    </row>
    <row r="809" spans="1:2" x14ac:dyDescent="0.25">
      <c r="A809" s="54"/>
      <c r="B809" s="54"/>
    </row>
    <row r="810" spans="1:2" x14ac:dyDescent="0.25">
      <c r="A810" s="54"/>
      <c r="B810" s="54"/>
    </row>
    <row r="811" spans="1:2" x14ac:dyDescent="0.25">
      <c r="A811" s="54"/>
      <c r="B811" s="54"/>
    </row>
    <row r="812" spans="1:2" x14ac:dyDescent="0.25">
      <c r="A812" s="54"/>
      <c r="B812" s="54"/>
    </row>
    <row r="813" spans="1:2" x14ac:dyDescent="0.25">
      <c r="A813" s="54"/>
      <c r="B813" s="54"/>
    </row>
    <row r="814" spans="1:2" x14ac:dyDescent="0.25">
      <c r="A814" s="54"/>
      <c r="B814" s="54"/>
    </row>
    <row r="815" spans="1:2" x14ac:dyDescent="0.25">
      <c r="A815" s="54"/>
      <c r="B815" s="54"/>
    </row>
    <row r="816" spans="1:2" x14ac:dyDescent="0.25">
      <c r="A816" s="54"/>
      <c r="B816" s="54"/>
    </row>
    <row r="817" spans="1:2" x14ac:dyDescent="0.25">
      <c r="A817" s="54"/>
      <c r="B817" s="54"/>
    </row>
    <row r="818" spans="1:2" x14ac:dyDescent="0.25">
      <c r="A818" s="54"/>
      <c r="B818" s="54"/>
    </row>
    <row r="819" spans="1:2" x14ac:dyDescent="0.25">
      <c r="A819" s="54"/>
      <c r="B819" s="54"/>
    </row>
    <row r="820" spans="1:2" x14ac:dyDescent="0.25">
      <c r="A820" s="54"/>
      <c r="B820" s="54"/>
    </row>
    <row r="821" spans="1:2" x14ac:dyDescent="0.25">
      <c r="A821" s="54"/>
      <c r="B821" s="54"/>
    </row>
    <row r="822" spans="1:2" x14ac:dyDescent="0.25">
      <c r="A822" s="54"/>
      <c r="B822" s="54"/>
    </row>
    <row r="823" spans="1:2" x14ac:dyDescent="0.25">
      <c r="A823" s="54"/>
      <c r="B823" s="54"/>
    </row>
    <row r="824" spans="1:2" x14ac:dyDescent="0.25">
      <c r="A824" s="54"/>
      <c r="B824" s="54"/>
    </row>
    <row r="825" spans="1:2" x14ac:dyDescent="0.25">
      <c r="A825" s="54"/>
      <c r="B825" s="54"/>
    </row>
    <row r="826" spans="1:2" x14ac:dyDescent="0.25">
      <c r="A826" s="54"/>
      <c r="B826" s="54"/>
    </row>
    <row r="827" spans="1:2" x14ac:dyDescent="0.25">
      <c r="A827" s="54"/>
      <c r="B827" s="54"/>
    </row>
    <row r="828" spans="1:2" x14ac:dyDescent="0.25">
      <c r="A828" s="54"/>
      <c r="B828" s="54"/>
    </row>
    <row r="829" spans="1:2" x14ac:dyDescent="0.25">
      <c r="A829" s="54"/>
      <c r="B829" s="54"/>
    </row>
    <row r="830" spans="1:2" x14ac:dyDescent="0.25">
      <c r="A830" s="54"/>
      <c r="B830" s="54"/>
    </row>
    <row r="831" spans="1:2" x14ac:dyDescent="0.25">
      <c r="A831" s="54"/>
      <c r="B831" s="54"/>
    </row>
    <row r="832" spans="1:2" x14ac:dyDescent="0.25">
      <c r="A832" s="54"/>
      <c r="B832" s="54"/>
    </row>
    <row r="833" spans="1:2" x14ac:dyDescent="0.25">
      <c r="A833" s="54"/>
      <c r="B833" s="54"/>
    </row>
    <row r="834" spans="1:2" x14ac:dyDescent="0.25">
      <c r="A834" s="54"/>
      <c r="B834" s="54"/>
    </row>
    <row r="835" spans="1:2" x14ac:dyDescent="0.25">
      <c r="A835" s="54"/>
      <c r="B835" s="54"/>
    </row>
    <row r="836" spans="1:2" x14ac:dyDescent="0.25">
      <c r="A836" s="54"/>
      <c r="B836" s="54"/>
    </row>
    <row r="837" spans="1:2" x14ac:dyDescent="0.25">
      <c r="A837" s="54"/>
      <c r="B837" s="54"/>
    </row>
    <row r="838" spans="1:2" x14ac:dyDescent="0.25">
      <c r="A838" s="54"/>
      <c r="B838" s="54"/>
    </row>
    <row r="839" spans="1:2" x14ac:dyDescent="0.25">
      <c r="A839" s="54"/>
      <c r="B839" s="54"/>
    </row>
    <row r="840" spans="1:2" x14ac:dyDescent="0.25">
      <c r="A840" s="54"/>
      <c r="B840" s="54"/>
    </row>
    <row r="841" spans="1:2" x14ac:dyDescent="0.25">
      <c r="A841" s="54"/>
      <c r="B841" s="54"/>
    </row>
    <row r="842" spans="1:2" x14ac:dyDescent="0.25">
      <c r="A842" s="54"/>
      <c r="B842" s="54"/>
    </row>
    <row r="843" spans="1:2" x14ac:dyDescent="0.25">
      <c r="A843" s="54"/>
      <c r="B843" s="54"/>
    </row>
    <row r="844" spans="1:2" x14ac:dyDescent="0.25">
      <c r="A844" s="54"/>
      <c r="B844" s="54"/>
    </row>
    <row r="845" spans="1:2" x14ac:dyDescent="0.25">
      <c r="A845" s="54"/>
      <c r="B845" s="54"/>
    </row>
    <row r="846" spans="1:2" x14ac:dyDescent="0.25">
      <c r="A846" s="54"/>
      <c r="B846" s="54"/>
    </row>
    <row r="847" spans="1:2" x14ac:dyDescent="0.25">
      <c r="A847" s="54"/>
      <c r="B847" s="54"/>
    </row>
    <row r="848" spans="1:2" x14ac:dyDescent="0.25">
      <c r="A848" s="54"/>
      <c r="B848" s="54"/>
    </row>
    <row r="849" spans="1:2" x14ac:dyDescent="0.25">
      <c r="A849" s="54"/>
      <c r="B849" s="54"/>
    </row>
    <row r="850" spans="1:2" x14ac:dyDescent="0.25">
      <c r="A850" s="54"/>
      <c r="B850" s="54"/>
    </row>
    <row r="851" spans="1:2" x14ac:dyDescent="0.25">
      <c r="A851" s="54"/>
      <c r="B851" s="54"/>
    </row>
    <row r="852" spans="1:2" x14ac:dyDescent="0.25">
      <c r="A852" s="54"/>
      <c r="B852" s="54"/>
    </row>
    <row r="853" spans="1:2" x14ac:dyDescent="0.25">
      <c r="A853" s="54"/>
      <c r="B853" s="54"/>
    </row>
    <row r="854" spans="1:2" x14ac:dyDescent="0.25">
      <c r="A854" s="54"/>
      <c r="B854" s="54"/>
    </row>
    <row r="855" spans="1:2" x14ac:dyDescent="0.25">
      <c r="A855" s="54"/>
      <c r="B855" s="54"/>
    </row>
    <row r="856" spans="1:2" x14ac:dyDescent="0.25">
      <c r="A856" s="54"/>
      <c r="B856" s="54"/>
    </row>
    <row r="857" spans="1:2" x14ac:dyDescent="0.25">
      <c r="A857" s="54"/>
      <c r="B857" s="54"/>
    </row>
    <row r="858" spans="1:2" x14ac:dyDescent="0.25">
      <c r="A858" s="54"/>
      <c r="B858" s="54"/>
    </row>
    <row r="859" spans="1:2" x14ac:dyDescent="0.25">
      <c r="A859" s="54"/>
      <c r="B859" s="54"/>
    </row>
    <row r="860" spans="1:2" x14ac:dyDescent="0.25">
      <c r="A860" s="54"/>
      <c r="B860" s="54"/>
    </row>
    <row r="861" spans="1:2" x14ac:dyDescent="0.25">
      <c r="A861" s="54"/>
      <c r="B861" s="54"/>
    </row>
    <row r="862" spans="1:2" x14ac:dyDescent="0.25">
      <c r="A862" s="54"/>
      <c r="B862" s="54"/>
    </row>
    <row r="863" spans="1:2" x14ac:dyDescent="0.25">
      <c r="A863" s="54"/>
      <c r="B863" s="54"/>
    </row>
    <row r="864" spans="1:2" x14ac:dyDescent="0.25">
      <c r="A864" s="54"/>
      <c r="B864" s="54"/>
    </row>
    <row r="865" spans="1:2" x14ac:dyDescent="0.25">
      <c r="A865" s="54"/>
      <c r="B865" s="54"/>
    </row>
    <row r="866" spans="1:2" x14ac:dyDescent="0.25">
      <c r="A866" s="54"/>
      <c r="B866" s="54"/>
    </row>
    <row r="867" spans="1:2" x14ac:dyDescent="0.25">
      <c r="A867" s="54"/>
      <c r="B867" s="54"/>
    </row>
    <row r="868" spans="1:2" x14ac:dyDescent="0.25">
      <c r="A868" s="54"/>
      <c r="B868" s="54"/>
    </row>
    <row r="869" spans="1:2" x14ac:dyDescent="0.25">
      <c r="A869" s="54"/>
      <c r="B869" s="54"/>
    </row>
    <row r="870" spans="1:2" x14ac:dyDescent="0.25">
      <c r="A870" s="54"/>
      <c r="B870" s="54"/>
    </row>
    <row r="871" spans="1:2" x14ac:dyDescent="0.25">
      <c r="A871" s="54"/>
      <c r="B871" s="54"/>
    </row>
    <row r="872" spans="1:2" x14ac:dyDescent="0.25">
      <c r="A872" s="54"/>
      <c r="B872" s="54"/>
    </row>
    <row r="873" spans="1:2" x14ac:dyDescent="0.25">
      <c r="A873" s="54"/>
      <c r="B873" s="54"/>
    </row>
    <row r="874" spans="1:2" x14ac:dyDescent="0.25">
      <c r="A874" s="54"/>
      <c r="B874" s="54"/>
    </row>
    <row r="875" spans="1:2" x14ac:dyDescent="0.25">
      <c r="A875" s="54"/>
      <c r="B875" s="54"/>
    </row>
    <row r="876" spans="1:2" x14ac:dyDescent="0.25">
      <c r="A876" s="54"/>
      <c r="B876" s="54"/>
    </row>
    <row r="877" spans="1:2" x14ac:dyDescent="0.25">
      <c r="A877" s="54"/>
      <c r="B877" s="54"/>
    </row>
    <row r="878" spans="1:2" x14ac:dyDescent="0.25">
      <c r="A878" s="54"/>
      <c r="B878" s="54"/>
    </row>
    <row r="879" spans="1:2" x14ac:dyDescent="0.25">
      <c r="A879" s="54"/>
      <c r="B879" s="54"/>
    </row>
    <row r="880" spans="1:2" x14ac:dyDescent="0.25">
      <c r="A880" s="54"/>
      <c r="B880" s="54"/>
    </row>
    <row r="881" spans="1:2" x14ac:dyDescent="0.25">
      <c r="A881" s="54"/>
      <c r="B881" s="54"/>
    </row>
    <row r="882" spans="1:2" x14ac:dyDescent="0.25">
      <c r="A882" s="54"/>
      <c r="B882" s="54"/>
    </row>
    <row r="883" spans="1:2" x14ac:dyDescent="0.25">
      <c r="A883" s="54"/>
      <c r="B883" s="54"/>
    </row>
    <row r="884" spans="1:2" x14ac:dyDescent="0.25">
      <c r="A884" s="54"/>
      <c r="B884" s="54"/>
    </row>
    <row r="885" spans="1:2" x14ac:dyDescent="0.25">
      <c r="A885" s="54"/>
      <c r="B885" s="54"/>
    </row>
    <row r="886" spans="1:2" x14ac:dyDescent="0.25">
      <c r="A886" s="54"/>
      <c r="B886" s="54"/>
    </row>
    <row r="887" spans="1:2" x14ac:dyDescent="0.25">
      <c r="A887" s="54"/>
      <c r="B887" s="54"/>
    </row>
    <row r="888" spans="1:2" x14ac:dyDescent="0.25">
      <c r="A888" s="54"/>
      <c r="B888" s="54"/>
    </row>
    <row r="889" spans="1:2" x14ac:dyDescent="0.25">
      <c r="A889" s="54"/>
      <c r="B889" s="54"/>
    </row>
    <row r="890" spans="1:2" x14ac:dyDescent="0.25">
      <c r="A890" s="54"/>
      <c r="B890" s="54"/>
    </row>
    <row r="891" spans="1:2" x14ac:dyDescent="0.25">
      <c r="A891" s="54"/>
      <c r="B891" s="54"/>
    </row>
    <row r="892" spans="1:2" x14ac:dyDescent="0.25">
      <c r="A892" s="54"/>
      <c r="B892" s="54"/>
    </row>
    <row r="893" spans="1:2" x14ac:dyDescent="0.25">
      <c r="A893" s="54"/>
      <c r="B893" s="54"/>
    </row>
    <row r="894" spans="1:2" x14ac:dyDescent="0.25">
      <c r="A894" s="54"/>
      <c r="B894" s="54"/>
    </row>
    <row r="895" spans="1:2" x14ac:dyDescent="0.25">
      <c r="A895" s="54"/>
      <c r="B895" s="54"/>
    </row>
    <row r="896" spans="1:2" x14ac:dyDescent="0.25">
      <c r="A896" s="54"/>
      <c r="B896" s="54"/>
    </row>
    <row r="897" spans="1:2" x14ac:dyDescent="0.25">
      <c r="A897" s="54"/>
      <c r="B897" s="54"/>
    </row>
    <row r="898" spans="1:2" x14ac:dyDescent="0.25">
      <c r="A898" s="54"/>
      <c r="B898" s="54"/>
    </row>
    <row r="899" spans="1:2" x14ac:dyDescent="0.25">
      <c r="A899" s="54"/>
      <c r="B899" s="54"/>
    </row>
    <row r="900" spans="1:2" x14ac:dyDescent="0.25">
      <c r="A900" s="54"/>
      <c r="B900" s="54"/>
    </row>
    <row r="901" spans="1:2" x14ac:dyDescent="0.25">
      <c r="A901" s="54"/>
      <c r="B901" s="54"/>
    </row>
    <row r="902" spans="1:2" x14ac:dyDescent="0.25">
      <c r="A902" s="54"/>
      <c r="B902" s="54"/>
    </row>
    <row r="903" spans="1:2" x14ac:dyDescent="0.25">
      <c r="A903" s="54"/>
      <c r="B903" s="54"/>
    </row>
    <row r="904" spans="1:2" x14ac:dyDescent="0.25">
      <c r="A904" s="54"/>
      <c r="B904" s="54"/>
    </row>
    <row r="905" spans="1:2" x14ac:dyDescent="0.25">
      <c r="A905" s="54"/>
      <c r="B905" s="54"/>
    </row>
    <row r="906" spans="1:2" x14ac:dyDescent="0.25">
      <c r="A906" s="54"/>
      <c r="B906" s="54"/>
    </row>
    <row r="907" spans="1:2" x14ac:dyDescent="0.25">
      <c r="A907" s="54"/>
      <c r="B907" s="54"/>
    </row>
    <row r="908" spans="1:2" x14ac:dyDescent="0.25">
      <c r="A908" s="54"/>
      <c r="B908" s="54"/>
    </row>
    <row r="909" spans="1:2" x14ac:dyDescent="0.25">
      <c r="A909" s="54"/>
      <c r="B909" s="54"/>
    </row>
    <row r="910" spans="1:2" x14ac:dyDescent="0.25">
      <c r="A910" s="54"/>
      <c r="B910" s="54"/>
    </row>
    <row r="911" spans="1:2" x14ac:dyDescent="0.25">
      <c r="A911" s="54"/>
      <c r="B911" s="54"/>
    </row>
    <row r="912" spans="1:2" x14ac:dyDescent="0.25">
      <c r="A912" s="54"/>
      <c r="B912" s="54"/>
    </row>
    <row r="913" spans="1:2" x14ac:dyDescent="0.25">
      <c r="A913" s="54"/>
      <c r="B913" s="54"/>
    </row>
    <row r="914" spans="1:2" x14ac:dyDescent="0.25">
      <c r="A914" s="54"/>
      <c r="B914" s="54"/>
    </row>
    <row r="915" spans="1:2" x14ac:dyDescent="0.25">
      <c r="A915" s="54"/>
      <c r="B915" s="54"/>
    </row>
    <row r="916" spans="1:2" x14ac:dyDescent="0.25">
      <c r="A916" s="54"/>
      <c r="B916" s="54"/>
    </row>
    <row r="917" spans="1:2" x14ac:dyDescent="0.25">
      <c r="A917" s="54"/>
      <c r="B917" s="54"/>
    </row>
    <row r="918" spans="1:2" x14ac:dyDescent="0.25">
      <c r="A918" s="54"/>
      <c r="B918" s="54"/>
    </row>
    <row r="919" spans="1:2" x14ac:dyDescent="0.25">
      <c r="A919" s="54"/>
      <c r="B919" s="54"/>
    </row>
    <row r="920" spans="1:2" x14ac:dyDescent="0.25">
      <c r="A920" s="54"/>
      <c r="B920" s="54"/>
    </row>
    <row r="921" spans="1:2" x14ac:dyDescent="0.25">
      <c r="A921" s="54"/>
      <c r="B921" s="54"/>
    </row>
    <row r="922" spans="1:2" x14ac:dyDescent="0.25">
      <c r="A922" s="54"/>
      <c r="B922" s="54"/>
    </row>
    <row r="923" spans="1:2" x14ac:dyDescent="0.25">
      <c r="A923" s="54"/>
      <c r="B923" s="54"/>
    </row>
    <row r="924" spans="1:2" x14ac:dyDescent="0.25">
      <c r="A924" s="54"/>
      <c r="B924" s="54"/>
    </row>
    <row r="925" spans="1:2" x14ac:dyDescent="0.25">
      <c r="A925" s="54"/>
      <c r="B925" s="54"/>
    </row>
    <row r="926" spans="1:2" x14ac:dyDescent="0.25">
      <c r="A926" s="54"/>
      <c r="B926" s="54"/>
    </row>
    <row r="927" spans="1:2" x14ac:dyDescent="0.25">
      <c r="A927" s="54"/>
      <c r="B927" s="54"/>
    </row>
    <row r="928" spans="1:2" x14ac:dyDescent="0.25">
      <c r="A928" s="54"/>
      <c r="B928" s="54"/>
    </row>
    <row r="929" spans="1:2" x14ac:dyDescent="0.25">
      <c r="A929" s="54"/>
      <c r="B929" s="54"/>
    </row>
    <row r="930" spans="1:2" x14ac:dyDescent="0.25">
      <c r="A930" s="54"/>
      <c r="B930" s="54"/>
    </row>
    <row r="931" spans="1:2" x14ac:dyDescent="0.25">
      <c r="A931" s="54"/>
      <c r="B931" s="54"/>
    </row>
    <row r="932" spans="1:2" x14ac:dyDescent="0.25">
      <c r="A932" s="54"/>
      <c r="B932" s="54"/>
    </row>
    <row r="933" spans="1:2" x14ac:dyDescent="0.25">
      <c r="A933" s="54"/>
      <c r="B933" s="54"/>
    </row>
    <row r="934" spans="1:2" x14ac:dyDescent="0.25">
      <c r="A934" s="54"/>
      <c r="B934" s="54"/>
    </row>
    <row r="935" spans="1:2" x14ac:dyDescent="0.25">
      <c r="A935" s="54"/>
      <c r="B935" s="54"/>
    </row>
    <row r="936" spans="1:2" x14ac:dyDescent="0.25">
      <c r="A936" s="54"/>
      <c r="B936" s="54"/>
    </row>
    <row r="937" spans="1:2" x14ac:dyDescent="0.25">
      <c r="A937" s="54"/>
      <c r="B937" s="54"/>
    </row>
    <row r="938" spans="1:2" x14ac:dyDescent="0.25">
      <c r="A938" s="54"/>
      <c r="B938" s="54"/>
    </row>
    <row r="939" spans="1:2" x14ac:dyDescent="0.25">
      <c r="A939" s="54"/>
      <c r="B939" s="54"/>
    </row>
    <row r="940" spans="1:2" x14ac:dyDescent="0.25">
      <c r="A940" s="54"/>
      <c r="B940" s="54"/>
    </row>
    <row r="941" spans="1:2" x14ac:dyDescent="0.25">
      <c r="A941" s="54"/>
      <c r="B941" s="54"/>
    </row>
    <row r="942" spans="1:2" x14ac:dyDescent="0.25">
      <c r="A942" s="54"/>
      <c r="B942" s="54"/>
    </row>
    <row r="943" spans="1:2" x14ac:dyDescent="0.25">
      <c r="A943" s="54"/>
      <c r="B943" s="54"/>
    </row>
    <row r="944" spans="1:2" x14ac:dyDescent="0.25">
      <c r="A944" s="54"/>
      <c r="B944" s="54"/>
    </row>
    <row r="945" spans="1:2" x14ac:dyDescent="0.25">
      <c r="A945" s="54"/>
      <c r="B945" s="54"/>
    </row>
    <row r="946" spans="1:2" x14ac:dyDescent="0.25">
      <c r="A946" s="54"/>
      <c r="B946" s="54"/>
    </row>
    <row r="947" spans="1:2" x14ac:dyDescent="0.25">
      <c r="A947" s="54"/>
      <c r="B947" s="54"/>
    </row>
    <row r="948" spans="1:2" x14ac:dyDescent="0.25">
      <c r="A948" s="54"/>
      <c r="B948" s="54"/>
    </row>
    <row r="949" spans="1:2" x14ac:dyDescent="0.25">
      <c r="A949" s="54"/>
      <c r="B949" s="54"/>
    </row>
    <row r="950" spans="1:2" x14ac:dyDescent="0.25">
      <c r="A950" s="54"/>
      <c r="B950" s="54"/>
    </row>
    <row r="951" spans="1:2" x14ac:dyDescent="0.25">
      <c r="A951" s="54"/>
      <c r="B951" s="54"/>
    </row>
    <row r="952" spans="1:2" x14ac:dyDescent="0.25">
      <c r="A952" s="54"/>
      <c r="B952" s="54"/>
    </row>
    <row r="953" spans="1:2" x14ac:dyDescent="0.25">
      <c r="A953" s="54"/>
      <c r="B953" s="54"/>
    </row>
    <row r="954" spans="1:2" x14ac:dyDescent="0.25">
      <c r="A954" s="54"/>
      <c r="B954" s="54"/>
    </row>
    <row r="955" spans="1:2" x14ac:dyDescent="0.25">
      <c r="A955" s="54"/>
      <c r="B955" s="54"/>
    </row>
    <row r="956" spans="1:2" x14ac:dyDescent="0.25">
      <c r="A956" s="54"/>
      <c r="B956" s="54"/>
    </row>
    <row r="957" spans="1:2" x14ac:dyDescent="0.25">
      <c r="A957" s="54"/>
      <c r="B957" s="54"/>
    </row>
    <row r="958" spans="1:2" x14ac:dyDescent="0.25">
      <c r="A958" s="54"/>
      <c r="B958" s="54"/>
    </row>
    <row r="959" spans="1:2" x14ac:dyDescent="0.25">
      <c r="A959" s="54"/>
      <c r="B959" s="54"/>
    </row>
    <row r="960" spans="1:2" x14ac:dyDescent="0.25">
      <c r="A960" s="54"/>
      <c r="B960" s="54"/>
    </row>
    <row r="961" spans="1:2" x14ac:dyDescent="0.25">
      <c r="A961" s="54"/>
      <c r="B961" s="54"/>
    </row>
    <row r="962" spans="1:2" x14ac:dyDescent="0.25">
      <c r="A962" s="54"/>
      <c r="B962" s="54"/>
    </row>
    <row r="963" spans="1:2" x14ac:dyDescent="0.25">
      <c r="A963" s="54"/>
      <c r="B963" s="54"/>
    </row>
    <row r="964" spans="1:2" x14ac:dyDescent="0.25">
      <c r="A964" s="54"/>
      <c r="B964" s="54"/>
    </row>
    <row r="965" spans="1:2" x14ac:dyDescent="0.25">
      <c r="A965" s="54"/>
      <c r="B965" s="54"/>
    </row>
    <row r="966" spans="1:2" x14ac:dyDescent="0.25">
      <c r="A966" s="54"/>
      <c r="B966" s="54"/>
    </row>
    <row r="967" spans="1:2" x14ac:dyDescent="0.25">
      <c r="A967" s="54"/>
      <c r="B967" s="54"/>
    </row>
    <row r="968" spans="1:2" x14ac:dyDescent="0.25">
      <c r="A968" s="54"/>
      <c r="B968" s="54"/>
    </row>
    <row r="969" spans="1:2" x14ac:dyDescent="0.25">
      <c r="A969" s="54"/>
      <c r="B969" s="54"/>
    </row>
    <row r="970" spans="1:2" x14ac:dyDescent="0.25">
      <c r="A970" s="54"/>
      <c r="B970" s="54"/>
    </row>
    <row r="971" spans="1:2" x14ac:dyDescent="0.25">
      <c r="A971" s="54"/>
      <c r="B971" s="54"/>
    </row>
    <row r="972" spans="1:2" x14ac:dyDescent="0.25">
      <c r="A972" s="54"/>
      <c r="B972" s="54"/>
    </row>
    <row r="973" spans="1:2" x14ac:dyDescent="0.25">
      <c r="A973" s="54"/>
      <c r="B973" s="54"/>
    </row>
    <row r="974" spans="1:2" x14ac:dyDescent="0.25">
      <c r="A974" s="54"/>
      <c r="B974" s="54"/>
    </row>
    <row r="975" spans="1:2" x14ac:dyDescent="0.25">
      <c r="A975" s="54"/>
      <c r="B975" s="54"/>
    </row>
    <row r="976" spans="1:2" x14ac:dyDescent="0.25">
      <c r="A976" s="54"/>
      <c r="B976" s="54"/>
    </row>
    <row r="977" spans="1:2" x14ac:dyDescent="0.25">
      <c r="A977" s="54"/>
      <c r="B977" s="54"/>
    </row>
    <row r="978" spans="1:2" x14ac:dyDescent="0.25">
      <c r="A978" s="54"/>
      <c r="B978" s="54"/>
    </row>
    <row r="979" spans="1:2" x14ac:dyDescent="0.25">
      <c r="A979" s="54"/>
      <c r="B979" s="54"/>
    </row>
    <row r="980" spans="1:2" x14ac:dyDescent="0.25">
      <c r="A980" s="54"/>
      <c r="B980" s="54"/>
    </row>
    <row r="981" spans="1:2" x14ac:dyDescent="0.25">
      <c r="A981" s="54"/>
      <c r="B981" s="54"/>
    </row>
    <row r="982" spans="1:2" x14ac:dyDescent="0.25">
      <c r="A982" s="54"/>
      <c r="B982" s="54"/>
    </row>
    <row r="983" spans="1:2" x14ac:dyDescent="0.25">
      <c r="A983" s="54"/>
      <c r="B983" s="54"/>
    </row>
    <row r="984" spans="1:2" x14ac:dyDescent="0.25">
      <c r="A984" s="54"/>
      <c r="B984" s="54"/>
    </row>
    <row r="985" spans="1:2" x14ac:dyDescent="0.25">
      <c r="A985" s="54"/>
      <c r="B985" s="54"/>
    </row>
    <row r="986" spans="1:2" x14ac:dyDescent="0.25">
      <c r="A986" s="54"/>
      <c r="B986" s="54"/>
    </row>
    <row r="987" spans="1:2" x14ac:dyDescent="0.25">
      <c r="A987" s="54"/>
      <c r="B987" s="54"/>
    </row>
    <row r="988" spans="1:2" x14ac:dyDescent="0.25">
      <c r="A988" s="54"/>
      <c r="B988" s="54"/>
    </row>
    <row r="989" spans="1:2" x14ac:dyDescent="0.25">
      <c r="A989" s="54"/>
      <c r="B989" s="54"/>
    </row>
    <row r="990" spans="1:2" x14ac:dyDescent="0.25">
      <c r="A990" s="54"/>
      <c r="B990" s="54"/>
    </row>
    <row r="991" spans="1:2" x14ac:dyDescent="0.25">
      <c r="A991" s="54"/>
      <c r="B991" s="54"/>
    </row>
    <row r="992" spans="1:2" x14ac:dyDescent="0.25">
      <c r="A992" s="54"/>
      <c r="B992" s="54"/>
    </row>
    <row r="993" spans="1:2" x14ac:dyDescent="0.25">
      <c r="A993" s="54"/>
      <c r="B993" s="54"/>
    </row>
    <row r="994" spans="1:2" x14ac:dyDescent="0.25">
      <c r="A994" s="54"/>
      <c r="B994" s="54"/>
    </row>
    <row r="995" spans="1:2" x14ac:dyDescent="0.25">
      <c r="A995" s="54"/>
      <c r="B995" s="54"/>
    </row>
    <row r="996" spans="1:2" x14ac:dyDescent="0.25">
      <c r="A996" s="54"/>
      <c r="B996" s="54"/>
    </row>
    <row r="997" spans="1:2" x14ac:dyDescent="0.25">
      <c r="A997" s="54"/>
      <c r="B997" s="54"/>
    </row>
    <row r="998" spans="1:2" x14ac:dyDescent="0.25">
      <c r="A998" s="54"/>
      <c r="B998" s="54"/>
    </row>
    <row r="999" spans="1:2" x14ac:dyDescent="0.25">
      <c r="A999" s="54"/>
      <c r="B999" s="54"/>
    </row>
    <row r="1000" spans="1:2" x14ac:dyDescent="0.25">
      <c r="A1000" s="54"/>
      <c r="B1000" s="54"/>
    </row>
    <row r="1001" spans="1:2" x14ac:dyDescent="0.25">
      <c r="A1001" s="54"/>
      <c r="B1001" s="54"/>
    </row>
    <row r="1002" spans="1:2" x14ac:dyDescent="0.25">
      <c r="A1002" s="54"/>
      <c r="B1002" s="54"/>
    </row>
    <row r="1003" spans="1:2" x14ac:dyDescent="0.25">
      <c r="A1003" s="54"/>
      <c r="B1003" s="54"/>
    </row>
    <row r="1004" spans="1:2" x14ac:dyDescent="0.25">
      <c r="A1004" s="54"/>
      <c r="B1004" s="54"/>
    </row>
    <row r="1005" spans="1:2" x14ac:dyDescent="0.25">
      <c r="A1005" s="54"/>
      <c r="B1005" s="54"/>
    </row>
    <row r="1006" spans="1:2" x14ac:dyDescent="0.25">
      <c r="A1006" s="54"/>
      <c r="B1006" s="54"/>
    </row>
    <row r="1007" spans="1:2" x14ac:dyDescent="0.25">
      <c r="A1007" s="54"/>
      <c r="B1007" s="54"/>
    </row>
    <row r="1008" spans="1:2" x14ac:dyDescent="0.25">
      <c r="A1008" s="54"/>
      <c r="B1008" s="54"/>
    </row>
    <row r="1009" spans="1:2" x14ac:dyDescent="0.25">
      <c r="A1009" s="54"/>
      <c r="B1009" s="54"/>
    </row>
    <row r="1010" spans="1:2" x14ac:dyDescent="0.25">
      <c r="A1010" s="54"/>
      <c r="B1010" s="54"/>
    </row>
    <row r="1011" spans="1:2" x14ac:dyDescent="0.25">
      <c r="A1011" s="54"/>
      <c r="B1011" s="54"/>
    </row>
    <row r="1012" spans="1:2" x14ac:dyDescent="0.25">
      <c r="A1012" s="54"/>
      <c r="B1012" s="54"/>
    </row>
    <row r="1013" spans="1:2" x14ac:dyDescent="0.25">
      <c r="A1013" s="54"/>
      <c r="B1013" s="54"/>
    </row>
    <row r="1014" spans="1:2" x14ac:dyDescent="0.25">
      <c r="A1014" s="54"/>
      <c r="B1014" s="54"/>
    </row>
    <row r="1015" spans="1:2" x14ac:dyDescent="0.25">
      <c r="A1015" s="54"/>
      <c r="B1015" s="54"/>
    </row>
    <row r="1016" spans="1:2" x14ac:dyDescent="0.25">
      <c r="A1016" s="54"/>
      <c r="B1016" s="54"/>
    </row>
    <row r="1017" spans="1:2" x14ac:dyDescent="0.25">
      <c r="A1017" s="54"/>
      <c r="B1017" s="54"/>
    </row>
    <row r="1018" spans="1:2" x14ac:dyDescent="0.25">
      <c r="A1018" s="54"/>
      <c r="B1018" s="54"/>
    </row>
    <row r="1019" spans="1:2" x14ac:dyDescent="0.25">
      <c r="A1019" s="54"/>
      <c r="B1019" s="54"/>
    </row>
    <row r="1020" spans="1:2" x14ac:dyDescent="0.25">
      <c r="A1020" s="54"/>
      <c r="B1020" s="54"/>
    </row>
    <row r="1021" spans="1:2" x14ac:dyDescent="0.25">
      <c r="A1021" s="54"/>
      <c r="B1021" s="54"/>
    </row>
    <row r="1022" spans="1:2" x14ac:dyDescent="0.25">
      <c r="A1022" s="54"/>
      <c r="B1022" s="54"/>
    </row>
    <row r="1023" spans="1:2" x14ac:dyDescent="0.25">
      <c r="A1023" s="54"/>
      <c r="B1023" s="54"/>
    </row>
    <row r="1024" spans="1:2" x14ac:dyDescent="0.25">
      <c r="A1024" s="54"/>
      <c r="B1024" s="54"/>
    </row>
    <row r="1025" spans="1:2" x14ac:dyDescent="0.25">
      <c r="A1025" s="54"/>
      <c r="B1025" s="54"/>
    </row>
    <row r="1026" spans="1:2" x14ac:dyDescent="0.25">
      <c r="A1026" s="54"/>
      <c r="B1026" s="54"/>
    </row>
    <row r="1027" spans="1:2" x14ac:dyDescent="0.25">
      <c r="A1027" s="54"/>
      <c r="B1027" s="54"/>
    </row>
    <row r="1028" spans="1:2" x14ac:dyDescent="0.25">
      <c r="A1028" s="54"/>
      <c r="B1028" s="54"/>
    </row>
    <row r="1029" spans="1:2" x14ac:dyDescent="0.25">
      <c r="A1029" s="54"/>
      <c r="B1029" s="54"/>
    </row>
    <row r="1030" spans="1:2" x14ac:dyDescent="0.25">
      <c r="A1030" s="54"/>
      <c r="B1030" s="54"/>
    </row>
    <row r="1031" spans="1:2" x14ac:dyDescent="0.25">
      <c r="A1031" s="54"/>
      <c r="B1031" s="54"/>
    </row>
    <row r="1032" spans="1:2" x14ac:dyDescent="0.25">
      <c r="A1032" s="54"/>
      <c r="B1032" s="54"/>
    </row>
    <row r="1033" spans="1:2" x14ac:dyDescent="0.25">
      <c r="A1033" s="54"/>
      <c r="B1033" s="54"/>
    </row>
    <row r="1034" spans="1:2" x14ac:dyDescent="0.25">
      <c r="A1034" s="54"/>
      <c r="B1034" s="54"/>
    </row>
    <row r="1035" spans="1:2" x14ac:dyDescent="0.25">
      <c r="A1035" s="54"/>
      <c r="B1035" s="54"/>
    </row>
    <row r="1036" spans="1:2" x14ac:dyDescent="0.25">
      <c r="A1036" s="54"/>
      <c r="B1036" s="54"/>
    </row>
    <row r="1037" spans="1:2" x14ac:dyDescent="0.25">
      <c r="A1037" s="54"/>
      <c r="B1037" s="54"/>
    </row>
    <row r="1038" spans="1:2" x14ac:dyDescent="0.25">
      <c r="A1038" s="54"/>
      <c r="B1038" s="54"/>
    </row>
    <row r="1039" spans="1:2" x14ac:dyDescent="0.25">
      <c r="A1039" s="54"/>
      <c r="B1039" s="54"/>
    </row>
    <row r="1040" spans="1:2" x14ac:dyDescent="0.25">
      <c r="A1040" s="54"/>
      <c r="B1040" s="54"/>
    </row>
    <row r="1041" spans="1:2" x14ac:dyDescent="0.25">
      <c r="A1041" s="54"/>
      <c r="B1041" s="54"/>
    </row>
    <row r="1042" spans="1:2" x14ac:dyDescent="0.25">
      <c r="A1042" s="54"/>
      <c r="B1042" s="54"/>
    </row>
    <row r="1043" spans="1:2" x14ac:dyDescent="0.25">
      <c r="A1043" s="54"/>
      <c r="B1043" s="54"/>
    </row>
    <row r="1044" spans="1:2" x14ac:dyDescent="0.25">
      <c r="A1044" s="54"/>
      <c r="B1044" s="54"/>
    </row>
    <row r="1045" spans="1:2" x14ac:dyDescent="0.25">
      <c r="A1045" s="54"/>
      <c r="B1045" s="54"/>
    </row>
    <row r="1046" spans="1:2" x14ac:dyDescent="0.25">
      <c r="A1046" s="54"/>
      <c r="B1046" s="54"/>
    </row>
    <row r="1047" spans="1:2" x14ac:dyDescent="0.25">
      <c r="A1047" s="54"/>
      <c r="B1047" s="54"/>
    </row>
    <row r="1048" spans="1:2" x14ac:dyDescent="0.25">
      <c r="A1048" s="54"/>
      <c r="B1048" s="54"/>
    </row>
    <row r="1049" spans="1:2" x14ac:dyDescent="0.25">
      <c r="A1049" s="54"/>
      <c r="B1049" s="54"/>
    </row>
    <row r="1050" spans="1:2" x14ac:dyDescent="0.25">
      <c r="A1050" s="54"/>
      <c r="B1050" s="54"/>
    </row>
    <row r="1051" spans="1:2" x14ac:dyDescent="0.25">
      <c r="A1051" s="54"/>
      <c r="B1051" s="54"/>
    </row>
    <row r="1052" spans="1:2" x14ac:dyDescent="0.25">
      <c r="A1052" s="54"/>
      <c r="B1052" s="54"/>
    </row>
    <row r="1053" spans="1:2" x14ac:dyDescent="0.25">
      <c r="A1053" s="54"/>
      <c r="B1053" s="54"/>
    </row>
    <row r="1054" spans="1:2" x14ac:dyDescent="0.25">
      <c r="A1054" s="54"/>
      <c r="B1054" s="54"/>
    </row>
    <row r="1055" spans="1:2" x14ac:dyDescent="0.25">
      <c r="A1055" s="54"/>
      <c r="B1055" s="54"/>
    </row>
    <row r="1056" spans="1:2" x14ac:dyDescent="0.25">
      <c r="A1056" s="54"/>
      <c r="B1056" s="54"/>
    </row>
    <row r="1057" spans="1:2" x14ac:dyDescent="0.25">
      <c r="A1057" s="54"/>
      <c r="B1057" s="54"/>
    </row>
    <row r="1058" spans="1:2" x14ac:dyDescent="0.25">
      <c r="A1058" s="54"/>
      <c r="B1058" s="54"/>
    </row>
    <row r="1059" spans="1:2" x14ac:dyDescent="0.25">
      <c r="A1059" s="54"/>
      <c r="B1059" s="54"/>
    </row>
    <row r="1060" spans="1:2" x14ac:dyDescent="0.25">
      <c r="A1060" s="54"/>
      <c r="B1060" s="54"/>
    </row>
    <row r="1061" spans="1:2" x14ac:dyDescent="0.25">
      <c r="A1061" s="54"/>
      <c r="B1061" s="54"/>
    </row>
    <row r="1062" spans="1:2" x14ac:dyDescent="0.25">
      <c r="A1062" s="54"/>
      <c r="B1062" s="54"/>
    </row>
    <row r="1063" spans="1:2" x14ac:dyDescent="0.25">
      <c r="A1063" s="54"/>
      <c r="B1063" s="54"/>
    </row>
    <row r="1064" spans="1:2" x14ac:dyDescent="0.25">
      <c r="A1064" s="54"/>
      <c r="B1064" s="54"/>
    </row>
    <row r="1065" spans="1:2" x14ac:dyDescent="0.25">
      <c r="A1065" s="54"/>
      <c r="B1065" s="54"/>
    </row>
    <row r="1066" spans="1:2" x14ac:dyDescent="0.25">
      <c r="A1066" s="54"/>
      <c r="B1066" s="54"/>
    </row>
    <row r="1067" spans="1:2" x14ac:dyDescent="0.25">
      <c r="A1067" s="54"/>
      <c r="B1067" s="54"/>
    </row>
    <row r="1068" spans="1:2" x14ac:dyDescent="0.25">
      <c r="A1068" s="54"/>
      <c r="B1068" s="54"/>
    </row>
    <row r="1069" spans="1:2" x14ac:dyDescent="0.25">
      <c r="A1069" s="54"/>
      <c r="B1069" s="54"/>
    </row>
    <row r="1070" spans="1:2" x14ac:dyDescent="0.25">
      <c r="A1070" s="54"/>
      <c r="B1070" s="54"/>
    </row>
    <row r="1071" spans="1:2" x14ac:dyDescent="0.25">
      <c r="A1071" s="54"/>
      <c r="B1071" s="54"/>
    </row>
    <row r="1072" spans="1:2" x14ac:dyDescent="0.25">
      <c r="A1072" s="54"/>
      <c r="B1072" s="54"/>
    </row>
    <row r="1073" spans="1:2" x14ac:dyDescent="0.25">
      <c r="A1073" s="54"/>
      <c r="B1073" s="54"/>
    </row>
    <row r="1074" spans="1:2" x14ac:dyDescent="0.25">
      <c r="A1074" s="54"/>
      <c r="B1074" s="54"/>
    </row>
    <row r="1075" spans="1:2" x14ac:dyDescent="0.25">
      <c r="A1075" s="54"/>
      <c r="B1075" s="54"/>
    </row>
    <row r="1076" spans="1:2" x14ac:dyDescent="0.25">
      <c r="A1076" s="54"/>
      <c r="B1076" s="54"/>
    </row>
    <row r="1077" spans="1:2" x14ac:dyDescent="0.25">
      <c r="A1077" s="54"/>
      <c r="B1077" s="54"/>
    </row>
    <row r="1078" spans="1:2" x14ac:dyDescent="0.25">
      <c r="A1078" s="54"/>
      <c r="B1078" s="54"/>
    </row>
    <row r="1079" spans="1:2" x14ac:dyDescent="0.25">
      <c r="A1079" s="54"/>
      <c r="B1079" s="54"/>
    </row>
    <row r="1080" spans="1:2" x14ac:dyDescent="0.25">
      <c r="A1080" s="54"/>
      <c r="B1080" s="54"/>
    </row>
    <row r="1081" spans="1:2" x14ac:dyDescent="0.25">
      <c r="A1081" s="54"/>
      <c r="B1081" s="54"/>
    </row>
    <row r="1082" spans="1:2" x14ac:dyDescent="0.25">
      <c r="A1082" s="54"/>
      <c r="B1082" s="54"/>
    </row>
    <row r="1083" spans="1:2" x14ac:dyDescent="0.25">
      <c r="A1083" s="54"/>
      <c r="B1083" s="54"/>
    </row>
    <row r="1084" spans="1:2" x14ac:dyDescent="0.25">
      <c r="A1084" s="54"/>
      <c r="B1084" s="54"/>
    </row>
    <row r="1085" spans="1:2" x14ac:dyDescent="0.25">
      <c r="A1085" s="54"/>
      <c r="B1085" s="54"/>
    </row>
    <row r="1086" spans="1:2" x14ac:dyDescent="0.25">
      <c r="A1086" s="54"/>
      <c r="B1086" s="54"/>
    </row>
    <row r="1087" spans="1:2" x14ac:dyDescent="0.25">
      <c r="A1087" s="54"/>
      <c r="B1087" s="54"/>
    </row>
    <row r="1088" spans="1:2" x14ac:dyDescent="0.25">
      <c r="A1088" s="54"/>
      <c r="B1088" s="54"/>
    </row>
    <row r="1089" spans="1:2" x14ac:dyDescent="0.25">
      <c r="A1089" s="54"/>
      <c r="B1089" s="54"/>
    </row>
    <row r="1090" spans="1:2" x14ac:dyDescent="0.25">
      <c r="A1090" s="54"/>
      <c r="B1090" s="54"/>
    </row>
    <row r="1091" spans="1:2" x14ac:dyDescent="0.25">
      <c r="A1091" s="54"/>
      <c r="B1091" s="54"/>
    </row>
    <row r="1092" spans="1:2" x14ac:dyDescent="0.25">
      <c r="A1092" s="54"/>
      <c r="B1092" s="54"/>
    </row>
    <row r="1093" spans="1:2" x14ac:dyDescent="0.25">
      <c r="A1093" s="54"/>
      <c r="B1093" s="54"/>
    </row>
    <row r="1094" spans="1:2" x14ac:dyDescent="0.25">
      <c r="A1094" s="54"/>
      <c r="B1094" s="54"/>
    </row>
    <row r="1095" spans="1:2" x14ac:dyDescent="0.25">
      <c r="A1095" s="54"/>
      <c r="B1095" s="54"/>
    </row>
    <row r="1096" spans="1:2" x14ac:dyDescent="0.25">
      <c r="A1096" s="54"/>
      <c r="B1096" s="54"/>
    </row>
    <row r="1097" spans="1:2" x14ac:dyDescent="0.25">
      <c r="A1097" s="54"/>
      <c r="B1097" s="54"/>
    </row>
    <row r="1098" spans="1:2" x14ac:dyDescent="0.25">
      <c r="A1098" s="54"/>
      <c r="B1098" s="54"/>
    </row>
    <row r="1099" spans="1:2" x14ac:dyDescent="0.25">
      <c r="A1099" s="54"/>
      <c r="B1099" s="54"/>
    </row>
    <row r="1100" spans="1:2" x14ac:dyDescent="0.25">
      <c r="A1100" s="54"/>
      <c r="B1100" s="54"/>
    </row>
    <row r="1101" spans="1:2" x14ac:dyDescent="0.25">
      <c r="A1101" s="54"/>
      <c r="B1101" s="54"/>
    </row>
    <row r="1102" spans="1:2" x14ac:dyDescent="0.25">
      <c r="A1102" s="54"/>
      <c r="B1102" s="54"/>
    </row>
    <row r="1103" spans="1:2" x14ac:dyDescent="0.25">
      <c r="A1103" s="54"/>
      <c r="B1103" s="54"/>
    </row>
    <row r="1104" spans="1:2" x14ac:dyDescent="0.25">
      <c r="A1104" s="54"/>
      <c r="B1104" s="54"/>
    </row>
    <row r="1105" spans="1:2" x14ac:dyDescent="0.25">
      <c r="A1105" s="54"/>
      <c r="B1105" s="54"/>
    </row>
    <row r="1106" spans="1:2" x14ac:dyDescent="0.25">
      <c r="A1106" s="54"/>
      <c r="B1106" s="54"/>
    </row>
    <row r="1107" spans="1:2" x14ac:dyDescent="0.25">
      <c r="A1107" s="54"/>
      <c r="B1107" s="54"/>
    </row>
    <row r="1108" spans="1:2" x14ac:dyDescent="0.25">
      <c r="A1108" s="54"/>
      <c r="B1108" s="54"/>
    </row>
    <row r="1109" spans="1:2" x14ac:dyDescent="0.25">
      <c r="A1109" s="54"/>
      <c r="B1109" s="54"/>
    </row>
    <row r="1110" spans="1:2" x14ac:dyDescent="0.25">
      <c r="A1110" s="54"/>
      <c r="B1110" s="54"/>
    </row>
    <row r="1111" spans="1:2" x14ac:dyDescent="0.25">
      <c r="A1111" s="54"/>
      <c r="B1111" s="54"/>
    </row>
    <row r="1112" spans="1:2" x14ac:dyDescent="0.25">
      <c r="A1112" s="54"/>
      <c r="B1112" s="54"/>
    </row>
    <row r="1113" spans="1:2" x14ac:dyDescent="0.25">
      <c r="A1113" s="54"/>
      <c r="B1113" s="54"/>
    </row>
    <row r="1114" spans="1:2" x14ac:dyDescent="0.25">
      <c r="A1114" s="54"/>
      <c r="B1114" s="54"/>
    </row>
    <row r="1115" spans="1:2" x14ac:dyDescent="0.25">
      <c r="A1115" s="54"/>
      <c r="B1115" s="54"/>
    </row>
    <row r="1116" spans="1:2" x14ac:dyDescent="0.25">
      <c r="A1116" s="54"/>
      <c r="B1116" s="54"/>
    </row>
    <row r="1117" spans="1:2" x14ac:dyDescent="0.25">
      <c r="A1117" s="54"/>
      <c r="B1117" s="54"/>
    </row>
    <row r="1118" spans="1:2" x14ac:dyDescent="0.25">
      <c r="A1118" s="54"/>
      <c r="B1118" s="54"/>
    </row>
    <row r="1119" spans="1:2" x14ac:dyDescent="0.25">
      <c r="A1119" s="54"/>
      <c r="B1119" s="54"/>
    </row>
    <row r="1120" spans="1:2" x14ac:dyDescent="0.25">
      <c r="A1120" s="54"/>
      <c r="B1120" s="54"/>
    </row>
    <row r="1121" spans="1:2" x14ac:dyDescent="0.25">
      <c r="A1121" s="54"/>
      <c r="B1121" s="54"/>
    </row>
    <row r="1122" spans="1:2" x14ac:dyDescent="0.25">
      <c r="A1122" s="54"/>
      <c r="B1122" s="54"/>
    </row>
    <row r="1123" spans="1:2" x14ac:dyDescent="0.25">
      <c r="A1123" s="54"/>
      <c r="B1123" s="54"/>
    </row>
    <row r="1124" spans="1:2" x14ac:dyDescent="0.25">
      <c r="A1124" s="54"/>
      <c r="B1124" s="54"/>
    </row>
    <row r="1125" spans="1:2" x14ac:dyDescent="0.25">
      <c r="A1125" s="54"/>
      <c r="B1125" s="54"/>
    </row>
    <row r="1126" spans="1:2" x14ac:dyDescent="0.25">
      <c r="A1126" s="54"/>
      <c r="B1126" s="54"/>
    </row>
    <row r="1127" spans="1:2" x14ac:dyDescent="0.25">
      <c r="A1127" s="54"/>
      <c r="B1127" s="54"/>
    </row>
    <row r="1128" spans="1:2" x14ac:dyDescent="0.25">
      <c r="A1128" s="54"/>
      <c r="B1128" s="54"/>
    </row>
    <row r="1129" spans="1:2" x14ac:dyDescent="0.25">
      <c r="A1129" s="54"/>
      <c r="B1129" s="54"/>
    </row>
    <row r="1130" spans="1:2" x14ac:dyDescent="0.25">
      <c r="A1130" s="54"/>
      <c r="B1130" s="54"/>
    </row>
    <row r="1131" spans="1:2" x14ac:dyDescent="0.25">
      <c r="A1131" s="54"/>
      <c r="B1131" s="54"/>
    </row>
    <row r="1132" spans="1:2" x14ac:dyDescent="0.25">
      <c r="A1132" s="54"/>
      <c r="B1132" s="54"/>
    </row>
    <row r="1133" spans="1:2" x14ac:dyDescent="0.25">
      <c r="A1133" s="54"/>
      <c r="B1133" s="54"/>
    </row>
    <row r="1134" spans="1:2" x14ac:dyDescent="0.25">
      <c r="A1134" s="54"/>
      <c r="B1134" s="54"/>
    </row>
    <row r="1135" spans="1:2" x14ac:dyDescent="0.25">
      <c r="A1135" s="54"/>
      <c r="B1135" s="54"/>
    </row>
    <row r="1136" spans="1:2" x14ac:dyDescent="0.25">
      <c r="A1136" s="54"/>
      <c r="B1136" s="54"/>
    </row>
    <row r="1137" spans="1:2" x14ac:dyDescent="0.25">
      <c r="A1137" s="54"/>
      <c r="B1137" s="54"/>
    </row>
    <row r="1138" spans="1:2" x14ac:dyDescent="0.25">
      <c r="A1138" s="54"/>
      <c r="B1138" s="54"/>
    </row>
    <row r="1139" spans="1:2" x14ac:dyDescent="0.25">
      <c r="A1139" s="54"/>
      <c r="B1139" s="54"/>
    </row>
    <row r="1140" spans="1:2" x14ac:dyDescent="0.25">
      <c r="A1140" s="54"/>
      <c r="B1140" s="54"/>
    </row>
    <row r="1141" spans="1:2" x14ac:dyDescent="0.25">
      <c r="A1141" s="54"/>
      <c r="B1141" s="54"/>
    </row>
    <row r="1142" spans="1:2" x14ac:dyDescent="0.25">
      <c r="A1142" s="54"/>
      <c r="B1142" s="54"/>
    </row>
    <row r="1143" spans="1:2" x14ac:dyDescent="0.25">
      <c r="A1143" s="54"/>
      <c r="B1143" s="54"/>
    </row>
    <row r="1144" spans="1:2" x14ac:dyDescent="0.25">
      <c r="A1144" s="54"/>
      <c r="B1144" s="54"/>
    </row>
    <row r="1145" spans="1:2" x14ac:dyDescent="0.25">
      <c r="A1145" s="54"/>
      <c r="B1145" s="54"/>
    </row>
    <row r="1146" spans="1:2" x14ac:dyDescent="0.25">
      <c r="A1146" s="54"/>
      <c r="B1146" s="54"/>
    </row>
    <row r="1147" spans="1:2" x14ac:dyDescent="0.25">
      <c r="A1147" s="54"/>
      <c r="B1147" s="54"/>
    </row>
    <row r="1148" spans="1:2" x14ac:dyDescent="0.25">
      <c r="A1148" s="54"/>
      <c r="B1148" s="54"/>
    </row>
    <row r="1149" spans="1:2" x14ac:dyDescent="0.25">
      <c r="A1149" s="54"/>
      <c r="B1149" s="54"/>
    </row>
    <row r="1150" spans="1:2" x14ac:dyDescent="0.25">
      <c r="A1150" s="54"/>
      <c r="B1150" s="54"/>
    </row>
    <row r="1151" spans="1:2" x14ac:dyDescent="0.25">
      <c r="A1151" s="54"/>
      <c r="B1151" s="54"/>
    </row>
    <row r="1152" spans="1:2" x14ac:dyDescent="0.25">
      <c r="A1152" s="54"/>
      <c r="B1152" s="54"/>
    </row>
    <row r="1153" spans="1:2" x14ac:dyDescent="0.25">
      <c r="A1153" s="54"/>
      <c r="B1153" s="54"/>
    </row>
    <row r="1154" spans="1:2" x14ac:dyDescent="0.25">
      <c r="A1154" s="54"/>
      <c r="B1154" s="54"/>
    </row>
    <row r="1155" spans="1:2" x14ac:dyDescent="0.25">
      <c r="A1155" s="54"/>
      <c r="B1155" s="54"/>
    </row>
    <row r="1156" spans="1:2" x14ac:dyDescent="0.25">
      <c r="A1156" s="54"/>
      <c r="B1156" s="54"/>
    </row>
    <row r="1157" spans="1:2" x14ac:dyDescent="0.25">
      <c r="A1157" s="54"/>
      <c r="B1157" s="54"/>
    </row>
    <row r="1158" spans="1:2" x14ac:dyDescent="0.25">
      <c r="A1158" s="54"/>
      <c r="B1158" s="54"/>
    </row>
    <row r="1159" spans="1:2" x14ac:dyDescent="0.25">
      <c r="A1159" s="54"/>
      <c r="B1159" s="54"/>
    </row>
    <row r="1160" spans="1:2" x14ac:dyDescent="0.25">
      <c r="A1160" s="54"/>
      <c r="B1160" s="54"/>
    </row>
    <row r="1161" spans="1:2" x14ac:dyDescent="0.25">
      <c r="A1161" s="54"/>
      <c r="B1161" s="54"/>
    </row>
    <row r="1162" spans="1:2" x14ac:dyDescent="0.25">
      <c r="A1162" s="54"/>
      <c r="B1162" s="54"/>
    </row>
    <row r="1163" spans="1:2" x14ac:dyDescent="0.25">
      <c r="A1163" s="54"/>
      <c r="B1163" s="54"/>
    </row>
    <row r="1164" spans="1:2" x14ac:dyDescent="0.25">
      <c r="A1164" s="54"/>
      <c r="B1164" s="54"/>
    </row>
    <row r="1165" spans="1:2" x14ac:dyDescent="0.25">
      <c r="A1165" s="54"/>
      <c r="B1165" s="54"/>
    </row>
    <row r="1166" spans="1:2" x14ac:dyDescent="0.25">
      <c r="A1166" s="54"/>
      <c r="B1166" s="54"/>
    </row>
    <row r="1167" spans="1:2" x14ac:dyDescent="0.25">
      <c r="A1167" s="54"/>
      <c r="B1167" s="54"/>
    </row>
    <row r="1168" spans="1:2" x14ac:dyDescent="0.25">
      <c r="A1168" s="54"/>
      <c r="B1168" s="54"/>
    </row>
    <row r="1169" spans="1:2" x14ac:dyDescent="0.25">
      <c r="A1169" s="54"/>
      <c r="B1169" s="54"/>
    </row>
    <row r="1170" spans="1:2" x14ac:dyDescent="0.25">
      <c r="A1170" s="54"/>
      <c r="B1170" s="54"/>
    </row>
    <row r="1171" spans="1:2" x14ac:dyDescent="0.25">
      <c r="A1171" s="54"/>
      <c r="B1171" s="54"/>
    </row>
    <row r="1172" spans="1:2" x14ac:dyDescent="0.25">
      <c r="A1172" s="54"/>
      <c r="B1172" s="54"/>
    </row>
    <row r="1173" spans="1:2" x14ac:dyDescent="0.25">
      <c r="A1173" s="54"/>
      <c r="B1173" s="54"/>
    </row>
    <row r="1174" spans="1:2" x14ac:dyDescent="0.25">
      <c r="A1174" s="54"/>
      <c r="B1174" s="54"/>
    </row>
    <row r="1175" spans="1:2" x14ac:dyDescent="0.25">
      <c r="A1175" s="54"/>
      <c r="B1175" s="54"/>
    </row>
    <row r="1176" spans="1:2" x14ac:dyDescent="0.25">
      <c r="A1176" s="54"/>
      <c r="B1176" s="54"/>
    </row>
    <row r="1177" spans="1:2" x14ac:dyDescent="0.25">
      <c r="A1177" s="54"/>
      <c r="B1177" s="54"/>
    </row>
    <row r="1178" spans="1:2" x14ac:dyDescent="0.25">
      <c r="A1178" s="54"/>
      <c r="B1178" s="54"/>
    </row>
    <row r="1179" spans="1:2" x14ac:dyDescent="0.25">
      <c r="A1179" s="54"/>
      <c r="B1179" s="54"/>
    </row>
    <row r="1180" spans="1:2" x14ac:dyDescent="0.25">
      <c r="A1180" s="54"/>
      <c r="B1180" s="54"/>
    </row>
    <row r="1181" spans="1:2" x14ac:dyDescent="0.25">
      <c r="A1181" s="54"/>
      <c r="B1181" s="54"/>
    </row>
    <row r="1182" spans="1:2" x14ac:dyDescent="0.25">
      <c r="A1182" s="54"/>
      <c r="B1182" s="54"/>
    </row>
    <row r="1183" spans="1:2" x14ac:dyDescent="0.25">
      <c r="A1183" s="54"/>
      <c r="B1183" s="54"/>
    </row>
    <row r="1184" spans="1:2" x14ac:dyDescent="0.25">
      <c r="A1184" s="54"/>
      <c r="B1184" s="54"/>
    </row>
    <row r="1185" spans="1:2" x14ac:dyDescent="0.25">
      <c r="A1185" s="54"/>
      <c r="B1185" s="54"/>
    </row>
    <row r="1186" spans="1:2" x14ac:dyDescent="0.25">
      <c r="A1186" s="54"/>
      <c r="B1186" s="54"/>
    </row>
    <row r="1187" spans="1:2" x14ac:dyDescent="0.25">
      <c r="A1187" s="54"/>
      <c r="B1187" s="54"/>
    </row>
    <row r="1188" spans="1:2" x14ac:dyDescent="0.25">
      <c r="A1188" s="54"/>
      <c r="B1188" s="54"/>
    </row>
    <row r="1189" spans="1:2" x14ac:dyDescent="0.25">
      <c r="A1189" s="54"/>
      <c r="B1189" s="54"/>
    </row>
    <row r="1190" spans="1:2" x14ac:dyDescent="0.25">
      <c r="A1190" s="54"/>
      <c r="B1190" s="54"/>
    </row>
    <row r="1191" spans="1:2" x14ac:dyDescent="0.25">
      <c r="A1191" s="54"/>
      <c r="B1191" s="54"/>
    </row>
    <row r="1192" spans="1:2" x14ac:dyDescent="0.25">
      <c r="A1192" s="54"/>
      <c r="B1192" s="54"/>
    </row>
    <row r="1193" spans="1:2" x14ac:dyDescent="0.25">
      <c r="A1193" s="54"/>
      <c r="B1193" s="54"/>
    </row>
    <row r="1194" spans="1:2" x14ac:dyDescent="0.25">
      <c r="A1194" s="54"/>
      <c r="B1194" s="54"/>
    </row>
    <row r="1195" spans="1:2" x14ac:dyDescent="0.25">
      <c r="A1195" s="54"/>
      <c r="B1195" s="54"/>
    </row>
    <row r="1196" spans="1:2" x14ac:dyDescent="0.25">
      <c r="A1196" s="54"/>
      <c r="B1196" s="54"/>
    </row>
    <row r="1197" spans="1:2" x14ac:dyDescent="0.25">
      <c r="A1197" s="54"/>
      <c r="B1197" s="54"/>
    </row>
    <row r="1198" spans="1:2" x14ac:dyDescent="0.25">
      <c r="A1198" s="54"/>
      <c r="B1198" s="54"/>
    </row>
    <row r="1199" spans="1:2" x14ac:dyDescent="0.25">
      <c r="A1199" s="54"/>
      <c r="B1199" s="54"/>
    </row>
    <row r="1200" spans="1:2" x14ac:dyDescent="0.25">
      <c r="A1200" s="54"/>
      <c r="B1200" s="54"/>
    </row>
    <row r="1201" spans="1:2" x14ac:dyDescent="0.25">
      <c r="A1201" s="54"/>
      <c r="B1201" s="54"/>
    </row>
    <row r="1202" spans="1:2" x14ac:dyDescent="0.25">
      <c r="A1202" s="54"/>
      <c r="B1202" s="54"/>
    </row>
    <row r="1203" spans="1:2" x14ac:dyDescent="0.25">
      <c r="A1203" s="54"/>
      <c r="B1203" s="54"/>
    </row>
    <row r="1204" spans="1:2" x14ac:dyDescent="0.25">
      <c r="A1204" s="54"/>
      <c r="B1204" s="54"/>
    </row>
    <row r="1205" spans="1:2" x14ac:dyDescent="0.25">
      <c r="A1205" s="54"/>
      <c r="B1205" s="54"/>
    </row>
    <row r="1206" spans="1:2" x14ac:dyDescent="0.25">
      <c r="A1206" s="54"/>
      <c r="B1206" s="54"/>
    </row>
    <row r="1207" spans="1:2" x14ac:dyDescent="0.25">
      <c r="A1207" s="54"/>
      <c r="B1207" s="54"/>
    </row>
    <row r="1208" spans="1:2" x14ac:dyDescent="0.25">
      <c r="A1208" s="54"/>
      <c r="B1208" s="54"/>
    </row>
    <row r="1209" spans="1:2" x14ac:dyDescent="0.25">
      <c r="A1209" s="54"/>
      <c r="B1209" s="54"/>
    </row>
    <row r="1210" spans="1:2" x14ac:dyDescent="0.25">
      <c r="A1210" s="54"/>
      <c r="B1210" s="54"/>
    </row>
    <row r="1211" spans="1:2" x14ac:dyDescent="0.25">
      <c r="A1211" s="54"/>
      <c r="B1211" s="54"/>
    </row>
    <row r="1212" spans="1:2" x14ac:dyDescent="0.25">
      <c r="A1212" s="54"/>
      <c r="B1212" s="54"/>
    </row>
    <row r="1213" spans="1:2" x14ac:dyDescent="0.25">
      <c r="A1213" s="54"/>
      <c r="B1213" s="54"/>
    </row>
    <row r="1214" spans="1:2" x14ac:dyDescent="0.25">
      <c r="A1214" s="54"/>
      <c r="B1214" s="54"/>
    </row>
    <row r="1215" spans="1:2" x14ac:dyDescent="0.25">
      <c r="A1215" s="54"/>
      <c r="B1215" s="54"/>
    </row>
    <row r="1216" spans="1:2" x14ac:dyDescent="0.25">
      <c r="A1216" s="54"/>
      <c r="B1216" s="54"/>
    </row>
    <row r="1217" spans="1:2" x14ac:dyDescent="0.25">
      <c r="A1217" s="54"/>
      <c r="B1217" s="54"/>
    </row>
    <row r="1218" spans="1:2" x14ac:dyDescent="0.25">
      <c r="A1218" s="54"/>
      <c r="B1218" s="54"/>
    </row>
    <row r="1219" spans="1:2" x14ac:dyDescent="0.25">
      <c r="A1219" s="54"/>
      <c r="B1219" s="54"/>
    </row>
    <row r="1220" spans="1:2" x14ac:dyDescent="0.25">
      <c r="A1220" s="54"/>
      <c r="B1220" s="54"/>
    </row>
    <row r="1221" spans="1:2" x14ac:dyDescent="0.25">
      <c r="A1221" s="54"/>
      <c r="B1221" s="54"/>
    </row>
    <row r="1222" spans="1:2" x14ac:dyDescent="0.25">
      <c r="A1222" s="54"/>
      <c r="B1222" s="54"/>
    </row>
    <row r="1223" spans="1:2" x14ac:dyDescent="0.25">
      <c r="A1223" s="54"/>
      <c r="B1223" s="54"/>
    </row>
    <row r="1224" spans="1:2" x14ac:dyDescent="0.25">
      <c r="A1224" s="54"/>
      <c r="B1224" s="54"/>
    </row>
    <row r="1225" spans="1:2" x14ac:dyDescent="0.25">
      <c r="A1225" s="54"/>
      <c r="B1225" s="54"/>
    </row>
    <row r="1226" spans="1:2" x14ac:dyDescent="0.25">
      <c r="A1226" s="54"/>
      <c r="B1226" s="54"/>
    </row>
    <row r="1227" spans="1:2" x14ac:dyDescent="0.25">
      <c r="A1227" s="54"/>
      <c r="B1227" s="54"/>
    </row>
    <row r="1228" spans="1:2" x14ac:dyDescent="0.25">
      <c r="A1228" s="54"/>
      <c r="B1228" s="54"/>
    </row>
    <row r="1229" spans="1:2" x14ac:dyDescent="0.25">
      <c r="A1229" s="54"/>
      <c r="B1229" s="54"/>
    </row>
    <row r="1230" spans="1:2" x14ac:dyDescent="0.25">
      <c r="A1230" s="54"/>
      <c r="B1230" s="54"/>
    </row>
    <row r="1231" spans="1:2" x14ac:dyDescent="0.25">
      <c r="A1231" s="54"/>
      <c r="B1231" s="54"/>
    </row>
    <row r="1232" spans="1:2" x14ac:dyDescent="0.25">
      <c r="A1232" s="54"/>
      <c r="B1232" s="54"/>
    </row>
    <row r="1233" spans="1:2" x14ac:dyDescent="0.25">
      <c r="A1233" s="54"/>
      <c r="B1233" s="54"/>
    </row>
    <row r="1234" spans="1:2" x14ac:dyDescent="0.25">
      <c r="A1234" s="54"/>
      <c r="B1234" s="54"/>
    </row>
    <row r="1235" spans="1:2" x14ac:dyDescent="0.25">
      <c r="A1235" s="54"/>
      <c r="B1235" s="54"/>
    </row>
    <row r="1236" spans="1:2" x14ac:dyDescent="0.25">
      <c r="A1236" s="54"/>
      <c r="B1236" s="54"/>
    </row>
    <row r="1237" spans="1:2" x14ac:dyDescent="0.25">
      <c r="A1237" s="54"/>
      <c r="B1237" s="54"/>
    </row>
    <row r="1238" spans="1:2" x14ac:dyDescent="0.25">
      <c r="A1238" s="54"/>
      <c r="B1238" s="54"/>
    </row>
    <row r="1239" spans="1:2" x14ac:dyDescent="0.25">
      <c r="A1239" s="54"/>
      <c r="B1239" s="54"/>
    </row>
    <row r="1240" spans="1:2" x14ac:dyDescent="0.25">
      <c r="A1240" s="54"/>
      <c r="B1240" s="54"/>
    </row>
    <row r="1241" spans="1:2" x14ac:dyDescent="0.25">
      <c r="A1241" s="54"/>
      <c r="B1241" s="54"/>
    </row>
    <row r="1242" spans="1:2" x14ac:dyDescent="0.25">
      <c r="A1242" s="54"/>
      <c r="B1242" s="54"/>
    </row>
    <row r="1243" spans="1:2" x14ac:dyDescent="0.25">
      <c r="A1243" s="54"/>
      <c r="B1243" s="54"/>
    </row>
    <row r="1244" spans="1:2" x14ac:dyDescent="0.25">
      <c r="A1244" s="54"/>
      <c r="B1244" s="54"/>
    </row>
    <row r="1245" spans="1:2" x14ac:dyDescent="0.25">
      <c r="A1245" s="54"/>
      <c r="B1245" s="54"/>
    </row>
    <row r="1246" spans="1:2" x14ac:dyDescent="0.25">
      <c r="A1246" s="54"/>
      <c r="B1246" s="54"/>
    </row>
    <row r="1247" spans="1:2" x14ac:dyDescent="0.25">
      <c r="A1247" s="54"/>
      <c r="B1247" s="54"/>
    </row>
    <row r="1248" spans="1:2" x14ac:dyDescent="0.25">
      <c r="A1248" s="54"/>
      <c r="B1248" s="54"/>
    </row>
    <row r="1249" spans="1:2" x14ac:dyDescent="0.25">
      <c r="A1249" s="54"/>
      <c r="B1249" s="54"/>
    </row>
    <row r="1250" spans="1:2" x14ac:dyDescent="0.25">
      <c r="A1250" s="54"/>
      <c r="B1250" s="54"/>
    </row>
    <row r="1251" spans="1:2" x14ac:dyDescent="0.25">
      <c r="A1251" s="54"/>
      <c r="B1251" s="54"/>
    </row>
    <row r="1252" spans="1:2" x14ac:dyDescent="0.25">
      <c r="A1252" s="54"/>
      <c r="B1252" s="54"/>
    </row>
    <row r="1253" spans="1:2" x14ac:dyDescent="0.25">
      <c r="A1253" s="54"/>
      <c r="B1253" s="54"/>
    </row>
    <row r="1254" spans="1:2" x14ac:dyDescent="0.25">
      <c r="A1254" s="54"/>
      <c r="B1254" s="54"/>
    </row>
    <row r="1255" spans="1:2" x14ac:dyDescent="0.25">
      <c r="A1255" s="54"/>
      <c r="B1255" s="54"/>
    </row>
    <row r="1256" spans="1:2" x14ac:dyDescent="0.25">
      <c r="A1256" s="54"/>
      <c r="B1256" s="54"/>
    </row>
    <row r="1257" spans="1:2" x14ac:dyDescent="0.25">
      <c r="A1257" s="54"/>
      <c r="B1257" s="54"/>
    </row>
    <row r="1258" spans="1:2" x14ac:dyDescent="0.25">
      <c r="A1258" s="54"/>
      <c r="B1258" s="54"/>
    </row>
    <row r="1259" spans="1:2" x14ac:dyDescent="0.25">
      <c r="A1259" s="54"/>
      <c r="B1259" s="54"/>
    </row>
    <row r="1260" spans="1:2" x14ac:dyDescent="0.25">
      <c r="A1260" s="54"/>
      <c r="B1260" s="54"/>
    </row>
    <row r="1261" spans="1:2" x14ac:dyDescent="0.25">
      <c r="A1261" s="54"/>
      <c r="B1261" s="54"/>
    </row>
    <row r="1262" spans="1:2" x14ac:dyDescent="0.25">
      <c r="A1262" s="54"/>
      <c r="B1262" s="54"/>
    </row>
    <row r="1263" spans="1:2" x14ac:dyDescent="0.25">
      <c r="A1263" s="54"/>
      <c r="B1263" s="54"/>
    </row>
    <row r="1264" spans="1:2" x14ac:dyDescent="0.25">
      <c r="A1264" s="54"/>
      <c r="B1264" s="54"/>
    </row>
    <row r="1265" spans="1:2" x14ac:dyDescent="0.25">
      <c r="A1265" s="54"/>
      <c r="B1265" s="54"/>
    </row>
    <row r="1266" spans="1:2" x14ac:dyDescent="0.25">
      <c r="A1266" s="54"/>
      <c r="B1266" s="54"/>
    </row>
    <row r="1267" spans="1:2" x14ac:dyDescent="0.25">
      <c r="A1267" s="54"/>
      <c r="B1267" s="54"/>
    </row>
    <row r="1268" spans="1:2" x14ac:dyDescent="0.25">
      <c r="A1268" s="54"/>
      <c r="B1268" s="54"/>
    </row>
    <row r="1269" spans="1:2" x14ac:dyDescent="0.25">
      <c r="A1269" s="54"/>
      <c r="B1269" s="54"/>
    </row>
    <row r="1270" spans="1:2" x14ac:dyDescent="0.25">
      <c r="A1270" s="54"/>
      <c r="B1270" s="54"/>
    </row>
    <row r="1271" spans="1:2" x14ac:dyDescent="0.25">
      <c r="A1271" s="54"/>
      <c r="B1271" s="54"/>
    </row>
    <row r="1272" spans="1:2" x14ac:dyDescent="0.25">
      <c r="A1272" s="54"/>
      <c r="B1272" s="54"/>
    </row>
    <row r="1273" spans="1:2" x14ac:dyDescent="0.25">
      <c r="A1273" s="54"/>
      <c r="B1273" s="54"/>
    </row>
    <row r="1274" spans="1:2" x14ac:dyDescent="0.25">
      <c r="A1274" s="54"/>
      <c r="B1274" s="54"/>
    </row>
    <row r="1275" spans="1:2" x14ac:dyDescent="0.25">
      <c r="A1275" s="54"/>
      <c r="B1275" s="54"/>
    </row>
    <row r="1276" spans="1:2" x14ac:dyDescent="0.25">
      <c r="A1276" s="54"/>
      <c r="B1276" s="54"/>
    </row>
    <row r="1277" spans="1:2" x14ac:dyDescent="0.25">
      <c r="A1277" s="54"/>
      <c r="B1277" s="54"/>
    </row>
    <row r="1278" spans="1:2" x14ac:dyDescent="0.25">
      <c r="A1278" s="54"/>
      <c r="B1278" s="54"/>
    </row>
    <row r="1279" spans="1:2" x14ac:dyDescent="0.25">
      <c r="A1279" s="54"/>
      <c r="B1279" s="54"/>
    </row>
    <row r="1280" spans="1:2" x14ac:dyDescent="0.25">
      <c r="A1280" s="54"/>
      <c r="B1280" s="54"/>
    </row>
    <row r="1281" spans="1:2" x14ac:dyDescent="0.25">
      <c r="A1281" s="54"/>
      <c r="B1281" s="54"/>
    </row>
    <row r="1282" spans="1:2" x14ac:dyDescent="0.25">
      <c r="A1282" s="54"/>
      <c r="B1282" s="54"/>
    </row>
    <row r="1283" spans="1:2" x14ac:dyDescent="0.25">
      <c r="A1283" s="54"/>
      <c r="B1283" s="54"/>
    </row>
    <row r="1284" spans="1:2" x14ac:dyDescent="0.25">
      <c r="A1284" s="54"/>
      <c r="B1284" s="54"/>
    </row>
    <row r="1285" spans="1:2" x14ac:dyDescent="0.25">
      <c r="A1285" s="54"/>
      <c r="B1285" s="54"/>
    </row>
    <row r="1286" spans="1:2" x14ac:dyDescent="0.25">
      <c r="A1286" s="54"/>
      <c r="B1286" s="54"/>
    </row>
    <row r="1287" spans="1:2" x14ac:dyDescent="0.25">
      <c r="A1287" s="54"/>
      <c r="B1287" s="54"/>
    </row>
    <row r="1288" spans="1:2" x14ac:dyDescent="0.25">
      <c r="A1288" s="54"/>
      <c r="B1288" s="54"/>
    </row>
    <row r="1289" spans="1:2" x14ac:dyDescent="0.25">
      <c r="A1289" s="54"/>
      <c r="B1289" s="54"/>
    </row>
    <row r="1290" spans="1:2" x14ac:dyDescent="0.25">
      <c r="A1290" s="54"/>
      <c r="B1290" s="54"/>
    </row>
    <row r="1291" spans="1:2" x14ac:dyDescent="0.25">
      <c r="A1291" s="54"/>
      <c r="B1291" s="54"/>
    </row>
    <row r="1292" spans="1:2" x14ac:dyDescent="0.25">
      <c r="A1292" s="54"/>
      <c r="B1292" s="54"/>
    </row>
    <row r="1293" spans="1:2" x14ac:dyDescent="0.25">
      <c r="A1293" s="54"/>
      <c r="B1293" s="54"/>
    </row>
    <row r="1294" spans="1:2" x14ac:dyDescent="0.25">
      <c r="A1294" s="54"/>
      <c r="B1294" s="54"/>
    </row>
    <row r="1295" spans="1:2" x14ac:dyDescent="0.25">
      <c r="A1295" s="54"/>
      <c r="B1295" s="54"/>
    </row>
    <row r="1296" spans="1:2" x14ac:dyDescent="0.25">
      <c r="A1296" s="54"/>
      <c r="B1296" s="54"/>
    </row>
    <row r="1297" spans="1:2" x14ac:dyDescent="0.25">
      <c r="A1297" s="54"/>
      <c r="B1297" s="54"/>
    </row>
    <row r="1298" spans="1:2" x14ac:dyDescent="0.25">
      <c r="A1298" s="54"/>
      <c r="B1298" s="54"/>
    </row>
    <row r="1299" spans="1:2" x14ac:dyDescent="0.25">
      <c r="A1299" s="54"/>
      <c r="B1299" s="54"/>
    </row>
    <row r="1300" spans="1:2" x14ac:dyDescent="0.25">
      <c r="A1300" s="54"/>
      <c r="B1300" s="54"/>
    </row>
    <row r="1301" spans="1:2" x14ac:dyDescent="0.25">
      <c r="A1301" s="54"/>
      <c r="B1301" s="54"/>
    </row>
    <row r="1302" spans="1:2" x14ac:dyDescent="0.25">
      <c r="A1302" s="54"/>
      <c r="B1302" s="54"/>
    </row>
    <row r="1303" spans="1:2" x14ac:dyDescent="0.25">
      <c r="A1303" s="54"/>
      <c r="B1303" s="54"/>
    </row>
    <row r="1304" spans="1:2" x14ac:dyDescent="0.25">
      <c r="A1304" s="54"/>
      <c r="B1304" s="54"/>
    </row>
    <row r="1305" spans="1:2" x14ac:dyDescent="0.25">
      <c r="A1305" s="54"/>
      <c r="B1305" s="54"/>
    </row>
    <row r="1306" spans="1:2" x14ac:dyDescent="0.25">
      <c r="A1306" s="54"/>
      <c r="B1306" s="54"/>
    </row>
    <row r="1307" spans="1:2" x14ac:dyDescent="0.25">
      <c r="A1307" s="54"/>
      <c r="B1307" s="54"/>
    </row>
    <row r="1308" spans="1:2" x14ac:dyDescent="0.25">
      <c r="A1308" s="54"/>
      <c r="B1308" s="54"/>
    </row>
    <row r="1309" spans="1:2" x14ac:dyDescent="0.25">
      <c r="A1309" s="54"/>
      <c r="B1309" s="54"/>
    </row>
    <row r="1310" spans="1:2" x14ac:dyDescent="0.25">
      <c r="A1310" s="54"/>
      <c r="B1310" s="54"/>
    </row>
    <row r="1311" spans="1:2" x14ac:dyDescent="0.25">
      <c r="A1311" s="54"/>
      <c r="B1311" s="54"/>
    </row>
    <row r="1312" spans="1:2" x14ac:dyDescent="0.25">
      <c r="A1312" s="54"/>
      <c r="B1312" s="54"/>
    </row>
    <row r="1313" spans="1:2" x14ac:dyDescent="0.25">
      <c r="A1313" s="54"/>
      <c r="B1313" s="54"/>
    </row>
    <row r="1314" spans="1:2" x14ac:dyDescent="0.25">
      <c r="A1314" s="54"/>
      <c r="B1314" s="54"/>
    </row>
    <row r="1315" spans="1:2" x14ac:dyDescent="0.25">
      <c r="A1315" s="54"/>
      <c r="B1315" s="54"/>
    </row>
    <row r="1316" spans="1:2" x14ac:dyDescent="0.25">
      <c r="A1316" s="54"/>
      <c r="B1316" s="54"/>
    </row>
    <row r="1317" spans="1:2" x14ac:dyDescent="0.25">
      <c r="A1317" s="54"/>
      <c r="B1317" s="54"/>
    </row>
    <row r="1318" spans="1:2" x14ac:dyDescent="0.25">
      <c r="A1318" s="54"/>
      <c r="B1318" s="54"/>
    </row>
    <row r="1319" spans="1:2" x14ac:dyDescent="0.25">
      <c r="A1319" s="54"/>
      <c r="B1319" s="54"/>
    </row>
    <row r="1320" spans="1:2" x14ac:dyDescent="0.25">
      <c r="A1320" s="54"/>
      <c r="B1320" s="54"/>
    </row>
    <row r="1321" spans="1:2" x14ac:dyDescent="0.25">
      <c r="A1321" s="54"/>
      <c r="B1321" s="54"/>
    </row>
    <row r="1322" spans="1:2" x14ac:dyDescent="0.25">
      <c r="A1322" s="54"/>
      <c r="B1322" s="54"/>
    </row>
    <row r="1323" spans="1:2" x14ac:dyDescent="0.25">
      <c r="A1323" s="54"/>
      <c r="B1323" s="54"/>
    </row>
    <row r="1324" spans="1:2" x14ac:dyDescent="0.25">
      <c r="A1324" s="54"/>
      <c r="B1324" s="54"/>
    </row>
    <row r="1325" spans="1:2" x14ac:dyDescent="0.25">
      <c r="A1325" s="54"/>
      <c r="B1325" s="54"/>
    </row>
    <row r="1326" spans="1:2" x14ac:dyDescent="0.25">
      <c r="A1326" s="54"/>
      <c r="B1326" s="54"/>
    </row>
    <row r="1327" spans="1:2" x14ac:dyDescent="0.25">
      <c r="A1327" s="54"/>
      <c r="B1327" s="54"/>
    </row>
    <row r="1328" spans="1:2" x14ac:dyDescent="0.25">
      <c r="A1328" s="54"/>
      <c r="B1328" s="54"/>
    </row>
    <row r="1329" spans="1:2" x14ac:dyDescent="0.25">
      <c r="A1329" s="54"/>
      <c r="B1329" s="54"/>
    </row>
    <row r="1330" spans="1:2" x14ac:dyDescent="0.25">
      <c r="A1330" s="54"/>
      <c r="B1330" s="54"/>
    </row>
    <row r="1331" spans="1:2" x14ac:dyDescent="0.25">
      <c r="A1331" s="54"/>
      <c r="B1331" s="54"/>
    </row>
    <row r="1332" spans="1:2" x14ac:dyDescent="0.25">
      <c r="A1332" s="54"/>
      <c r="B1332" s="54"/>
    </row>
    <row r="1333" spans="1:2" x14ac:dyDescent="0.25">
      <c r="A1333" s="54"/>
      <c r="B1333" s="54"/>
    </row>
    <row r="1334" spans="1:2" x14ac:dyDescent="0.25">
      <c r="A1334" s="54"/>
      <c r="B1334" s="54"/>
    </row>
    <row r="1335" spans="1:2" x14ac:dyDescent="0.25">
      <c r="A1335" s="54"/>
      <c r="B1335" s="54"/>
    </row>
    <row r="1336" spans="1:2" x14ac:dyDescent="0.25">
      <c r="A1336" s="54"/>
      <c r="B1336" s="54"/>
    </row>
    <row r="1337" spans="1:2" x14ac:dyDescent="0.25">
      <c r="A1337" s="54"/>
      <c r="B1337" s="54"/>
    </row>
    <row r="1338" spans="1:2" x14ac:dyDescent="0.25">
      <c r="A1338" s="54"/>
      <c r="B1338" s="54"/>
    </row>
    <row r="1339" spans="1:2" x14ac:dyDescent="0.25">
      <c r="A1339" s="54"/>
      <c r="B1339" s="54"/>
    </row>
    <row r="1340" spans="1:2" x14ac:dyDescent="0.25">
      <c r="A1340" s="54"/>
      <c r="B1340" s="54"/>
    </row>
    <row r="1341" spans="1:2" x14ac:dyDescent="0.25">
      <c r="A1341" s="54"/>
      <c r="B1341" s="54"/>
    </row>
    <row r="1342" spans="1:2" x14ac:dyDescent="0.25">
      <c r="A1342" s="54"/>
      <c r="B1342" s="54"/>
    </row>
    <row r="1343" spans="1:2" x14ac:dyDescent="0.25">
      <c r="A1343" s="54"/>
      <c r="B1343" s="54"/>
    </row>
    <row r="1344" spans="1:2" x14ac:dyDescent="0.25">
      <c r="A1344" s="54"/>
      <c r="B1344" s="54"/>
    </row>
    <row r="1345" spans="1:2" x14ac:dyDescent="0.25">
      <c r="A1345" s="54"/>
      <c r="B1345" s="54"/>
    </row>
    <row r="1346" spans="1:2" x14ac:dyDescent="0.25">
      <c r="A1346" s="54"/>
      <c r="B1346" s="54"/>
    </row>
    <row r="1347" spans="1:2" x14ac:dyDescent="0.25">
      <c r="A1347" s="54"/>
      <c r="B1347" s="54"/>
    </row>
    <row r="1348" spans="1:2" x14ac:dyDescent="0.25">
      <c r="A1348" s="54"/>
      <c r="B1348" s="54"/>
    </row>
    <row r="1349" spans="1:2" x14ac:dyDescent="0.25">
      <c r="A1349" s="54"/>
      <c r="B1349" s="54"/>
    </row>
    <row r="1350" spans="1:2" x14ac:dyDescent="0.25">
      <c r="A1350" s="54"/>
      <c r="B1350" s="54"/>
    </row>
    <row r="1351" spans="1:2" x14ac:dyDescent="0.25">
      <c r="A1351" s="54"/>
      <c r="B1351" s="54"/>
    </row>
    <row r="1352" spans="1:2" x14ac:dyDescent="0.25">
      <c r="A1352" s="54"/>
      <c r="B1352" s="54"/>
    </row>
    <row r="1353" spans="1:2" x14ac:dyDescent="0.25">
      <c r="A1353" s="54"/>
      <c r="B1353" s="54"/>
    </row>
    <row r="1354" spans="1:2" x14ac:dyDescent="0.25">
      <c r="A1354" s="54"/>
      <c r="B1354" s="54"/>
    </row>
    <row r="1355" spans="1:2" x14ac:dyDescent="0.25">
      <c r="A1355" s="54"/>
      <c r="B1355" s="54"/>
    </row>
    <row r="1356" spans="1:2" x14ac:dyDescent="0.25">
      <c r="A1356" s="54"/>
      <c r="B1356" s="54"/>
    </row>
    <row r="1357" spans="1:2" x14ac:dyDescent="0.25">
      <c r="A1357" s="54"/>
      <c r="B1357" s="54"/>
    </row>
    <row r="1358" spans="1:2" x14ac:dyDescent="0.25">
      <c r="A1358" s="54"/>
      <c r="B1358" s="54"/>
    </row>
    <row r="1359" spans="1:2" x14ac:dyDescent="0.25">
      <c r="A1359" s="54"/>
      <c r="B1359" s="54"/>
    </row>
    <row r="1360" spans="1:2" x14ac:dyDescent="0.25">
      <c r="A1360" s="54"/>
      <c r="B1360" s="54"/>
    </row>
    <row r="1361" spans="1:2" x14ac:dyDescent="0.25">
      <c r="A1361" s="54"/>
      <c r="B1361" s="54"/>
    </row>
    <row r="1362" spans="1:2" x14ac:dyDescent="0.25">
      <c r="A1362" s="54"/>
      <c r="B1362" s="54"/>
    </row>
    <row r="1363" spans="1:2" x14ac:dyDescent="0.25">
      <c r="A1363" s="54"/>
      <c r="B1363" s="54"/>
    </row>
    <row r="1364" spans="1:2" x14ac:dyDescent="0.25">
      <c r="A1364" s="54"/>
      <c r="B1364" s="54"/>
    </row>
    <row r="1365" spans="1:2" x14ac:dyDescent="0.25">
      <c r="A1365" s="54"/>
      <c r="B1365" s="54"/>
    </row>
    <row r="1366" spans="1:2" x14ac:dyDescent="0.25">
      <c r="A1366" s="54"/>
      <c r="B1366" s="54"/>
    </row>
    <row r="1367" spans="1:2" x14ac:dyDescent="0.25">
      <c r="A1367" s="54"/>
      <c r="B1367" s="54"/>
    </row>
    <row r="1368" spans="1:2" x14ac:dyDescent="0.25">
      <c r="A1368" s="54"/>
      <c r="B1368" s="54"/>
    </row>
    <row r="1369" spans="1:2" x14ac:dyDescent="0.25">
      <c r="A1369" s="54"/>
      <c r="B1369" s="54"/>
    </row>
    <row r="1370" spans="1:2" x14ac:dyDescent="0.25">
      <c r="A1370" s="54"/>
      <c r="B1370" s="54"/>
    </row>
    <row r="1371" spans="1:2" x14ac:dyDescent="0.25">
      <c r="A1371" s="54"/>
      <c r="B1371" s="54"/>
    </row>
    <row r="1372" spans="1:2" x14ac:dyDescent="0.25">
      <c r="A1372" s="54"/>
      <c r="B1372" s="54"/>
    </row>
    <row r="1373" spans="1:2" x14ac:dyDescent="0.25">
      <c r="A1373" s="54"/>
      <c r="B1373" s="54"/>
    </row>
    <row r="1374" spans="1:2" x14ac:dyDescent="0.25">
      <c r="A1374" s="54"/>
      <c r="B1374" s="54"/>
    </row>
    <row r="1375" spans="1:2" x14ac:dyDescent="0.25">
      <c r="A1375" s="54"/>
      <c r="B1375" s="54"/>
    </row>
    <row r="1376" spans="1:2" x14ac:dyDescent="0.25">
      <c r="A1376" s="54"/>
      <c r="B1376" s="54"/>
    </row>
    <row r="1377" spans="1:2" x14ac:dyDescent="0.25">
      <c r="A1377" s="54"/>
      <c r="B1377" s="54"/>
    </row>
    <row r="1378" spans="1:2" x14ac:dyDescent="0.25">
      <c r="A1378" s="54"/>
      <c r="B1378" s="54"/>
    </row>
    <row r="1379" spans="1:2" x14ac:dyDescent="0.25">
      <c r="A1379" s="54"/>
      <c r="B1379" s="54"/>
    </row>
    <row r="1380" spans="1:2" x14ac:dyDescent="0.25">
      <c r="A1380" s="54"/>
      <c r="B1380" s="54"/>
    </row>
    <row r="1381" spans="1:2" x14ac:dyDescent="0.25">
      <c r="A1381" s="54"/>
      <c r="B1381" s="54"/>
    </row>
    <row r="1382" spans="1:2" x14ac:dyDescent="0.25">
      <c r="A1382" s="54"/>
      <c r="B1382" s="54"/>
    </row>
    <row r="1383" spans="1:2" x14ac:dyDescent="0.25">
      <c r="A1383" s="54"/>
      <c r="B1383" s="54"/>
    </row>
    <row r="1384" spans="1:2" x14ac:dyDescent="0.25">
      <c r="A1384" s="54"/>
      <c r="B1384" s="54"/>
    </row>
    <row r="1385" spans="1:2" x14ac:dyDescent="0.25">
      <c r="A1385" s="54"/>
      <c r="B1385" s="54"/>
    </row>
    <row r="1386" spans="1:2" x14ac:dyDescent="0.25">
      <c r="A1386" s="54"/>
      <c r="B1386" s="54"/>
    </row>
    <row r="1387" spans="1:2" x14ac:dyDescent="0.25">
      <c r="A1387" s="54"/>
      <c r="B1387" s="54"/>
    </row>
    <row r="1388" spans="1:2" x14ac:dyDescent="0.25">
      <c r="A1388" s="54"/>
      <c r="B1388" s="54"/>
    </row>
    <row r="1389" spans="1:2" x14ac:dyDescent="0.25">
      <c r="A1389" s="54"/>
      <c r="B1389" s="54"/>
    </row>
    <row r="1390" spans="1:2" x14ac:dyDescent="0.25">
      <c r="A1390" s="54"/>
      <c r="B1390" s="54"/>
    </row>
    <row r="1391" spans="1:2" x14ac:dyDescent="0.25">
      <c r="A1391" s="54"/>
      <c r="B1391" s="54"/>
    </row>
    <row r="1392" spans="1:2" x14ac:dyDescent="0.25">
      <c r="A1392" s="54"/>
      <c r="B1392" s="54"/>
    </row>
    <row r="1393" spans="1:2" x14ac:dyDescent="0.25">
      <c r="A1393" s="54"/>
      <c r="B1393" s="54"/>
    </row>
    <row r="1394" spans="1:2" x14ac:dyDescent="0.25">
      <c r="A1394" s="54"/>
      <c r="B1394" s="54"/>
    </row>
    <row r="1395" spans="1:2" x14ac:dyDescent="0.25">
      <c r="A1395" s="54"/>
      <c r="B1395" s="54"/>
    </row>
    <row r="1396" spans="1:2" x14ac:dyDescent="0.25">
      <c r="A1396" s="54"/>
      <c r="B1396" s="54"/>
    </row>
    <row r="1397" spans="1:2" x14ac:dyDescent="0.25">
      <c r="A1397" s="54"/>
      <c r="B1397" s="54"/>
    </row>
    <row r="1398" spans="1:2" x14ac:dyDescent="0.25">
      <c r="A1398" s="54"/>
      <c r="B1398" s="54"/>
    </row>
    <row r="1399" spans="1:2" x14ac:dyDescent="0.25">
      <c r="A1399" s="54"/>
      <c r="B1399" s="54"/>
    </row>
    <row r="1400" spans="1:2" x14ac:dyDescent="0.25">
      <c r="A1400" s="54"/>
      <c r="B1400" s="54"/>
    </row>
    <row r="1401" spans="1:2" x14ac:dyDescent="0.25">
      <c r="A1401" s="54"/>
      <c r="B1401" s="54"/>
    </row>
    <row r="1402" spans="1:2" x14ac:dyDescent="0.25">
      <c r="A1402" s="54"/>
      <c r="B1402" s="54"/>
    </row>
    <row r="1403" spans="1:2" x14ac:dyDescent="0.25">
      <c r="A1403" s="54"/>
      <c r="B1403" s="54"/>
    </row>
    <row r="1404" spans="1:2" x14ac:dyDescent="0.25">
      <c r="A1404" s="54"/>
      <c r="B1404" s="54"/>
    </row>
    <row r="1405" spans="1:2" x14ac:dyDescent="0.25">
      <c r="A1405" s="54"/>
      <c r="B1405" s="54"/>
    </row>
    <row r="1406" spans="1:2" x14ac:dyDescent="0.25">
      <c r="A1406" s="54"/>
      <c r="B1406" s="54"/>
    </row>
    <row r="1407" spans="1:2" x14ac:dyDescent="0.25">
      <c r="A1407" s="54"/>
      <c r="B1407" s="54"/>
    </row>
    <row r="1408" spans="1:2" x14ac:dyDescent="0.25">
      <c r="A1408" s="54"/>
      <c r="B1408" s="54"/>
    </row>
    <row r="1409" spans="1:2" x14ac:dyDescent="0.25">
      <c r="A1409" s="54"/>
      <c r="B1409" s="54"/>
    </row>
    <row r="1410" spans="1:2" x14ac:dyDescent="0.25">
      <c r="A1410" s="54"/>
      <c r="B1410" s="54"/>
    </row>
    <row r="1411" spans="1:2" x14ac:dyDescent="0.25">
      <c r="A1411" s="54"/>
      <c r="B1411" s="54"/>
    </row>
    <row r="1412" spans="1:2" x14ac:dyDescent="0.25">
      <c r="A1412" s="54"/>
      <c r="B1412" s="54"/>
    </row>
    <row r="1413" spans="1:2" x14ac:dyDescent="0.25">
      <c r="A1413" s="54"/>
      <c r="B1413" s="54"/>
    </row>
    <row r="1414" spans="1:2" x14ac:dyDescent="0.25">
      <c r="A1414" s="54"/>
      <c r="B1414" s="54"/>
    </row>
    <row r="1415" spans="1:2" x14ac:dyDescent="0.25">
      <c r="A1415" s="54"/>
      <c r="B1415" s="54"/>
    </row>
    <row r="1416" spans="1:2" x14ac:dyDescent="0.25">
      <c r="A1416" s="54"/>
      <c r="B1416" s="54"/>
    </row>
    <row r="1417" spans="1:2" x14ac:dyDescent="0.25">
      <c r="A1417" s="54"/>
      <c r="B1417" s="54"/>
    </row>
    <row r="1418" spans="1:2" x14ac:dyDescent="0.25">
      <c r="A1418" s="54"/>
      <c r="B1418" s="54"/>
    </row>
    <row r="1419" spans="1:2" x14ac:dyDescent="0.25">
      <c r="A1419" s="54"/>
      <c r="B1419" s="54"/>
    </row>
    <row r="1420" spans="1:2" x14ac:dyDescent="0.25">
      <c r="A1420" s="54"/>
      <c r="B1420" s="54"/>
    </row>
    <row r="1421" spans="1:2" x14ac:dyDescent="0.25">
      <c r="A1421" s="54"/>
      <c r="B1421" s="54"/>
    </row>
    <row r="1422" spans="1:2" x14ac:dyDescent="0.25">
      <c r="A1422" s="54"/>
      <c r="B1422" s="54"/>
    </row>
    <row r="1423" spans="1:2" x14ac:dyDescent="0.25">
      <c r="A1423" s="54"/>
      <c r="B1423" s="54"/>
    </row>
    <row r="1424" spans="1:2" x14ac:dyDescent="0.25">
      <c r="A1424" s="54"/>
      <c r="B1424" s="54"/>
    </row>
    <row r="1425" spans="1:2" x14ac:dyDescent="0.25">
      <c r="A1425" s="54"/>
      <c r="B1425" s="54"/>
    </row>
    <row r="1426" spans="1:2" x14ac:dyDescent="0.25">
      <c r="A1426" s="54"/>
      <c r="B1426" s="54"/>
    </row>
    <row r="1427" spans="1:2" x14ac:dyDescent="0.25">
      <c r="A1427" s="54"/>
      <c r="B1427" s="54"/>
    </row>
    <row r="1428" spans="1:2" x14ac:dyDescent="0.25">
      <c r="A1428" s="54"/>
      <c r="B1428" s="54"/>
    </row>
    <row r="1429" spans="1:2" x14ac:dyDescent="0.25">
      <c r="A1429" s="54"/>
      <c r="B1429" s="54"/>
    </row>
    <row r="1430" spans="1:2" x14ac:dyDescent="0.25">
      <c r="A1430" s="54"/>
      <c r="B1430" s="54"/>
    </row>
    <row r="1431" spans="1:2" x14ac:dyDescent="0.25">
      <c r="A1431" s="54"/>
      <c r="B1431" s="54"/>
    </row>
    <row r="1432" spans="1:2" x14ac:dyDescent="0.25">
      <c r="A1432" s="54"/>
      <c r="B1432" s="54"/>
    </row>
    <row r="1433" spans="1:2" x14ac:dyDescent="0.25">
      <c r="A1433" s="54"/>
      <c r="B1433" s="54"/>
    </row>
    <row r="1434" spans="1:2" x14ac:dyDescent="0.25">
      <c r="A1434" s="54"/>
      <c r="B1434" s="54"/>
    </row>
    <row r="1435" spans="1:2" x14ac:dyDescent="0.25">
      <c r="A1435" s="54"/>
      <c r="B1435" s="54"/>
    </row>
    <row r="1436" spans="1:2" x14ac:dyDescent="0.25">
      <c r="A1436" s="54"/>
      <c r="B1436" s="54"/>
    </row>
    <row r="1437" spans="1:2" x14ac:dyDescent="0.25">
      <c r="A1437" s="54"/>
      <c r="B1437" s="54"/>
    </row>
    <row r="1438" spans="1:2" x14ac:dyDescent="0.25">
      <c r="A1438" s="54"/>
      <c r="B1438" s="54"/>
    </row>
    <row r="1439" spans="1:2" x14ac:dyDescent="0.25">
      <c r="A1439" s="54"/>
      <c r="B1439" s="54"/>
    </row>
    <row r="1440" spans="1:2" x14ac:dyDescent="0.25">
      <c r="A1440" s="54"/>
      <c r="B1440" s="54"/>
    </row>
    <row r="1441" spans="1:2" x14ac:dyDescent="0.25">
      <c r="A1441" s="54"/>
      <c r="B1441" s="54"/>
    </row>
    <row r="1442" spans="1:2" x14ac:dyDescent="0.25">
      <c r="A1442" s="54"/>
      <c r="B1442" s="54"/>
    </row>
    <row r="1443" spans="1:2" x14ac:dyDescent="0.25">
      <c r="A1443" s="54"/>
      <c r="B1443" s="54"/>
    </row>
    <row r="1444" spans="1:2" x14ac:dyDescent="0.25">
      <c r="A1444" s="54"/>
      <c r="B1444" s="54"/>
    </row>
    <row r="1445" spans="1:2" x14ac:dyDescent="0.25">
      <c r="A1445" s="54"/>
      <c r="B1445" s="54"/>
    </row>
    <row r="1446" spans="1:2" x14ac:dyDescent="0.25">
      <c r="A1446" s="54"/>
      <c r="B1446" s="54"/>
    </row>
    <row r="1447" spans="1:2" x14ac:dyDescent="0.25">
      <c r="A1447" s="54"/>
      <c r="B1447" s="54"/>
    </row>
    <row r="1448" spans="1:2" x14ac:dyDescent="0.25">
      <c r="A1448" s="54"/>
      <c r="B1448" s="54"/>
    </row>
    <row r="1449" spans="1:2" x14ac:dyDescent="0.25">
      <c r="A1449" s="54"/>
      <c r="B1449" s="54"/>
    </row>
    <row r="1450" spans="1:2" x14ac:dyDescent="0.25">
      <c r="A1450" s="54"/>
      <c r="B1450" s="54"/>
    </row>
    <row r="1451" spans="1:2" x14ac:dyDescent="0.25">
      <c r="A1451" s="54"/>
      <c r="B1451" s="54"/>
    </row>
    <row r="1452" spans="1:2" x14ac:dyDescent="0.25">
      <c r="A1452" s="54"/>
      <c r="B1452" s="54"/>
    </row>
    <row r="1453" spans="1:2" x14ac:dyDescent="0.25">
      <c r="A1453" s="54"/>
      <c r="B1453" s="54"/>
    </row>
    <row r="1454" spans="1:2" x14ac:dyDescent="0.25">
      <c r="A1454" s="54"/>
      <c r="B1454" s="54"/>
    </row>
    <row r="1455" spans="1:2" x14ac:dyDescent="0.25">
      <c r="A1455" s="54"/>
      <c r="B1455" s="54"/>
    </row>
    <row r="1456" spans="1:2" x14ac:dyDescent="0.25">
      <c r="A1456" s="54"/>
      <c r="B1456" s="54"/>
    </row>
    <row r="1457" spans="1:2" x14ac:dyDescent="0.25">
      <c r="A1457" s="54"/>
      <c r="B1457" s="54"/>
    </row>
    <row r="1458" spans="1:2" x14ac:dyDescent="0.25">
      <c r="A1458" s="54"/>
      <c r="B1458" s="54"/>
    </row>
    <row r="1459" spans="1:2" x14ac:dyDescent="0.25">
      <c r="A1459" s="54"/>
      <c r="B1459" s="54"/>
    </row>
    <row r="1460" spans="1:2" x14ac:dyDescent="0.25">
      <c r="A1460" s="54"/>
      <c r="B1460" s="54"/>
    </row>
    <row r="1461" spans="1:2" x14ac:dyDescent="0.25">
      <c r="A1461" s="54"/>
      <c r="B1461" s="54"/>
    </row>
    <row r="1462" spans="1:2" x14ac:dyDescent="0.25">
      <c r="A1462" s="54"/>
      <c r="B1462" s="54"/>
    </row>
    <row r="1463" spans="1:2" x14ac:dyDescent="0.25">
      <c r="A1463" s="54"/>
      <c r="B1463" s="54"/>
    </row>
    <row r="1464" spans="1:2" x14ac:dyDescent="0.25">
      <c r="A1464" s="54"/>
      <c r="B1464" s="54"/>
    </row>
    <row r="1465" spans="1:2" x14ac:dyDescent="0.25">
      <c r="A1465" s="54"/>
      <c r="B1465" s="54"/>
    </row>
    <row r="1466" spans="1:2" x14ac:dyDescent="0.25">
      <c r="A1466" s="54"/>
      <c r="B1466" s="54"/>
    </row>
    <row r="1467" spans="1:2" x14ac:dyDescent="0.25">
      <c r="A1467" s="54"/>
      <c r="B1467" s="54"/>
    </row>
    <row r="1468" spans="1:2" x14ac:dyDescent="0.25">
      <c r="A1468" s="54"/>
      <c r="B1468" s="54"/>
    </row>
    <row r="1469" spans="1:2" x14ac:dyDescent="0.25">
      <c r="A1469" s="54"/>
      <c r="B1469" s="54"/>
    </row>
    <row r="1470" spans="1:2" x14ac:dyDescent="0.25">
      <c r="A1470" s="54"/>
      <c r="B1470" s="54"/>
    </row>
    <row r="1471" spans="1:2" x14ac:dyDescent="0.25">
      <c r="A1471" s="54"/>
      <c r="B1471" s="54"/>
    </row>
    <row r="1472" spans="1:2" x14ac:dyDescent="0.25">
      <c r="A1472" s="54"/>
      <c r="B1472" s="54"/>
    </row>
    <row r="1473" spans="1:2" x14ac:dyDescent="0.25">
      <c r="A1473" s="54"/>
      <c r="B1473" s="54"/>
    </row>
    <row r="1474" spans="1:2" x14ac:dyDescent="0.25">
      <c r="A1474" s="54"/>
      <c r="B1474" s="54"/>
    </row>
    <row r="1475" spans="1:2" x14ac:dyDescent="0.25">
      <c r="A1475" s="54"/>
      <c r="B1475" s="54"/>
    </row>
    <row r="1476" spans="1:2" x14ac:dyDescent="0.25">
      <c r="A1476" s="54"/>
      <c r="B1476" s="54"/>
    </row>
    <row r="1477" spans="1:2" x14ac:dyDescent="0.25">
      <c r="A1477" s="54"/>
      <c r="B1477" s="54"/>
    </row>
    <row r="1478" spans="1:2" x14ac:dyDescent="0.25">
      <c r="A1478" s="54"/>
      <c r="B1478" s="54"/>
    </row>
    <row r="1479" spans="1:2" x14ac:dyDescent="0.25">
      <c r="A1479" s="54"/>
      <c r="B1479" s="54"/>
    </row>
    <row r="1480" spans="1:2" x14ac:dyDescent="0.25">
      <c r="A1480" s="54"/>
      <c r="B1480" s="54"/>
    </row>
    <row r="1481" spans="1:2" x14ac:dyDescent="0.25">
      <c r="A1481" s="54"/>
      <c r="B1481" s="54"/>
    </row>
    <row r="1482" spans="1:2" x14ac:dyDescent="0.25">
      <c r="A1482" s="54"/>
      <c r="B1482" s="54"/>
    </row>
    <row r="1483" spans="1:2" x14ac:dyDescent="0.25">
      <c r="A1483" s="54"/>
      <c r="B1483" s="54"/>
    </row>
    <row r="1484" spans="1:2" x14ac:dyDescent="0.25">
      <c r="A1484" s="54"/>
      <c r="B1484" s="54"/>
    </row>
    <row r="1485" spans="1:2" x14ac:dyDescent="0.25">
      <c r="A1485" s="54"/>
      <c r="B1485" s="54"/>
    </row>
    <row r="1486" spans="1:2" x14ac:dyDescent="0.25">
      <c r="A1486" s="54"/>
      <c r="B1486" s="54"/>
    </row>
    <row r="1487" spans="1:2" x14ac:dyDescent="0.25">
      <c r="A1487" s="54"/>
      <c r="B1487" s="54"/>
    </row>
    <row r="1488" spans="1:2" x14ac:dyDescent="0.25">
      <c r="A1488" s="54"/>
      <c r="B1488" s="54"/>
    </row>
    <row r="1489" spans="1:2" x14ac:dyDescent="0.25">
      <c r="A1489" s="54"/>
      <c r="B1489" s="54"/>
    </row>
    <row r="1490" spans="1:2" x14ac:dyDescent="0.25">
      <c r="A1490" s="54"/>
      <c r="B1490" s="54"/>
    </row>
    <row r="1491" spans="1:2" x14ac:dyDescent="0.25">
      <c r="A1491" s="54"/>
      <c r="B1491" s="54"/>
    </row>
    <row r="1492" spans="1:2" x14ac:dyDescent="0.25">
      <c r="A1492" s="54"/>
      <c r="B1492" s="54"/>
    </row>
    <row r="1493" spans="1:2" x14ac:dyDescent="0.25">
      <c r="A1493" s="54"/>
      <c r="B1493" s="54"/>
    </row>
    <row r="1494" spans="1:2" x14ac:dyDescent="0.25">
      <c r="A1494" s="54"/>
      <c r="B1494" s="54"/>
    </row>
    <row r="1495" spans="1:2" x14ac:dyDescent="0.25">
      <c r="A1495" s="54"/>
      <c r="B1495" s="54"/>
    </row>
    <row r="1496" spans="1:2" x14ac:dyDescent="0.25">
      <c r="A1496" s="54"/>
      <c r="B1496" s="54"/>
    </row>
    <row r="1497" spans="1:2" x14ac:dyDescent="0.25">
      <c r="A1497" s="54"/>
      <c r="B1497" s="54"/>
    </row>
    <row r="1498" spans="1:2" x14ac:dyDescent="0.25">
      <c r="A1498" s="54"/>
      <c r="B1498" s="54"/>
    </row>
    <row r="1499" spans="1:2" x14ac:dyDescent="0.25">
      <c r="A1499" s="54"/>
      <c r="B1499" s="54"/>
    </row>
    <row r="1500" spans="1:2" x14ac:dyDescent="0.25">
      <c r="A1500" s="54"/>
      <c r="B1500" s="54"/>
    </row>
    <row r="1501" spans="1:2" x14ac:dyDescent="0.25">
      <c r="A1501" s="54"/>
      <c r="B1501" s="54"/>
    </row>
    <row r="1502" spans="1:2" x14ac:dyDescent="0.25">
      <c r="A1502" s="54"/>
      <c r="B1502" s="54"/>
    </row>
    <row r="1503" spans="1:2" x14ac:dyDescent="0.25">
      <c r="A1503" s="54"/>
      <c r="B1503" s="54"/>
    </row>
    <row r="1504" spans="1:2" x14ac:dyDescent="0.25">
      <c r="A1504" s="54"/>
      <c r="B1504" s="54"/>
    </row>
    <row r="1505" spans="1:2" x14ac:dyDescent="0.25">
      <c r="A1505" s="54"/>
      <c r="B1505" s="54"/>
    </row>
    <row r="1506" spans="1:2" x14ac:dyDescent="0.25">
      <c r="A1506" s="54"/>
      <c r="B1506" s="54"/>
    </row>
    <row r="1507" spans="1:2" x14ac:dyDescent="0.25">
      <c r="A1507" s="54"/>
      <c r="B1507" s="54"/>
    </row>
    <row r="1508" spans="1:2" x14ac:dyDescent="0.25">
      <c r="A1508" s="54"/>
      <c r="B1508" s="54"/>
    </row>
    <row r="1509" spans="1:2" x14ac:dyDescent="0.25">
      <c r="A1509" s="54"/>
      <c r="B1509" s="54"/>
    </row>
    <row r="1510" spans="1:2" x14ac:dyDescent="0.25">
      <c r="A1510" s="54"/>
      <c r="B1510" s="54"/>
    </row>
    <row r="1511" spans="1:2" x14ac:dyDescent="0.25">
      <c r="A1511" s="54"/>
      <c r="B1511" s="54"/>
    </row>
    <row r="1512" spans="1:2" x14ac:dyDescent="0.25">
      <c r="A1512" s="54"/>
      <c r="B1512" s="54"/>
    </row>
    <row r="1513" spans="1:2" x14ac:dyDescent="0.25">
      <c r="A1513" s="54"/>
      <c r="B1513" s="54"/>
    </row>
    <row r="1514" spans="1:2" x14ac:dyDescent="0.25">
      <c r="A1514" s="54"/>
      <c r="B1514" s="54"/>
    </row>
    <row r="1515" spans="1:2" x14ac:dyDescent="0.25">
      <c r="A1515" s="54"/>
      <c r="B1515" s="54"/>
    </row>
    <row r="1516" spans="1:2" x14ac:dyDescent="0.25">
      <c r="A1516" s="54"/>
      <c r="B1516" s="54"/>
    </row>
    <row r="1517" spans="1:2" x14ac:dyDescent="0.25">
      <c r="A1517" s="54"/>
      <c r="B1517" s="54"/>
    </row>
    <row r="1518" spans="1:2" x14ac:dyDescent="0.25">
      <c r="A1518" s="54"/>
      <c r="B1518" s="54"/>
    </row>
    <row r="1519" spans="1:2" x14ac:dyDescent="0.25">
      <c r="A1519" s="54"/>
      <c r="B1519" s="54"/>
    </row>
    <row r="1520" spans="1:2" x14ac:dyDescent="0.25">
      <c r="A1520" s="54"/>
      <c r="B1520" s="54"/>
    </row>
    <row r="1521" spans="1:2" x14ac:dyDescent="0.25">
      <c r="A1521" s="54"/>
      <c r="B1521" s="54"/>
    </row>
    <row r="1522" spans="1:2" x14ac:dyDescent="0.25">
      <c r="A1522" s="54"/>
      <c r="B1522" s="54"/>
    </row>
    <row r="1523" spans="1:2" x14ac:dyDescent="0.25">
      <c r="A1523" s="54"/>
      <c r="B1523" s="54"/>
    </row>
    <row r="1524" spans="1:2" x14ac:dyDescent="0.25">
      <c r="A1524" s="54"/>
      <c r="B1524" s="54"/>
    </row>
    <row r="1525" spans="1:2" x14ac:dyDescent="0.25">
      <c r="A1525" s="54"/>
      <c r="B1525" s="54"/>
    </row>
    <row r="1526" spans="1:2" x14ac:dyDescent="0.25">
      <c r="A1526" s="54"/>
      <c r="B1526" s="54"/>
    </row>
    <row r="1527" spans="1:2" x14ac:dyDescent="0.25">
      <c r="A1527" s="54"/>
      <c r="B1527" s="54"/>
    </row>
    <row r="1528" spans="1:2" x14ac:dyDescent="0.25">
      <c r="A1528" s="54"/>
      <c r="B1528" s="54"/>
    </row>
    <row r="1529" spans="1:2" x14ac:dyDescent="0.25">
      <c r="A1529" s="54"/>
      <c r="B1529" s="54"/>
    </row>
    <row r="1530" spans="1:2" x14ac:dyDescent="0.25">
      <c r="A1530" s="54"/>
      <c r="B1530" s="54"/>
    </row>
    <row r="1531" spans="1:2" x14ac:dyDescent="0.25">
      <c r="A1531" s="54"/>
      <c r="B1531" s="54"/>
    </row>
    <row r="1532" spans="1:2" x14ac:dyDescent="0.25">
      <c r="A1532" s="54"/>
      <c r="B1532" s="54"/>
    </row>
    <row r="1533" spans="1:2" x14ac:dyDescent="0.25">
      <c r="A1533" s="54"/>
      <c r="B1533" s="54"/>
    </row>
    <row r="1534" spans="1:2" x14ac:dyDescent="0.25">
      <c r="A1534" s="54"/>
      <c r="B1534" s="54"/>
    </row>
    <row r="1535" spans="1:2" x14ac:dyDescent="0.25">
      <c r="A1535" s="54"/>
      <c r="B1535" s="54"/>
    </row>
    <row r="1536" spans="1:2" x14ac:dyDescent="0.25">
      <c r="A1536" s="54"/>
      <c r="B1536" s="54"/>
    </row>
    <row r="1537" spans="1:2" x14ac:dyDescent="0.25">
      <c r="A1537" s="54"/>
      <c r="B1537" s="54"/>
    </row>
    <row r="1538" spans="1:2" x14ac:dyDescent="0.25">
      <c r="A1538" s="54"/>
      <c r="B1538" s="54"/>
    </row>
    <row r="1539" spans="1:2" x14ac:dyDescent="0.25">
      <c r="A1539" s="54"/>
      <c r="B1539" s="54"/>
    </row>
    <row r="1540" spans="1:2" x14ac:dyDescent="0.25">
      <c r="A1540" s="54"/>
      <c r="B1540" s="54"/>
    </row>
    <row r="1541" spans="1:2" x14ac:dyDescent="0.25">
      <c r="A1541" s="54"/>
      <c r="B1541" s="54"/>
    </row>
    <row r="1542" spans="1:2" x14ac:dyDescent="0.25">
      <c r="A1542" s="54"/>
      <c r="B1542" s="54"/>
    </row>
    <row r="1543" spans="1:2" x14ac:dyDescent="0.25">
      <c r="A1543" s="54"/>
      <c r="B1543" s="54"/>
    </row>
    <row r="1544" spans="1:2" x14ac:dyDescent="0.25">
      <c r="A1544" s="54"/>
      <c r="B1544" s="54"/>
    </row>
    <row r="1545" spans="1:2" x14ac:dyDescent="0.25">
      <c r="A1545" s="54"/>
      <c r="B1545" s="54"/>
    </row>
    <row r="1546" spans="1:2" x14ac:dyDescent="0.25">
      <c r="A1546" s="54"/>
      <c r="B1546" s="54"/>
    </row>
    <row r="1547" spans="1:2" x14ac:dyDescent="0.25">
      <c r="A1547" s="54"/>
      <c r="B1547" s="54"/>
    </row>
    <row r="1548" spans="1:2" x14ac:dyDescent="0.25">
      <c r="A1548" s="54"/>
      <c r="B1548" s="54"/>
    </row>
    <row r="1549" spans="1:2" x14ac:dyDescent="0.25">
      <c r="A1549" s="54"/>
      <c r="B1549" s="54"/>
    </row>
    <row r="1550" spans="1:2" x14ac:dyDescent="0.25">
      <c r="A1550" s="54"/>
      <c r="B1550" s="54"/>
    </row>
    <row r="1551" spans="1:2" x14ac:dyDescent="0.25">
      <c r="A1551" s="54"/>
      <c r="B1551" s="54"/>
    </row>
    <row r="1552" spans="1:2" x14ac:dyDescent="0.25">
      <c r="A1552" s="54"/>
      <c r="B1552" s="54"/>
    </row>
    <row r="1553" spans="1:2" x14ac:dyDescent="0.25">
      <c r="A1553" s="54"/>
      <c r="B1553" s="54"/>
    </row>
    <row r="1554" spans="1:2" x14ac:dyDescent="0.25">
      <c r="A1554" s="54"/>
      <c r="B1554" s="54"/>
    </row>
    <row r="1555" spans="1:2" x14ac:dyDescent="0.25">
      <c r="A1555" s="54"/>
      <c r="B1555" s="54"/>
    </row>
    <row r="1556" spans="1:2" x14ac:dyDescent="0.25">
      <c r="A1556" s="54"/>
      <c r="B1556" s="54"/>
    </row>
    <row r="1557" spans="1:2" x14ac:dyDescent="0.25">
      <c r="A1557" s="54"/>
      <c r="B1557" s="54"/>
    </row>
    <row r="1558" spans="1:2" x14ac:dyDescent="0.25">
      <c r="A1558" s="54"/>
      <c r="B1558" s="54"/>
    </row>
    <row r="1559" spans="1:2" x14ac:dyDescent="0.25">
      <c r="A1559" s="54"/>
      <c r="B1559" s="54"/>
    </row>
    <row r="1560" spans="1:2" x14ac:dyDescent="0.25">
      <c r="A1560" s="54"/>
      <c r="B1560" s="54"/>
    </row>
    <row r="1561" spans="1:2" x14ac:dyDescent="0.25">
      <c r="A1561" s="54"/>
      <c r="B1561" s="54"/>
    </row>
    <row r="1562" spans="1:2" x14ac:dyDescent="0.25">
      <c r="A1562" s="54"/>
      <c r="B1562" s="54"/>
    </row>
    <row r="1563" spans="1:2" x14ac:dyDescent="0.25">
      <c r="A1563" s="54"/>
      <c r="B1563" s="54"/>
    </row>
    <row r="1564" spans="1:2" x14ac:dyDescent="0.25">
      <c r="A1564" s="54"/>
      <c r="B1564" s="54"/>
    </row>
    <row r="1565" spans="1:2" x14ac:dyDescent="0.25">
      <c r="A1565" s="54"/>
      <c r="B1565" s="54"/>
    </row>
    <row r="1566" spans="1:2" x14ac:dyDescent="0.25">
      <c r="A1566" s="54"/>
      <c r="B1566" s="54"/>
    </row>
    <row r="1567" spans="1:2" x14ac:dyDescent="0.25">
      <c r="A1567" s="54"/>
      <c r="B1567" s="54"/>
    </row>
    <row r="1568" spans="1:2" x14ac:dyDescent="0.25">
      <c r="A1568" s="54"/>
      <c r="B1568" s="54"/>
    </row>
    <row r="1569" spans="1:2" x14ac:dyDescent="0.25">
      <c r="A1569" s="54"/>
      <c r="B1569" s="54"/>
    </row>
    <row r="1570" spans="1:2" x14ac:dyDescent="0.25">
      <c r="A1570" s="54"/>
      <c r="B1570" s="54"/>
    </row>
    <row r="1571" spans="1:2" x14ac:dyDescent="0.25">
      <c r="A1571" s="54"/>
      <c r="B1571" s="54"/>
    </row>
    <row r="1572" spans="1:2" x14ac:dyDescent="0.25">
      <c r="A1572" s="54"/>
      <c r="B1572" s="54"/>
    </row>
    <row r="1573" spans="1:2" x14ac:dyDescent="0.25">
      <c r="A1573" s="54"/>
      <c r="B1573" s="54"/>
    </row>
    <row r="1574" spans="1:2" x14ac:dyDescent="0.25">
      <c r="A1574" s="54"/>
      <c r="B1574" s="54"/>
    </row>
    <row r="1575" spans="1:2" x14ac:dyDescent="0.25">
      <c r="A1575" s="54"/>
      <c r="B1575" s="54"/>
    </row>
    <row r="1576" spans="1:2" x14ac:dyDescent="0.25">
      <c r="A1576" s="54"/>
      <c r="B1576" s="54"/>
    </row>
    <row r="1577" spans="1:2" x14ac:dyDescent="0.25">
      <c r="A1577" s="54"/>
      <c r="B1577" s="54"/>
    </row>
    <row r="1578" spans="1:2" x14ac:dyDescent="0.25">
      <c r="A1578" s="54"/>
      <c r="B1578" s="54"/>
    </row>
    <row r="1579" spans="1:2" x14ac:dyDescent="0.25">
      <c r="A1579" s="54"/>
      <c r="B1579" s="54"/>
    </row>
    <row r="1580" spans="1:2" x14ac:dyDescent="0.25">
      <c r="A1580" s="54"/>
      <c r="B1580" s="54"/>
    </row>
    <row r="1581" spans="1:2" x14ac:dyDescent="0.25">
      <c r="A1581" s="54"/>
      <c r="B1581" s="54"/>
    </row>
    <row r="1582" spans="1:2" x14ac:dyDescent="0.25">
      <c r="A1582" s="54"/>
      <c r="B1582" s="54"/>
    </row>
    <row r="1583" spans="1:2" x14ac:dyDescent="0.25">
      <c r="A1583" s="54"/>
      <c r="B1583" s="54"/>
    </row>
    <row r="1584" spans="1:2" x14ac:dyDescent="0.25">
      <c r="A1584" s="54"/>
      <c r="B1584" s="54"/>
    </row>
    <row r="1585" spans="1:2" x14ac:dyDescent="0.25">
      <c r="A1585" s="54"/>
      <c r="B1585" s="54"/>
    </row>
    <row r="1586" spans="1:2" x14ac:dyDescent="0.25">
      <c r="A1586" s="54"/>
      <c r="B1586" s="54"/>
    </row>
    <row r="1587" spans="1:2" x14ac:dyDescent="0.25">
      <c r="A1587" s="54"/>
      <c r="B1587" s="54"/>
    </row>
    <row r="1588" spans="1:2" x14ac:dyDescent="0.25">
      <c r="A1588" s="54"/>
      <c r="B1588" s="54"/>
    </row>
    <row r="1589" spans="1:2" x14ac:dyDescent="0.25">
      <c r="A1589" s="54"/>
      <c r="B1589" s="54"/>
    </row>
    <row r="1590" spans="1:2" x14ac:dyDescent="0.25">
      <c r="A1590" s="54"/>
      <c r="B1590" s="54"/>
    </row>
    <row r="1591" spans="1:2" x14ac:dyDescent="0.25">
      <c r="A1591" s="54"/>
      <c r="B1591" s="54"/>
    </row>
    <row r="1592" spans="1:2" x14ac:dyDescent="0.25">
      <c r="A1592" s="54"/>
      <c r="B1592" s="54"/>
    </row>
    <row r="1593" spans="1:2" x14ac:dyDescent="0.25">
      <c r="A1593" s="54"/>
      <c r="B1593" s="54"/>
    </row>
    <row r="1594" spans="1:2" x14ac:dyDescent="0.25">
      <c r="A1594" s="54"/>
      <c r="B1594" s="54"/>
    </row>
    <row r="1595" spans="1:2" x14ac:dyDescent="0.25">
      <c r="A1595" s="54"/>
      <c r="B1595" s="54"/>
    </row>
    <row r="1596" spans="1:2" x14ac:dyDescent="0.25">
      <c r="A1596" s="54"/>
      <c r="B1596" s="54"/>
    </row>
    <row r="1597" spans="1:2" x14ac:dyDescent="0.25">
      <c r="A1597" s="54"/>
      <c r="B1597" s="54"/>
    </row>
    <row r="1598" spans="1:2" x14ac:dyDescent="0.25">
      <c r="A1598" s="54"/>
      <c r="B1598" s="54"/>
    </row>
    <row r="1599" spans="1:2" x14ac:dyDescent="0.25">
      <c r="A1599" s="54"/>
      <c r="B1599" s="54"/>
    </row>
    <row r="1600" spans="1:2" x14ac:dyDescent="0.25">
      <c r="A1600" s="54"/>
      <c r="B1600" s="54"/>
    </row>
    <row r="1601" spans="1:2" x14ac:dyDescent="0.25">
      <c r="A1601" s="54"/>
      <c r="B1601" s="54"/>
    </row>
    <row r="1602" spans="1:2" x14ac:dyDescent="0.25">
      <c r="A1602" s="54"/>
      <c r="B1602" s="54"/>
    </row>
    <row r="1603" spans="1:2" x14ac:dyDescent="0.25">
      <c r="A1603" s="54"/>
      <c r="B1603" s="54"/>
    </row>
    <row r="1604" spans="1:2" x14ac:dyDescent="0.25">
      <c r="A1604" s="54"/>
      <c r="B1604" s="54"/>
    </row>
    <row r="1605" spans="1:2" x14ac:dyDescent="0.25">
      <c r="A1605" s="54"/>
      <c r="B1605" s="54"/>
    </row>
    <row r="1606" spans="1:2" x14ac:dyDescent="0.25">
      <c r="A1606" s="54"/>
      <c r="B1606" s="54"/>
    </row>
    <row r="1607" spans="1:2" x14ac:dyDescent="0.25">
      <c r="A1607" s="54"/>
      <c r="B1607" s="54"/>
    </row>
    <row r="1608" spans="1:2" x14ac:dyDescent="0.25">
      <c r="A1608" s="54"/>
      <c r="B1608" s="54"/>
    </row>
    <row r="1609" spans="1:2" x14ac:dyDescent="0.25">
      <c r="A1609" s="54"/>
      <c r="B1609" s="54"/>
    </row>
    <row r="1610" spans="1:2" x14ac:dyDescent="0.25">
      <c r="A1610" s="54"/>
      <c r="B1610" s="54"/>
    </row>
    <row r="1611" spans="1:2" x14ac:dyDescent="0.25">
      <c r="A1611" s="54"/>
      <c r="B1611" s="54"/>
    </row>
    <row r="1612" spans="1:2" x14ac:dyDescent="0.25">
      <c r="A1612" s="54"/>
      <c r="B1612" s="54"/>
    </row>
    <row r="1613" spans="1:2" x14ac:dyDescent="0.25">
      <c r="A1613" s="54"/>
      <c r="B1613" s="54"/>
    </row>
    <row r="1614" spans="1:2" x14ac:dyDescent="0.25">
      <c r="A1614" s="54"/>
      <c r="B1614" s="54"/>
    </row>
    <row r="1615" spans="1:2" x14ac:dyDescent="0.25">
      <c r="A1615" s="54"/>
      <c r="B1615" s="54"/>
    </row>
    <row r="1616" spans="1:2" x14ac:dyDescent="0.25">
      <c r="A1616" s="54"/>
      <c r="B1616" s="54"/>
    </row>
    <row r="1617" spans="1:2" x14ac:dyDescent="0.25">
      <c r="A1617" s="54"/>
      <c r="B1617" s="54"/>
    </row>
    <row r="1618" spans="1:2" x14ac:dyDescent="0.25">
      <c r="A1618" s="54"/>
      <c r="B1618" s="54"/>
    </row>
    <row r="1619" spans="1:2" x14ac:dyDescent="0.25">
      <c r="A1619" s="54"/>
      <c r="B1619" s="54"/>
    </row>
    <row r="1620" spans="1:2" x14ac:dyDescent="0.25">
      <c r="A1620" s="54"/>
      <c r="B1620" s="54"/>
    </row>
    <row r="1621" spans="1:2" x14ac:dyDescent="0.25">
      <c r="A1621" s="54"/>
      <c r="B1621" s="54"/>
    </row>
    <row r="1622" spans="1:2" x14ac:dyDescent="0.25">
      <c r="A1622" s="54"/>
      <c r="B1622" s="54"/>
    </row>
    <row r="1623" spans="1:2" x14ac:dyDescent="0.25">
      <c r="A1623" s="54"/>
      <c r="B1623" s="54"/>
    </row>
    <row r="1624" spans="1:2" x14ac:dyDescent="0.25">
      <c r="A1624" s="54"/>
      <c r="B1624" s="54"/>
    </row>
    <row r="1625" spans="1:2" x14ac:dyDescent="0.25">
      <c r="A1625" s="54"/>
      <c r="B1625" s="54"/>
    </row>
    <row r="1626" spans="1:2" x14ac:dyDescent="0.25">
      <c r="A1626" s="54"/>
      <c r="B1626" s="54"/>
    </row>
    <row r="1627" spans="1:2" x14ac:dyDescent="0.25">
      <c r="A1627" s="54"/>
      <c r="B1627" s="54"/>
    </row>
    <row r="1628" spans="1:2" x14ac:dyDescent="0.25">
      <c r="A1628" s="54"/>
      <c r="B1628" s="54"/>
    </row>
    <row r="1629" spans="1:2" x14ac:dyDescent="0.25">
      <c r="A1629" s="54"/>
      <c r="B1629" s="54"/>
    </row>
    <row r="1630" spans="1:2" x14ac:dyDescent="0.25">
      <c r="A1630" s="54"/>
      <c r="B1630" s="54"/>
    </row>
    <row r="1631" spans="1:2" x14ac:dyDescent="0.25">
      <c r="A1631" s="54"/>
      <c r="B1631" s="54"/>
    </row>
    <row r="1632" spans="1:2" x14ac:dyDescent="0.25">
      <c r="A1632" s="54"/>
      <c r="B1632" s="54"/>
    </row>
    <row r="1633" spans="1:2" x14ac:dyDescent="0.25">
      <c r="A1633" s="54"/>
      <c r="B1633" s="54"/>
    </row>
    <row r="1634" spans="1:2" x14ac:dyDescent="0.25">
      <c r="A1634" s="54"/>
      <c r="B1634" s="54"/>
    </row>
    <row r="1635" spans="1:2" x14ac:dyDescent="0.25">
      <c r="A1635" s="54"/>
      <c r="B1635" s="54"/>
    </row>
    <row r="1636" spans="1:2" x14ac:dyDescent="0.25">
      <c r="A1636" s="54"/>
      <c r="B1636" s="54"/>
    </row>
    <row r="1637" spans="1:2" x14ac:dyDescent="0.25">
      <c r="A1637" s="54"/>
      <c r="B1637" s="54"/>
    </row>
    <row r="1638" spans="1:2" x14ac:dyDescent="0.25">
      <c r="A1638" s="54"/>
      <c r="B1638" s="54"/>
    </row>
    <row r="1639" spans="1:2" x14ac:dyDescent="0.25">
      <c r="A1639" s="54"/>
      <c r="B1639" s="54"/>
    </row>
    <row r="1640" spans="1:2" x14ac:dyDescent="0.25">
      <c r="A1640" s="54"/>
      <c r="B1640" s="54"/>
    </row>
    <row r="1641" spans="1:2" x14ac:dyDescent="0.25">
      <c r="A1641" s="54"/>
      <c r="B1641" s="54"/>
    </row>
    <row r="1642" spans="1:2" x14ac:dyDescent="0.25">
      <c r="A1642" s="54"/>
      <c r="B1642" s="54"/>
    </row>
    <row r="1643" spans="1:2" x14ac:dyDescent="0.25">
      <c r="A1643" s="54"/>
      <c r="B1643" s="54"/>
    </row>
    <row r="1644" spans="1:2" x14ac:dyDescent="0.25">
      <c r="A1644" s="54"/>
      <c r="B1644" s="54"/>
    </row>
    <row r="1645" spans="1:2" x14ac:dyDescent="0.25">
      <c r="A1645" s="54"/>
      <c r="B1645" s="54"/>
    </row>
    <row r="1646" spans="1:2" x14ac:dyDescent="0.25">
      <c r="A1646" s="54"/>
      <c r="B1646" s="54"/>
    </row>
    <row r="1647" spans="1:2" x14ac:dyDescent="0.25">
      <c r="A1647" s="54"/>
      <c r="B1647" s="54"/>
    </row>
    <row r="1648" spans="1:2" x14ac:dyDescent="0.25">
      <c r="A1648" s="54"/>
      <c r="B1648" s="54"/>
    </row>
    <row r="1649" spans="1:2" x14ac:dyDescent="0.25">
      <c r="A1649" s="54"/>
      <c r="B1649" s="54"/>
    </row>
    <row r="1650" spans="1:2" x14ac:dyDescent="0.25">
      <c r="A1650" s="54"/>
      <c r="B1650" s="54"/>
    </row>
    <row r="1651" spans="1:2" x14ac:dyDescent="0.25">
      <c r="A1651" s="54"/>
      <c r="B1651" s="54"/>
    </row>
    <row r="1652" spans="1:2" x14ac:dyDescent="0.25">
      <c r="A1652" s="54"/>
      <c r="B1652" s="54"/>
    </row>
    <row r="1653" spans="1:2" x14ac:dyDescent="0.25">
      <c r="A1653" s="54"/>
      <c r="B1653" s="54"/>
    </row>
    <row r="1654" spans="1:2" x14ac:dyDescent="0.25">
      <c r="A1654" s="54"/>
      <c r="B1654" s="54"/>
    </row>
    <row r="1655" spans="1:2" x14ac:dyDescent="0.25">
      <c r="A1655" s="54"/>
      <c r="B1655" s="54"/>
    </row>
    <row r="1656" spans="1:2" x14ac:dyDescent="0.25">
      <c r="A1656" s="54"/>
      <c r="B1656" s="54"/>
    </row>
    <row r="1657" spans="1:2" x14ac:dyDescent="0.25">
      <c r="A1657" s="54"/>
      <c r="B1657" s="54"/>
    </row>
    <row r="1658" spans="1:2" x14ac:dyDescent="0.25">
      <c r="A1658" s="54"/>
      <c r="B1658" s="54"/>
    </row>
    <row r="1659" spans="1:2" x14ac:dyDescent="0.25">
      <c r="A1659" s="54"/>
      <c r="B1659" s="54"/>
    </row>
    <row r="1660" spans="1:2" x14ac:dyDescent="0.25">
      <c r="A1660" s="54"/>
      <c r="B1660" s="54"/>
    </row>
    <row r="1661" spans="1:2" x14ac:dyDescent="0.25">
      <c r="A1661" s="54"/>
      <c r="B1661" s="54"/>
    </row>
    <row r="1662" spans="1:2" x14ac:dyDescent="0.25">
      <c r="A1662" s="54"/>
      <c r="B1662" s="54"/>
    </row>
    <row r="1663" spans="1:2" x14ac:dyDescent="0.25">
      <c r="A1663" s="54"/>
      <c r="B1663" s="54"/>
    </row>
    <row r="1664" spans="1:2" x14ac:dyDescent="0.25">
      <c r="A1664" s="54"/>
      <c r="B1664" s="54"/>
    </row>
    <row r="1665" spans="1:2" x14ac:dyDescent="0.25">
      <c r="A1665" s="54"/>
      <c r="B1665" s="54"/>
    </row>
    <row r="1666" spans="1:2" x14ac:dyDescent="0.25">
      <c r="A1666" s="54"/>
      <c r="B1666" s="54"/>
    </row>
    <row r="1667" spans="1:2" x14ac:dyDescent="0.25">
      <c r="A1667" s="54"/>
      <c r="B1667" s="54"/>
    </row>
    <row r="1668" spans="1:2" x14ac:dyDescent="0.25">
      <c r="A1668" s="54"/>
      <c r="B1668" s="54"/>
    </row>
    <row r="1669" spans="1:2" x14ac:dyDescent="0.25">
      <c r="A1669" s="54"/>
      <c r="B1669" s="54"/>
    </row>
    <row r="1670" spans="1:2" x14ac:dyDescent="0.25">
      <c r="A1670" s="54"/>
      <c r="B1670" s="54"/>
    </row>
    <row r="1671" spans="1:2" x14ac:dyDescent="0.25">
      <c r="A1671" s="54"/>
      <c r="B1671" s="54"/>
    </row>
    <row r="1672" spans="1:2" x14ac:dyDescent="0.25">
      <c r="A1672" s="54"/>
      <c r="B1672" s="54"/>
    </row>
    <row r="1673" spans="1:2" x14ac:dyDescent="0.25">
      <c r="A1673" s="54"/>
      <c r="B1673" s="54"/>
    </row>
    <row r="1674" spans="1:2" x14ac:dyDescent="0.25">
      <c r="A1674" s="54"/>
      <c r="B1674" s="54"/>
    </row>
    <row r="1675" spans="1:2" x14ac:dyDescent="0.25">
      <c r="A1675" s="54"/>
      <c r="B1675" s="54"/>
    </row>
    <row r="1676" spans="1:2" x14ac:dyDescent="0.25">
      <c r="A1676" s="54"/>
      <c r="B1676" s="54"/>
    </row>
    <row r="1677" spans="1:2" x14ac:dyDescent="0.25">
      <c r="A1677" s="54"/>
      <c r="B1677" s="54"/>
    </row>
    <row r="1678" spans="1:2" x14ac:dyDescent="0.25">
      <c r="A1678" s="54"/>
      <c r="B1678" s="54"/>
    </row>
    <row r="1679" spans="1:2" x14ac:dyDescent="0.25">
      <c r="A1679" s="54"/>
      <c r="B1679" s="54"/>
    </row>
    <row r="1680" spans="1:2" x14ac:dyDescent="0.25">
      <c r="A1680" s="54"/>
      <c r="B1680" s="54"/>
    </row>
    <row r="1681" spans="1:2" x14ac:dyDescent="0.25">
      <c r="A1681" s="54"/>
      <c r="B1681" s="54"/>
    </row>
    <row r="1682" spans="1:2" x14ac:dyDescent="0.25">
      <c r="A1682" s="54"/>
      <c r="B1682" s="54"/>
    </row>
    <row r="1683" spans="1:2" x14ac:dyDescent="0.25">
      <c r="A1683" s="54"/>
      <c r="B1683" s="54"/>
    </row>
    <row r="1684" spans="1:2" x14ac:dyDescent="0.25">
      <c r="A1684" s="54"/>
      <c r="B1684" s="54"/>
    </row>
    <row r="1685" spans="1:2" x14ac:dyDescent="0.25">
      <c r="A1685" s="54"/>
      <c r="B1685" s="54"/>
    </row>
    <row r="1686" spans="1:2" x14ac:dyDescent="0.25">
      <c r="A1686" s="54"/>
      <c r="B1686" s="54"/>
    </row>
    <row r="1687" spans="1:2" x14ac:dyDescent="0.25">
      <c r="A1687" s="54"/>
      <c r="B1687" s="54"/>
    </row>
    <row r="1688" spans="1:2" x14ac:dyDescent="0.25">
      <c r="A1688" s="54"/>
      <c r="B1688" s="54"/>
    </row>
    <row r="1689" spans="1:2" x14ac:dyDescent="0.25">
      <c r="A1689" s="54"/>
      <c r="B1689" s="54"/>
    </row>
    <row r="1690" spans="1:2" x14ac:dyDescent="0.25">
      <c r="A1690" s="54"/>
      <c r="B1690" s="54"/>
    </row>
    <row r="1691" spans="1:2" x14ac:dyDescent="0.25">
      <c r="A1691" s="54"/>
      <c r="B1691" s="54"/>
    </row>
    <row r="1692" spans="1:2" x14ac:dyDescent="0.25">
      <c r="A1692" s="54"/>
      <c r="B1692" s="54"/>
    </row>
    <row r="1693" spans="1:2" x14ac:dyDescent="0.25">
      <c r="A1693" s="54"/>
      <c r="B1693" s="54"/>
    </row>
    <row r="1694" spans="1:2" x14ac:dyDescent="0.25">
      <c r="A1694" s="54"/>
      <c r="B1694" s="54"/>
    </row>
    <row r="1695" spans="1:2" x14ac:dyDescent="0.25">
      <c r="A1695" s="54"/>
      <c r="B1695" s="54"/>
    </row>
    <row r="1696" spans="1:2" x14ac:dyDescent="0.25">
      <c r="A1696" s="54"/>
      <c r="B1696" s="54"/>
    </row>
    <row r="1697" spans="1:2" x14ac:dyDescent="0.25">
      <c r="A1697" s="54"/>
      <c r="B1697" s="54"/>
    </row>
    <row r="1698" spans="1:2" x14ac:dyDescent="0.25">
      <c r="A1698" s="54"/>
      <c r="B1698" s="54"/>
    </row>
    <row r="1699" spans="1:2" x14ac:dyDescent="0.25">
      <c r="A1699" s="54"/>
      <c r="B1699" s="54"/>
    </row>
    <row r="1700" spans="1:2" x14ac:dyDescent="0.25">
      <c r="A1700" s="54"/>
      <c r="B1700" s="54"/>
    </row>
    <row r="1701" spans="1:2" x14ac:dyDescent="0.25">
      <c r="A1701" s="54"/>
      <c r="B1701" s="54"/>
    </row>
    <row r="1702" spans="1:2" x14ac:dyDescent="0.25">
      <c r="A1702" s="54"/>
      <c r="B1702" s="54"/>
    </row>
    <row r="1703" spans="1:2" x14ac:dyDescent="0.25">
      <c r="A1703" s="54"/>
      <c r="B1703" s="54"/>
    </row>
    <row r="1704" spans="1:2" x14ac:dyDescent="0.25">
      <c r="A1704" s="54"/>
      <c r="B1704" s="54"/>
    </row>
    <row r="1705" spans="1:2" x14ac:dyDescent="0.25">
      <c r="A1705" s="54"/>
      <c r="B1705" s="54"/>
    </row>
    <row r="1706" spans="1:2" x14ac:dyDescent="0.25">
      <c r="A1706" s="54"/>
      <c r="B1706" s="54"/>
    </row>
    <row r="1707" spans="1:2" x14ac:dyDescent="0.25">
      <c r="A1707" s="54"/>
      <c r="B1707" s="54"/>
    </row>
    <row r="1708" spans="1:2" x14ac:dyDescent="0.25">
      <c r="A1708" s="54"/>
      <c r="B1708" s="54"/>
    </row>
    <row r="1709" spans="1:2" x14ac:dyDescent="0.25">
      <c r="A1709" s="54"/>
      <c r="B1709" s="54"/>
    </row>
    <row r="1710" spans="1:2" x14ac:dyDescent="0.25">
      <c r="A1710" s="54"/>
      <c r="B1710" s="54"/>
    </row>
    <row r="1711" spans="1:2" x14ac:dyDescent="0.25">
      <c r="A1711" s="54"/>
      <c r="B1711" s="54"/>
    </row>
    <row r="1712" spans="1:2" x14ac:dyDescent="0.25">
      <c r="A1712" s="54"/>
      <c r="B1712" s="54"/>
    </row>
    <row r="1713" spans="1:2" x14ac:dyDescent="0.25">
      <c r="A1713" s="54"/>
      <c r="B1713" s="54"/>
    </row>
    <row r="1714" spans="1:2" x14ac:dyDescent="0.25">
      <c r="A1714" s="54"/>
      <c r="B1714" s="54"/>
    </row>
    <row r="1715" spans="1:2" x14ac:dyDescent="0.25">
      <c r="A1715" s="54"/>
      <c r="B1715" s="54"/>
    </row>
    <row r="1716" spans="1:2" x14ac:dyDescent="0.25">
      <c r="A1716" s="54"/>
      <c r="B1716" s="54"/>
    </row>
    <row r="1717" spans="1:2" x14ac:dyDescent="0.25">
      <c r="A1717" s="54"/>
      <c r="B1717" s="54"/>
    </row>
    <row r="1718" spans="1:2" x14ac:dyDescent="0.25">
      <c r="A1718" s="54"/>
      <c r="B1718" s="54"/>
    </row>
    <row r="1719" spans="1:2" x14ac:dyDescent="0.25">
      <c r="A1719" s="54"/>
      <c r="B1719" s="54"/>
    </row>
    <row r="1720" spans="1:2" x14ac:dyDescent="0.25">
      <c r="A1720" s="54"/>
      <c r="B1720" s="54"/>
    </row>
    <row r="1721" spans="1:2" x14ac:dyDescent="0.25">
      <c r="A1721" s="54"/>
      <c r="B1721" s="54"/>
    </row>
    <row r="1722" spans="1:2" x14ac:dyDescent="0.25">
      <c r="A1722" s="54"/>
      <c r="B1722" s="54"/>
    </row>
    <row r="1723" spans="1:2" x14ac:dyDescent="0.25">
      <c r="A1723" s="54"/>
      <c r="B1723" s="54"/>
    </row>
    <row r="1724" spans="1:2" x14ac:dyDescent="0.25">
      <c r="A1724" s="54"/>
      <c r="B1724" s="54"/>
    </row>
    <row r="1725" spans="1:2" x14ac:dyDescent="0.25">
      <c r="A1725" s="54"/>
      <c r="B1725" s="54"/>
    </row>
    <row r="1726" spans="1:2" x14ac:dyDescent="0.25">
      <c r="A1726" s="54"/>
      <c r="B1726" s="54"/>
    </row>
    <row r="1727" spans="1:2" x14ac:dyDescent="0.25">
      <c r="A1727" s="54"/>
      <c r="B1727" s="54"/>
    </row>
    <row r="1728" spans="1:2" x14ac:dyDescent="0.25">
      <c r="A1728" s="54"/>
      <c r="B1728" s="54"/>
    </row>
    <row r="1729" spans="1:2" x14ac:dyDescent="0.25">
      <c r="A1729" s="54"/>
      <c r="B1729" s="54"/>
    </row>
    <row r="1730" spans="1:2" x14ac:dyDescent="0.25">
      <c r="A1730" s="54"/>
      <c r="B1730" s="54"/>
    </row>
    <row r="1731" spans="1:2" x14ac:dyDescent="0.25">
      <c r="A1731" s="54"/>
      <c r="B1731" s="54"/>
    </row>
    <row r="1732" spans="1:2" x14ac:dyDescent="0.25">
      <c r="A1732" s="54"/>
      <c r="B1732" s="54"/>
    </row>
    <row r="1733" spans="1:2" x14ac:dyDescent="0.25">
      <c r="A1733" s="54"/>
      <c r="B1733" s="54"/>
    </row>
    <row r="1734" spans="1:2" x14ac:dyDescent="0.25">
      <c r="A1734" s="54"/>
      <c r="B1734" s="54"/>
    </row>
    <row r="1735" spans="1:2" x14ac:dyDescent="0.25">
      <c r="A1735" s="54"/>
      <c r="B1735" s="54"/>
    </row>
    <row r="1736" spans="1:2" x14ac:dyDescent="0.25">
      <c r="A1736" s="54"/>
      <c r="B1736" s="54"/>
    </row>
    <row r="1737" spans="1:2" x14ac:dyDescent="0.25">
      <c r="A1737" s="54"/>
      <c r="B1737" s="54"/>
    </row>
    <row r="1738" spans="1:2" x14ac:dyDescent="0.25">
      <c r="A1738" s="54"/>
      <c r="B1738" s="54"/>
    </row>
    <row r="1739" spans="1:2" x14ac:dyDescent="0.25">
      <c r="A1739" s="54"/>
      <c r="B1739" s="54"/>
    </row>
    <row r="1740" spans="1:2" x14ac:dyDescent="0.25">
      <c r="A1740" s="54"/>
      <c r="B1740" s="54"/>
    </row>
    <row r="1741" spans="1:2" x14ac:dyDescent="0.25">
      <c r="A1741" s="54"/>
      <c r="B1741" s="54"/>
    </row>
    <row r="1742" spans="1:2" x14ac:dyDescent="0.25">
      <c r="A1742" s="54"/>
      <c r="B1742" s="54"/>
    </row>
    <row r="1743" spans="1:2" x14ac:dyDescent="0.25">
      <c r="A1743" s="54"/>
      <c r="B1743" s="54"/>
    </row>
    <row r="1744" spans="1:2" x14ac:dyDescent="0.25">
      <c r="A1744" s="54"/>
      <c r="B1744" s="54"/>
    </row>
    <row r="1745" spans="1:2" x14ac:dyDescent="0.25">
      <c r="A1745" s="54"/>
      <c r="B1745" s="54"/>
    </row>
    <row r="1746" spans="1:2" x14ac:dyDescent="0.25">
      <c r="A1746" s="54"/>
      <c r="B1746" s="54"/>
    </row>
    <row r="1747" spans="1:2" x14ac:dyDescent="0.25">
      <c r="A1747" s="54"/>
      <c r="B1747" s="54"/>
    </row>
    <row r="1748" spans="1:2" x14ac:dyDescent="0.25">
      <c r="A1748" s="54"/>
      <c r="B1748" s="54"/>
    </row>
    <row r="1749" spans="1:2" x14ac:dyDescent="0.25">
      <c r="A1749" s="54"/>
      <c r="B1749" s="54"/>
    </row>
    <row r="1750" spans="1:2" x14ac:dyDescent="0.25">
      <c r="A1750" s="54"/>
      <c r="B1750" s="54"/>
    </row>
    <row r="1751" spans="1:2" x14ac:dyDescent="0.25">
      <c r="A1751" s="54"/>
      <c r="B1751" s="54"/>
    </row>
    <row r="1752" spans="1:2" x14ac:dyDescent="0.25">
      <c r="A1752" s="54"/>
      <c r="B1752" s="54"/>
    </row>
    <row r="1753" spans="1:2" x14ac:dyDescent="0.25">
      <c r="A1753" s="54"/>
      <c r="B1753" s="54"/>
    </row>
    <row r="1754" spans="1:2" x14ac:dyDescent="0.25">
      <c r="A1754" s="54"/>
      <c r="B1754" s="54"/>
    </row>
    <row r="1755" spans="1:2" x14ac:dyDescent="0.25">
      <c r="A1755" s="54"/>
      <c r="B1755" s="54"/>
    </row>
    <row r="1756" spans="1:2" x14ac:dyDescent="0.25">
      <c r="A1756" s="54"/>
      <c r="B1756" s="54"/>
    </row>
    <row r="1757" spans="1:2" x14ac:dyDescent="0.25">
      <c r="A1757" s="54"/>
      <c r="B1757" s="54"/>
    </row>
    <row r="1758" spans="1:2" x14ac:dyDescent="0.25">
      <c r="A1758" s="54"/>
      <c r="B1758" s="54"/>
    </row>
    <row r="1759" spans="1:2" x14ac:dyDescent="0.25">
      <c r="A1759" s="54"/>
      <c r="B1759" s="54"/>
    </row>
    <row r="1760" spans="1:2" x14ac:dyDescent="0.25">
      <c r="A1760" s="54"/>
      <c r="B1760" s="54"/>
    </row>
    <row r="1761" spans="1:2" x14ac:dyDescent="0.25">
      <c r="A1761" s="54"/>
      <c r="B1761" s="54"/>
    </row>
    <row r="1762" spans="1:2" x14ac:dyDescent="0.25">
      <c r="A1762" s="54"/>
      <c r="B1762" s="54"/>
    </row>
    <row r="1763" spans="1:2" x14ac:dyDescent="0.25">
      <c r="A1763" s="54"/>
      <c r="B1763" s="54"/>
    </row>
    <row r="1764" spans="1:2" x14ac:dyDescent="0.25">
      <c r="A1764" s="54"/>
      <c r="B1764" s="54"/>
    </row>
    <row r="1765" spans="1:2" x14ac:dyDescent="0.25">
      <c r="A1765" s="54"/>
      <c r="B1765" s="54"/>
    </row>
    <row r="1766" spans="1:2" x14ac:dyDescent="0.25">
      <c r="A1766" s="54"/>
      <c r="B1766" s="54"/>
    </row>
    <row r="1767" spans="1:2" x14ac:dyDescent="0.25">
      <c r="A1767" s="54"/>
      <c r="B1767" s="54"/>
    </row>
    <row r="1768" spans="1:2" x14ac:dyDescent="0.25">
      <c r="A1768" s="54"/>
      <c r="B1768" s="54"/>
    </row>
    <row r="1769" spans="1:2" x14ac:dyDescent="0.25">
      <c r="A1769" s="54"/>
      <c r="B1769" s="54"/>
    </row>
    <row r="1770" spans="1:2" x14ac:dyDescent="0.25">
      <c r="A1770" s="54"/>
      <c r="B1770" s="54"/>
    </row>
    <row r="1771" spans="1:2" x14ac:dyDescent="0.25">
      <c r="A1771" s="54"/>
      <c r="B1771" s="54"/>
    </row>
    <row r="1772" spans="1:2" x14ac:dyDescent="0.25">
      <c r="A1772" s="54"/>
      <c r="B1772" s="54"/>
    </row>
    <row r="1773" spans="1:2" x14ac:dyDescent="0.25">
      <c r="A1773" s="54"/>
      <c r="B1773" s="54"/>
    </row>
    <row r="1774" spans="1:2" x14ac:dyDescent="0.25">
      <c r="A1774" s="54"/>
      <c r="B1774" s="54"/>
    </row>
    <row r="1775" spans="1:2" x14ac:dyDescent="0.25">
      <c r="A1775" s="54"/>
      <c r="B1775" s="54"/>
    </row>
    <row r="1776" spans="1:2" x14ac:dyDescent="0.25">
      <c r="A1776" s="54"/>
      <c r="B1776" s="54"/>
    </row>
    <row r="1777" spans="1:2" x14ac:dyDescent="0.25">
      <c r="A1777" s="54"/>
      <c r="B1777" s="54"/>
    </row>
    <row r="1778" spans="1:2" x14ac:dyDescent="0.25">
      <c r="A1778" s="54"/>
      <c r="B1778" s="54"/>
    </row>
    <row r="1779" spans="1:2" x14ac:dyDescent="0.25">
      <c r="A1779" s="54"/>
      <c r="B1779" s="54"/>
    </row>
    <row r="1780" spans="1:2" x14ac:dyDescent="0.25">
      <c r="A1780" s="54"/>
      <c r="B1780" s="54"/>
    </row>
    <row r="1781" spans="1:2" x14ac:dyDescent="0.25">
      <c r="A1781" s="54"/>
      <c r="B1781" s="54"/>
    </row>
    <row r="1782" spans="1:2" x14ac:dyDescent="0.25">
      <c r="A1782" s="54"/>
      <c r="B1782" s="54"/>
    </row>
    <row r="1783" spans="1:2" x14ac:dyDescent="0.25">
      <c r="A1783" s="54"/>
      <c r="B1783" s="54"/>
    </row>
    <row r="1784" spans="1:2" x14ac:dyDescent="0.25">
      <c r="A1784" s="54"/>
      <c r="B1784" s="54"/>
    </row>
    <row r="1785" spans="1:2" x14ac:dyDescent="0.25">
      <c r="A1785" s="54"/>
      <c r="B1785" s="54"/>
    </row>
    <row r="1786" spans="1:2" x14ac:dyDescent="0.25">
      <c r="A1786" s="54"/>
      <c r="B1786" s="54"/>
    </row>
    <row r="1787" spans="1:2" x14ac:dyDescent="0.25">
      <c r="A1787" s="54"/>
      <c r="B1787" s="54"/>
    </row>
    <row r="1788" spans="1:2" x14ac:dyDescent="0.25">
      <c r="A1788" s="54"/>
      <c r="B1788" s="54"/>
    </row>
    <row r="1789" spans="1:2" x14ac:dyDescent="0.25">
      <c r="A1789" s="54"/>
      <c r="B1789" s="54"/>
    </row>
    <row r="1790" spans="1:2" x14ac:dyDescent="0.25">
      <c r="A1790" s="54"/>
      <c r="B1790" s="54"/>
    </row>
    <row r="1791" spans="1:2" x14ac:dyDescent="0.25">
      <c r="A1791" s="54"/>
      <c r="B1791" s="54"/>
    </row>
    <row r="1792" spans="1:2" x14ac:dyDescent="0.25">
      <c r="A1792" s="54"/>
      <c r="B1792" s="54"/>
    </row>
    <row r="1793" spans="1:2" x14ac:dyDescent="0.25">
      <c r="A1793" s="54"/>
      <c r="B1793" s="54"/>
    </row>
    <row r="1794" spans="1:2" x14ac:dyDescent="0.25">
      <c r="A1794" s="54"/>
      <c r="B1794" s="54"/>
    </row>
    <row r="1795" spans="1:2" x14ac:dyDescent="0.25">
      <c r="A1795" s="54"/>
      <c r="B1795" s="54"/>
    </row>
    <row r="1796" spans="1:2" x14ac:dyDescent="0.25">
      <c r="A1796" s="54"/>
      <c r="B1796" s="54"/>
    </row>
    <row r="1797" spans="1:2" x14ac:dyDescent="0.25">
      <c r="A1797" s="54"/>
      <c r="B1797" s="54"/>
    </row>
    <row r="1798" spans="1:2" x14ac:dyDescent="0.25">
      <c r="A1798" s="54"/>
      <c r="B1798" s="54"/>
    </row>
    <row r="1799" spans="1:2" x14ac:dyDescent="0.25">
      <c r="A1799" s="54"/>
      <c r="B1799" s="54"/>
    </row>
    <row r="1800" spans="1:2" x14ac:dyDescent="0.25">
      <c r="A1800" s="54"/>
      <c r="B1800" s="54"/>
    </row>
    <row r="1801" spans="1:2" x14ac:dyDescent="0.25">
      <c r="A1801" s="54"/>
      <c r="B1801" s="54"/>
    </row>
    <row r="1802" spans="1:2" x14ac:dyDescent="0.25">
      <c r="A1802" s="54"/>
      <c r="B1802" s="54"/>
    </row>
    <row r="1803" spans="1:2" x14ac:dyDescent="0.25">
      <c r="A1803" s="54"/>
      <c r="B1803" s="54"/>
    </row>
    <row r="1804" spans="1:2" x14ac:dyDescent="0.25">
      <c r="A1804" s="54"/>
      <c r="B1804" s="54"/>
    </row>
    <row r="1805" spans="1:2" x14ac:dyDescent="0.25">
      <c r="A1805" s="54"/>
      <c r="B1805" s="54"/>
    </row>
    <row r="1806" spans="1:2" x14ac:dyDescent="0.25">
      <c r="A1806" s="54"/>
      <c r="B1806" s="54"/>
    </row>
    <row r="1807" spans="1:2" x14ac:dyDescent="0.25">
      <c r="A1807" s="54"/>
      <c r="B1807" s="54"/>
    </row>
    <row r="1808" spans="1:2" x14ac:dyDescent="0.25">
      <c r="A1808" s="54"/>
      <c r="B1808" s="54"/>
    </row>
    <row r="1809" spans="1:2" x14ac:dyDescent="0.25">
      <c r="A1809" s="54"/>
      <c r="B1809" s="54"/>
    </row>
    <row r="1810" spans="1:2" x14ac:dyDescent="0.25">
      <c r="A1810" s="54"/>
      <c r="B1810" s="54"/>
    </row>
    <row r="1811" spans="1:2" x14ac:dyDescent="0.25">
      <c r="A1811" s="54"/>
      <c r="B1811" s="54"/>
    </row>
    <row r="1812" spans="1:2" x14ac:dyDescent="0.25">
      <c r="A1812" s="54"/>
      <c r="B1812" s="54"/>
    </row>
    <row r="1813" spans="1:2" x14ac:dyDescent="0.25">
      <c r="A1813" s="54"/>
      <c r="B1813" s="54"/>
    </row>
    <row r="1814" spans="1:2" x14ac:dyDescent="0.25">
      <c r="A1814" s="54"/>
      <c r="B1814" s="54"/>
    </row>
    <row r="1815" spans="1:2" x14ac:dyDescent="0.25">
      <c r="A1815" s="54"/>
      <c r="B1815" s="54"/>
    </row>
    <row r="1816" spans="1:2" x14ac:dyDescent="0.25">
      <c r="A1816" s="54"/>
      <c r="B1816" s="54"/>
    </row>
    <row r="1817" spans="1:2" x14ac:dyDescent="0.25">
      <c r="A1817" s="54"/>
      <c r="B1817" s="54"/>
    </row>
    <row r="1818" spans="1:2" x14ac:dyDescent="0.25">
      <c r="A1818" s="54"/>
      <c r="B1818" s="54"/>
    </row>
    <row r="1819" spans="1:2" x14ac:dyDescent="0.25">
      <c r="A1819" s="54"/>
      <c r="B1819" s="54"/>
    </row>
    <row r="1820" spans="1:2" x14ac:dyDescent="0.25">
      <c r="A1820" s="54"/>
      <c r="B1820" s="54"/>
    </row>
    <row r="1821" spans="1:2" x14ac:dyDescent="0.25">
      <c r="A1821" s="54"/>
      <c r="B1821" s="54"/>
    </row>
    <row r="1822" spans="1:2" x14ac:dyDescent="0.25">
      <c r="A1822" s="54"/>
      <c r="B1822" s="54"/>
    </row>
    <row r="1823" spans="1:2" x14ac:dyDescent="0.25">
      <c r="A1823" s="54"/>
      <c r="B1823" s="54"/>
    </row>
    <row r="1824" spans="1:2" x14ac:dyDescent="0.25">
      <c r="A1824" s="54"/>
      <c r="B1824" s="54"/>
    </row>
    <row r="1825" spans="1:2" x14ac:dyDescent="0.25">
      <c r="A1825" s="54"/>
      <c r="B1825" s="54"/>
    </row>
    <row r="1826" spans="1:2" x14ac:dyDescent="0.25">
      <c r="A1826" s="54"/>
      <c r="B1826" s="54"/>
    </row>
    <row r="1827" spans="1:2" x14ac:dyDescent="0.25">
      <c r="A1827" s="54"/>
      <c r="B1827" s="54"/>
    </row>
    <row r="1828" spans="1:2" x14ac:dyDescent="0.25">
      <c r="A1828" s="54"/>
      <c r="B1828" s="54"/>
    </row>
    <row r="1829" spans="1:2" x14ac:dyDescent="0.25">
      <c r="A1829" s="54"/>
      <c r="B1829" s="54"/>
    </row>
    <row r="1830" spans="1:2" x14ac:dyDescent="0.25">
      <c r="A1830" s="54"/>
      <c r="B1830" s="54"/>
    </row>
    <row r="1831" spans="1:2" x14ac:dyDescent="0.25">
      <c r="A1831" s="54"/>
      <c r="B1831" s="54"/>
    </row>
    <row r="1832" spans="1:2" x14ac:dyDescent="0.25">
      <c r="A1832" s="54"/>
      <c r="B1832" s="54"/>
    </row>
    <row r="1833" spans="1:2" x14ac:dyDescent="0.25">
      <c r="A1833" s="54"/>
      <c r="B1833" s="54"/>
    </row>
    <row r="1834" spans="1:2" x14ac:dyDescent="0.25">
      <c r="A1834" s="54"/>
      <c r="B1834" s="54"/>
    </row>
    <row r="1835" spans="1:2" x14ac:dyDescent="0.25">
      <c r="A1835" s="54"/>
      <c r="B1835" s="54"/>
    </row>
    <row r="1836" spans="1:2" x14ac:dyDescent="0.25">
      <c r="A1836" s="54"/>
      <c r="B1836" s="54"/>
    </row>
    <row r="1837" spans="1:2" x14ac:dyDescent="0.25">
      <c r="A1837" s="54"/>
      <c r="B1837" s="54"/>
    </row>
    <row r="1838" spans="1:2" x14ac:dyDescent="0.25">
      <c r="A1838" s="54"/>
      <c r="B1838" s="54"/>
    </row>
    <row r="1839" spans="1:2" x14ac:dyDescent="0.25">
      <c r="A1839" s="54"/>
      <c r="B1839" s="54"/>
    </row>
    <row r="1840" spans="1:2" x14ac:dyDescent="0.25">
      <c r="A1840" s="54"/>
      <c r="B1840" s="54"/>
    </row>
    <row r="1841" spans="1:2" x14ac:dyDescent="0.25">
      <c r="A1841" s="54"/>
      <c r="B1841" s="54"/>
    </row>
    <row r="1842" spans="1:2" x14ac:dyDescent="0.25">
      <c r="A1842" s="54"/>
      <c r="B1842" s="54"/>
    </row>
    <row r="1843" spans="1:2" x14ac:dyDescent="0.25">
      <c r="A1843" s="54"/>
      <c r="B1843" s="54"/>
    </row>
    <row r="1844" spans="1:2" x14ac:dyDescent="0.25">
      <c r="A1844" s="54"/>
      <c r="B1844" s="54"/>
    </row>
    <row r="1845" spans="1:2" x14ac:dyDescent="0.25">
      <c r="A1845" s="54"/>
      <c r="B1845" s="54"/>
    </row>
    <row r="1846" spans="1:2" x14ac:dyDescent="0.25">
      <c r="A1846" s="54"/>
      <c r="B1846" s="54"/>
    </row>
    <row r="1847" spans="1:2" x14ac:dyDescent="0.25">
      <c r="A1847" s="54"/>
      <c r="B1847" s="54"/>
    </row>
    <row r="1848" spans="1:2" x14ac:dyDescent="0.25">
      <c r="A1848" s="54"/>
      <c r="B1848" s="54"/>
    </row>
    <row r="1849" spans="1:2" x14ac:dyDescent="0.25">
      <c r="A1849" s="54"/>
      <c r="B1849" s="54"/>
    </row>
    <row r="1850" spans="1:2" x14ac:dyDescent="0.25">
      <c r="A1850" s="54"/>
      <c r="B1850" s="54"/>
    </row>
    <row r="1851" spans="1:2" x14ac:dyDescent="0.25">
      <c r="A1851" s="54"/>
      <c r="B1851" s="54"/>
    </row>
    <row r="1852" spans="1:2" x14ac:dyDescent="0.25">
      <c r="A1852" s="54"/>
      <c r="B1852" s="54"/>
    </row>
    <row r="1853" spans="1:2" x14ac:dyDescent="0.25">
      <c r="A1853" s="54"/>
      <c r="B1853" s="54"/>
    </row>
    <row r="1854" spans="1:2" x14ac:dyDescent="0.25">
      <c r="A1854" s="54"/>
      <c r="B1854" s="54"/>
    </row>
    <row r="1855" spans="1:2" x14ac:dyDescent="0.25">
      <c r="A1855" s="54"/>
      <c r="B1855" s="54"/>
    </row>
    <row r="1856" spans="1:2" x14ac:dyDescent="0.25">
      <c r="A1856" s="54"/>
      <c r="B1856" s="54"/>
    </row>
    <row r="1857" spans="1:2" x14ac:dyDescent="0.25">
      <c r="A1857" s="54"/>
      <c r="B1857" s="54"/>
    </row>
    <row r="1858" spans="1:2" x14ac:dyDescent="0.25">
      <c r="A1858" s="54"/>
      <c r="B1858" s="54"/>
    </row>
    <row r="1859" spans="1:2" x14ac:dyDescent="0.25">
      <c r="A1859" s="54"/>
      <c r="B1859" s="54"/>
    </row>
    <row r="1860" spans="1:2" x14ac:dyDescent="0.25">
      <c r="A1860" s="54"/>
      <c r="B1860" s="54"/>
    </row>
    <row r="1861" spans="1:2" x14ac:dyDescent="0.25">
      <c r="A1861" s="54"/>
      <c r="B1861" s="54"/>
    </row>
    <row r="1862" spans="1:2" x14ac:dyDescent="0.25">
      <c r="A1862" s="54"/>
      <c r="B1862" s="54"/>
    </row>
    <row r="1863" spans="1:2" x14ac:dyDescent="0.25">
      <c r="A1863" s="54"/>
      <c r="B1863" s="54"/>
    </row>
    <row r="1864" spans="1:2" x14ac:dyDescent="0.25">
      <c r="A1864" s="54"/>
      <c r="B1864" s="54"/>
    </row>
    <row r="1865" spans="1:2" x14ac:dyDescent="0.25">
      <c r="A1865" s="54"/>
      <c r="B1865" s="54"/>
    </row>
    <row r="1866" spans="1:2" x14ac:dyDescent="0.25">
      <c r="A1866" s="54"/>
      <c r="B1866" s="54"/>
    </row>
    <row r="1867" spans="1:2" x14ac:dyDescent="0.25">
      <c r="A1867" s="54"/>
      <c r="B1867" s="54"/>
    </row>
    <row r="1868" spans="1:2" x14ac:dyDescent="0.25">
      <c r="A1868" s="54"/>
      <c r="B1868" s="54"/>
    </row>
    <row r="1869" spans="1:2" x14ac:dyDescent="0.25">
      <c r="A1869" s="54"/>
      <c r="B1869" s="54"/>
    </row>
    <row r="1870" spans="1:2" x14ac:dyDescent="0.25">
      <c r="A1870" s="54"/>
      <c r="B1870" s="54"/>
    </row>
    <row r="1871" spans="1:2" x14ac:dyDescent="0.25">
      <c r="A1871" s="54"/>
      <c r="B1871" s="54"/>
    </row>
    <row r="1872" spans="1:2" x14ac:dyDescent="0.25">
      <c r="A1872" s="54"/>
      <c r="B1872" s="54"/>
    </row>
    <row r="1873" spans="1:2" x14ac:dyDescent="0.25">
      <c r="A1873" s="54"/>
      <c r="B1873" s="54"/>
    </row>
    <row r="1874" spans="1:2" x14ac:dyDescent="0.25">
      <c r="A1874" s="54"/>
      <c r="B1874" s="54"/>
    </row>
    <row r="1875" spans="1:2" x14ac:dyDescent="0.25">
      <c r="A1875" s="54"/>
      <c r="B1875" s="54"/>
    </row>
    <row r="1876" spans="1:2" x14ac:dyDescent="0.25">
      <c r="A1876" s="54"/>
      <c r="B1876" s="54"/>
    </row>
    <row r="1877" spans="1:2" x14ac:dyDescent="0.25">
      <c r="A1877" s="54"/>
      <c r="B1877" s="54"/>
    </row>
    <row r="1878" spans="1:2" x14ac:dyDescent="0.25">
      <c r="A1878" s="54"/>
      <c r="B1878" s="54"/>
    </row>
    <row r="1879" spans="1:2" x14ac:dyDescent="0.25">
      <c r="A1879" s="54"/>
      <c r="B1879" s="54"/>
    </row>
    <row r="1880" spans="1:2" x14ac:dyDescent="0.25">
      <c r="A1880" s="54"/>
      <c r="B1880" s="54"/>
    </row>
    <row r="1881" spans="1:2" x14ac:dyDescent="0.25">
      <c r="A1881" s="54"/>
      <c r="B1881" s="54"/>
    </row>
    <row r="1882" spans="1:2" x14ac:dyDescent="0.25">
      <c r="A1882" s="54"/>
      <c r="B1882" s="54"/>
    </row>
    <row r="1883" spans="1:2" x14ac:dyDescent="0.25">
      <c r="A1883" s="54"/>
      <c r="B1883" s="54"/>
    </row>
    <row r="1884" spans="1:2" x14ac:dyDescent="0.25">
      <c r="A1884" s="54"/>
      <c r="B1884" s="54"/>
    </row>
    <row r="1885" spans="1:2" x14ac:dyDescent="0.25">
      <c r="A1885" s="54"/>
      <c r="B1885" s="54"/>
    </row>
    <row r="1886" spans="1:2" x14ac:dyDescent="0.25">
      <c r="A1886" s="54"/>
      <c r="B1886" s="54"/>
    </row>
    <row r="1887" spans="1:2" x14ac:dyDescent="0.25">
      <c r="A1887" s="54"/>
      <c r="B1887" s="54"/>
    </row>
    <row r="1888" spans="1:2" x14ac:dyDescent="0.25">
      <c r="A1888" s="54"/>
      <c r="B1888" s="54"/>
    </row>
    <row r="1889" spans="1:2" x14ac:dyDescent="0.25">
      <c r="A1889" s="54"/>
      <c r="B1889" s="54"/>
    </row>
    <row r="1890" spans="1:2" x14ac:dyDescent="0.25">
      <c r="A1890" s="54"/>
      <c r="B1890" s="54"/>
    </row>
    <row r="1891" spans="1:2" x14ac:dyDescent="0.25">
      <c r="A1891" s="54"/>
      <c r="B1891" s="54"/>
    </row>
    <row r="1892" spans="1:2" x14ac:dyDescent="0.25">
      <c r="A1892" s="54"/>
      <c r="B1892" s="54"/>
    </row>
    <row r="1893" spans="1:2" x14ac:dyDescent="0.25">
      <c r="A1893" s="54"/>
      <c r="B1893" s="54"/>
    </row>
    <row r="1894" spans="1:2" x14ac:dyDescent="0.25">
      <c r="A1894" s="54"/>
      <c r="B1894" s="54"/>
    </row>
    <row r="1895" spans="1:2" x14ac:dyDescent="0.25">
      <c r="A1895" s="54"/>
      <c r="B1895" s="54"/>
    </row>
    <row r="1896" spans="1:2" x14ac:dyDescent="0.25">
      <c r="A1896" s="54"/>
      <c r="B1896" s="54"/>
    </row>
    <row r="1897" spans="1:2" x14ac:dyDescent="0.25">
      <c r="A1897" s="54"/>
      <c r="B1897" s="54"/>
    </row>
    <row r="1898" spans="1:2" x14ac:dyDescent="0.25">
      <c r="A1898" s="54"/>
      <c r="B1898" s="54"/>
    </row>
    <row r="1899" spans="1:2" x14ac:dyDescent="0.25">
      <c r="A1899" s="54"/>
      <c r="B1899" s="54"/>
    </row>
    <row r="1900" spans="1:2" x14ac:dyDescent="0.25">
      <c r="A1900" s="54"/>
      <c r="B1900" s="54"/>
    </row>
    <row r="1901" spans="1:2" x14ac:dyDescent="0.25">
      <c r="A1901" s="54"/>
      <c r="B1901" s="54"/>
    </row>
    <row r="1902" spans="1:2" x14ac:dyDescent="0.25">
      <c r="A1902" s="54"/>
      <c r="B1902" s="54"/>
    </row>
    <row r="1903" spans="1:2" x14ac:dyDescent="0.25">
      <c r="A1903" s="54"/>
      <c r="B1903" s="54"/>
    </row>
    <row r="1904" spans="1:2" x14ac:dyDescent="0.25">
      <c r="A1904" s="54"/>
      <c r="B1904" s="54"/>
    </row>
    <row r="1905" spans="1:2" x14ac:dyDescent="0.25">
      <c r="A1905" s="54"/>
      <c r="B1905" s="54"/>
    </row>
    <row r="1906" spans="1:2" x14ac:dyDescent="0.25">
      <c r="A1906" s="54"/>
      <c r="B1906" s="54"/>
    </row>
    <row r="1907" spans="1:2" x14ac:dyDescent="0.25">
      <c r="A1907" s="54"/>
      <c r="B1907" s="54"/>
    </row>
    <row r="1908" spans="1:2" x14ac:dyDescent="0.25">
      <c r="A1908" s="54"/>
      <c r="B1908" s="54"/>
    </row>
    <row r="1909" spans="1:2" x14ac:dyDescent="0.25">
      <c r="A1909" s="54"/>
      <c r="B1909" s="54"/>
    </row>
    <row r="1910" spans="1:2" x14ac:dyDescent="0.25">
      <c r="A1910" s="54"/>
      <c r="B1910" s="54"/>
    </row>
    <row r="1911" spans="1:2" x14ac:dyDescent="0.25">
      <c r="A1911" s="54"/>
      <c r="B1911" s="54"/>
    </row>
    <row r="1912" spans="1:2" x14ac:dyDescent="0.25">
      <c r="A1912" s="54"/>
      <c r="B1912" s="54"/>
    </row>
    <row r="1913" spans="1:2" x14ac:dyDescent="0.25">
      <c r="A1913" s="54"/>
      <c r="B1913" s="54"/>
    </row>
    <row r="1914" spans="1:2" x14ac:dyDescent="0.25">
      <c r="A1914" s="54"/>
      <c r="B1914" s="54"/>
    </row>
    <row r="1915" spans="1:2" x14ac:dyDescent="0.25">
      <c r="A1915" s="54"/>
      <c r="B1915" s="54"/>
    </row>
    <row r="1916" spans="1:2" x14ac:dyDescent="0.25">
      <c r="A1916" s="54"/>
      <c r="B1916" s="54"/>
    </row>
    <row r="1917" spans="1:2" x14ac:dyDescent="0.25">
      <c r="A1917" s="54"/>
      <c r="B1917" s="54"/>
    </row>
    <row r="1918" spans="1:2" x14ac:dyDescent="0.25">
      <c r="A1918" s="54"/>
      <c r="B1918" s="54"/>
    </row>
    <row r="1919" spans="1:2" x14ac:dyDescent="0.25">
      <c r="A1919" s="54"/>
      <c r="B1919" s="54"/>
    </row>
    <row r="1920" spans="1:2" x14ac:dyDescent="0.25">
      <c r="A1920" s="54"/>
      <c r="B1920" s="54"/>
    </row>
    <row r="1921" spans="1:2" x14ac:dyDescent="0.25">
      <c r="A1921" s="54"/>
      <c r="B1921" s="54"/>
    </row>
    <row r="1922" spans="1:2" x14ac:dyDescent="0.25">
      <c r="A1922" s="54"/>
      <c r="B1922" s="54"/>
    </row>
    <row r="1923" spans="1:2" x14ac:dyDescent="0.25">
      <c r="A1923" s="54"/>
      <c r="B1923" s="54"/>
    </row>
    <row r="1924" spans="1:2" x14ac:dyDescent="0.25">
      <c r="A1924" s="54"/>
      <c r="B1924" s="54"/>
    </row>
    <row r="1925" spans="1:2" x14ac:dyDescent="0.25">
      <c r="A1925" s="54"/>
      <c r="B1925" s="54"/>
    </row>
    <row r="1926" spans="1:2" x14ac:dyDescent="0.25">
      <c r="A1926" s="54"/>
      <c r="B1926" s="54"/>
    </row>
    <row r="1927" spans="1:2" x14ac:dyDescent="0.25">
      <c r="A1927" s="54"/>
      <c r="B1927" s="54"/>
    </row>
    <row r="1928" spans="1:2" x14ac:dyDescent="0.25">
      <c r="A1928" s="54"/>
      <c r="B1928" s="54"/>
    </row>
    <row r="1929" spans="1:2" x14ac:dyDescent="0.25">
      <c r="A1929" s="54"/>
      <c r="B1929" s="54"/>
    </row>
    <row r="1930" spans="1:2" x14ac:dyDescent="0.25">
      <c r="A1930" s="54"/>
      <c r="B1930" s="54"/>
    </row>
    <row r="1931" spans="1:2" x14ac:dyDescent="0.25">
      <c r="A1931" s="54"/>
      <c r="B1931" s="54"/>
    </row>
    <row r="1932" spans="1:2" x14ac:dyDescent="0.25">
      <c r="A1932" s="54"/>
      <c r="B1932" s="54"/>
    </row>
    <row r="1933" spans="1:2" x14ac:dyDescent="0.25">
      <c r="A1933" s="54"/>
      <c r="B1933" s="54"/>
    </row>
    <row r="1934" spans="1:2" x14ac:dyDescent="0.25">
      <c r="A1934" s="54"/>
      <c r="B1934" s="54"/>
    </row>
    <row r="1935" spans="1:2" x14ac:dyDescent="0.25">
      <c r="A1935" s="54"/>
      <c r="B1935" s="54"/>
    </row>
    <row r="1936" spans="1:2" x14ac:dyDescent="0.25">
      <c r="A1936" s="54"/>
      <c r="B1936" s="54"/>
    </row>
    <row r="1937" spans="1:2" x14ac:dyDescent="0.25">
      <c r="A1937" s="54"/>
      <c r="B1937" s="54"/>
    </row>
    <row r="1938" spans="1:2" x14ac:dyDescent="0.25">
      <c r="A1938" s="54"/>
      <c r="B1938" s="54"/>
    </row>
    <row r="1939" spans="1:2" x14ac:dyDescent="0.25">
      <c r="A1939" s="54"/>
      <c r="B1939" s="54"/>
    </row>
    <row r="1940" spans="1:2" x14ac:dyDescent="0.25">
      <c r="A1940" s="54"/>
      <c r="B1940" s="54"/>
    </row>
    <row r="1941" spans="1:2" x14ac:dyDescent="0.25">
      <c r="A1941" s="54"/>
      <c r="B1941" s="54"/>
    </row>
    <row r="1942" spans="1:2" x14ac:dyDescent="0.25">
      <c r="A1942" s="54"/>
      <c r="B1942" s="54"/>
    </row>
    <row r="1943" spans="1:2" x14ac:dyDescent="0.25">
      <c r="A1943" s="54"/>
      <c r="B1943" s="54"/>
    </row>
    <row r="1944" spans="1:2" x14ac:dyDescent="0.25">
      <c r="A1944" s="54"/>
      <c r="B1944" s="54"/>
    </row>
    <row r="1945" spans="1:2" x14ac:dyDescent="0.25">
      <c r="A1945" s="54"/>
      <c r="B1945" s="54"/>
    </row>
    <row r="1946" spans="1:2" x14ac:dyDescent="0.25">
      <c r="A1946" s="54"/>
      <c r="B1946" s="54"/>
    </row>
    <row r="1947" spans="1:2" x14ac:dyDescent="0.25">
      <c r="A1947" s="54"/>
      <c r="B1947" s="54"/>
    </row>
    <row r="1948" spans="1:2" x14ac:dyDescent="0.25">
      <c r="A1948" s="54"/>
      <c r="B1948" s="54"/>
    </row>
    <row r="1949" spans="1:2" x14ac:dyDescent="0.25">
      <c r="A1949" s="54"/>
      <c r="B1949" s="54"/>
    </row>
    <row r="1950" spans="1:2" x14ac:dyDescent="0.25">
      <c r="A1950" s="54"/>
      <c r="B1950" s="54"/>
    </row>
    <row r="1951" spans="1:2" x14ac:dyDescent="0.25">
      <c r="A1951" s="54"/>
      <c r="B1951" s="54"/>
    </row>
    <row r="1952" spans="1:2" x14ac:dyDescent="0.25">
      <c r="A1952" s="54"/>
      <c r="B1952" s="54"/>
    </row>
    <row r="1953" spans="1:2" x14ac:dyDescent="0.25">
      <c r="A1953" s="54"/>
      <c r="B1953" s="54"/>
    </row>
    <row r="1954" spans="1:2" x14ac:dyDescent="0.25">
      <c r="A1954" s="54"/>
      <c r="B1954" s="54"/>
    </row>
    <row r="1955" spans="1:2" x14ac:dyDescent="0.25">
      <c r="A1955" s="54"/>
      <c r="B1955" s="54"/>
    </row>
    <row r="1956" spans="1:2" x14ac:dyDescent="0.25">
      <c r="A1956" s="54"/>
      <c r="B1956" s="54"/>
    </row>
    <row r="1957" spans="1:2" x14ac:dyDescent="0.25">
      <c r="A1957" s="54"/>
      <c r="B1957" s="54"/>
    </row>
    <row r="1958" spans="1:2" x14ac:dyDescent="0.25">
      <c r="A1958" s="54"/>
      <c r="B1958" s="54"/>
    </row>
    <row r="1959" spans="1:2" x14ac:dyDescent="0.25">
      <c r="A1959" s="54"/>
      <c r="B1959" s="54"/>
    </row>
    <row r="1960" spans="1:2" x14ac:dyDescent="0.25">
      <c r="A1960" s="54"/>
      <c r="B1960" s="54"/>
    </row>
    <row r="1961" spans="1:2" x14ac:dyDescent="0.25">
      <c r="A1961" s="54"/>
      <c r="B1961" s="54"/>
    </row>
    <row r="1962" spans="1:2" x14ac:dyDescent="0.25">
      <c r="A1962" s="54"/>
      <c r="B1962" s="54"/>
    </row>
    <row r="1963" spans="1:2" x14ac:dyDescent="0.25">
      <c r="A1963" s="54"/>
      <c r="B1963" s="54"/>
    </row>
    <row r="1964" spans="1:2" x14ac:dyDescent="0.25">
      <c r="A1964" s="54"/>
      <c r="B1964" s="54"/>
    </row>
    <row r="1965" spans="1:2" x14ac:dyDescent="0.25">
      <c r="A1965" s="54"/>
      <c r="B1965" s="54"/>
    </row>
    <row r="1966" spans="1:2" x14ac:dyDescent="0.25">
      <c r="A1966" s="54"/>
      <c r="B1966" s="54"/>
    </row>
    <row r="1967" spans="1:2" x14ac:dyDescent="0.25">
      <c r="A1967" s="54"/>
      <c r="B1967" s="54"/>
    </row>
    <row r="1968" spans="1:2" x14ac:dyDescent="0.25">
      <c r="A1968" s="54"/>
      <c r="B1968" s="54"/>
    </row>
    <row r="1969" spans="1:2" x14ac:dyDescent="0.25">
      <c r="A1969" s="54"/>
      <c r="B1969" s="54"/>
    </row>
    <row r="1970" spans="1:2" x14ac:dyDescent="0.25">
      <c r="A1970" s="54"/>
      <c r="B1970" s="54"/>
    </row>
    <row r="1971" spans="1:2" x14ac:dyDescent="0.25">
      <c r="A1971" s="54"/>
      <c r="B1971" s="54"/>
    </row>
    <row r="1972" spans="1:2" x14ac:dyDescent="0.25">
      <c r="A1972" s="54"/>
      <c r="B1972" s="54"/>
    </row>
    <row r="1973" spans="1:2" x14ac:dyDescent="0.25">
      <c r="A1973" s="54"/>
      <c r="B1973" s="54"/>
    </row>
    <row r="1974" spans="1:2" x14ac:dyDescent="0.25">
      <c r="A1974" s="54"/>
      <c r="B1974" s="54"/>
    </row>
    <row r="1975" spans="1:2" x14ac:dyDescent="0.25">
      <c r="A1975" s="54"/>
      <c r="B1975" s="54"/>
    </row>
    <row r="1976" spans="1:2" x14ac:dyDescent="0.25">
      <c r="A1976" s="54"/>
      <c r="B1976" s="54"/>
    </row>
    <row r="1977" spans="1:2" x14ac:dyDescent="0.25">
      <c r="A1977" s="54"/>
      <c r="B1977" s="54"/>
    </row>
    <row r="1978" spans="1:2" x14ac:dyDescent="0.25">
      <c r="A1978" s="54"/>
      <c r="B1978" s="54"/>
    </row>
    <row r="1979" spans="1:2" x14ac:dyDescent="0.25">
      <c r="A1979" s="54"/>
      <c r="B1979" s="54"/>
    </row>
    <row r="1980" spans="1:2" x14ac:dyDescent="0.25">
      <c r="A1980" s="54"/>
      <c r="B1980" s="54"/>
    </row>
    <row r="1981" spans="1:2" x14ac:dyDescent="0.25">
      <c r="A1981" s="54"/>
      <c r="B1981" s="54"/>
    </row>
    <row r="1982" spans="1:2" x14ac:dyDescent="0.25">
      <c r="A1982" s="54"/>
      <c r="B1982" s="54"/>
    </row>
    <row r="1983" spans="1:2" x14ac:dyDescent="0.25">
      <c r="A1983" s="54"/>
      <c r="B1983" s="54"/>
    </row>
    <row r="1984" spans="1:2" x14ac:dyDescent="0.25">
      <c r="A1984" s="54"/>
      <c r="B1984" s="54"/>
    </row>
    <row r="1985" spans="1:2" x14ac:dyDescent="0.25">
      <c r="A1985" s="54"/>
      <c r="B1985" s="54"/>
    </row>
    <row r="1986" spans="1:2" x14ac:dyDescent="0.25">
      <c r="A1986" s="54"/>
      <c r="B1986" s="54"/>
    </row>
    <row r="1987" spans="1:2" x14ac:dyDescent="0.25">
      <c r="A1987" s="54"/>
      <c r="B1987" s="54"/>
    </row>
    <row r="1988" spans="1:2" x14ac:dyDescent="0.25">
      <c r="A1988" s="54"/>
      <c r="B1988" s="54"/>
    </row>
    <row r="1989" spans="1:2" x14ac:dyDescent="0.25">
      <c r="A1989" s="54"/>
      <c r="B1989" s="54"/>
    </row>
    <row r="1990" spans="1:2" x14ac:dyDescent="0.25">
      <c r="A1990" s="54"/>
      <c r="B1990" s="54"/>
    </row>
    <row r="1991" spans="1:2" x14ac:dyDescent="0.25">
      <c r="A1991" s="54"/>
      <c r="B1991" s="54"/>
    </row>
    <row r="1992" spans="1:2" x14ac:dyDescent="0.25">
      <c r="A1992" s="54"/>
      <c r="B1992" s="54"/>
    </row>
    <row r="1993" spans="1:2" x14ac:dyDescent="0.25">
      <c r="A1993" s="54"/>
      <c r="B1993" s="54"/>
    </row>
    <row r="1994" spans="1:2" x14ac:dyDescent="0.25">
      <c r="A1994" s="54"/>
      <c r="B1994" s="54"/>
    </row>
    <row r="1995" spans="1:2" x14ac:dyDescent="0.25">
      <c r="A1995" s="54"/>
      <c r="B1995" s="54"/>
    </row>
    <row r="1996" spans="1:2" x14ac:dyDescent="0.25">
      <c r="A1996" s="54"/>
      <c r="B1996" s="54"/>
    </row>
    <row r="1997" spans="1:2" x14ac:dyDescent="0.25">
      <c r="A1997" s="54"/>
      <c r="B1997" s="54"/>
    </row>
    <row r="1998" spans="1:2" x14ac:dyDescent="0.25">
      <c r="A1998" s="54"/>
      <c r="B1998" s="54"/>
    </row>
    <row r="1999" spans="1:2" x14ac:dyDescent="0.25">
      <c r="A1999" s="54"/>
      <c r="B1999" s="54"/>
    </row>
    <row r="2000" spans="1:2" x14ac:dyDescent="0.25">
      <c r="A2000" s="54"/>
      <c r="B2000" s="54"/>
    </row>
    <row r="2001" spans="1:2" x14ac:dyDescent="0.25">
      <c r="A2001" s="54"/>
      <c r="B2001" s="54"/>
    </row>
    <row r="2002" spans="1:2" x14ac:dyDescent="0.25">
      <c r="A2002" s="54"/>
      <c r="B2002" s="54"/>
    </row>
    <row r="2003" spans="1:2" x14ac:dyDescent="0.25">
      <c r="A2003" s="54"/>
      <c r="B2003" s="54"/>
    </row>
    <row r="2004" spans="1:2" x14ac:dyDescent="0.25">
      <c r="A2004" s="54"/>
      <c r="B2004" s="54"/>
    </row>
    <row r="2005" spans="1:2" x14ac:dyDescent="0.25">
      <c r="A2005" s="54"/>
      <c r="B2005" s="54"/>
    </row>
    <row r="2006" spans="1:2" x14ac:dyDescent="0.25">
      <c r="A2006" s="54"/>
      <c r="B2006" s="54"/>
    </row>
    <row r="2007" spans="1:2" x14ac:dyDescent="0.25">
      <c r="A2007" s="54"/>
      <c r="B2007" s="54"/>
    </row>
    <row r="2008" spans="1:2" x14ac:dyDescent="0.25">
      <c r="A2008" s="54"/>
      <c r="B2008" s="54"/>
    </row>
    <row r="2009" spans="1:2" x14ac:dyDescent="0.25">
      <c r="A2009" s="54"/>
      <c r="B2009" s="54"/>
    </row>
    <row r="2010" spans="1:2" x14ac:dyDescent="0.25">
      <c r="A2010" s="54"/>
      <c r="B2010" s="54"/>
    </row>
    <row r="2011" spans="1:2" x14ac:dyDescent="0.25">
      <c r="A2011" s="54"/>
      <c r="B2011" s="54"/>
    </row>
    <row r="2012" spans="1:2" x14ac:dyDescent="0.25">
      <c r="A2012" s="54"/>
      <c r="B2012" s="54"/>
    </row>
    <row r="2013" spans="1:2" x14ac:dyDescent="0.25">
      <c r="A2013" s="54"/>
      <c r="B2013" s="54"/>
    </row>
    <row r="2014" spans="1:2" x14ac:dyDescent="0.25">
      <c r="A2014" s="54"/>
      <c r="B2014" s="54"/>
    </row>
    <row r="2015" spans="1:2" x14ac:dyDescent="0.25">
      <c r="A2015" s="54"/>
      <c r="B2015" s="54"/>
    </row>
    <row r="2016" spans="1:2" x14ac:dyDescent="0.25">
      <c r="A2016" s="54"/>
      <c r="B2016" s="54"/>
    </row>
    <row r="2017" spans="1:2" x14ac:dyDescent="0.25">
      <c r="A2017" s="54"/>
      <c r="B2017" s="54"/>
    </row>
    <row r="2018" spans="1:2" x14ac:dyDescent="0.25">
      <c r="A2018" s="54"/>
      <c r="B2018" s="54"/>
    </row>
    <row r="2019" spans="1:2" x14ac:dyDescent="0.25">
      <c r="A2019" s="54"/>
      <c r="B2019" s="54"/>
    </row>
    <row r="2020" spans="1:2" x14ac:dyDescent="0.25">
      <c r="A2020" s="54"/>
      <c r="B2020" s="54"/>
    </row>
    <row r="2021" spans="1:2" x14ac:dyDescent="0.25">
      <c r="A2021" s="54"/>
      <c r="B2021" s="54"/>
    </row>
    <row r="2022" spans="1:2" x14ac:dyDescent="0.25">
      <c r="A2022" s="54"/>
      <c r="B2022" s="54"/>
    </row>
    <row r="2023" spans="1:2" x14ac:dyDescent="0.25">
      <c r="A2023" s="54"/>
      <c r="B2023" s="54"/>
    </row>
    <row r="2024" spans="1:2" x14ac:dyDescent="0.25">
      <c r="A2024" s="54"/>
      <c r="B2024" s="54"/>
    </row>
    <row r="2025" spans="1:2" x14ac:dyDescent="0.25">
      <c r="A2025" s="54"/>
      <c r="B2025" s="54"/>
    </row>
    <row r="2026" spans="1:2" x14ac:dyDescent="0.25">
      <c r="A2026" s="54"/>
      <c r="B2026" s="54"/>
    </row>
    <row r="2027" spans="1:2" x14ac:dyDescent="0.25">
      <c r="A2027" s="54"/>
      <c r="B2027" s="54"/>
    </row>
    <row r="2028" spans="1:2" x14ac:dyDescent="0.25">
      <c r="A2028" s="54"/>
      <c r="B2028" s="54"/>
    </row>
    <row r="2029" spans="1:2" x14ac:dyDescent="0.25">
      <c r="A2029" s="54"/>
      <c r="B2029" s="54"/>
    </row>
    <row r="2030" spans="1:2" x14ac:dyDescent="0.25">
      <c r="A2030" s="54"/>
      <c r="B2030" s="54"/>
    </row>
    <row r="2031" spans="1:2" x14ac:dyDescent="0.25">
      <c r="A2031" s="54"/>
      <c r="B2031" s="54"/>
    </row>
    <row r="2032" spans="1:2" x14ac:dyDescent="0.25">
      <c r="A2032" s="54"/>
      <c r="B2032" s="54"/>
    </row>
    <row r="2033" spans="1:2" x14ac:dyDescent="0.25">
      <c r="A2033" s="54"/>
      <c r="B2033" s="54"/>
    </row>
    <row r="2034" spans="1:2" x14ac:dyDescent="0.25">
      <c r="A2034" s="54"/>
      <c r="B2034" s="54"/>
    </row>
    <row r="2035" spans="1:2" x14ac:dyDescent="0.25">
      <c r="A2035" s="54"/>
      <c r="B2035" s="54"/>
    </row>
    <row r="2036" spans="1:2" x14ac:dyDescent="0.25">
      <c r="A2036" s="54"/>
      <c r="B2036" s="54"/>
    </row>
    <row r="2037" spans="1:2" x14ac:dyDescent="0.25">
      <c r="A2037" s="54"/>
      <c r="B2037" s="54"/>
    </row>
    <row r="2038" spans="1:2" x14ac:dyDescent="0.25">
      <c r="A2038" s="54"/>
      <c r="B2038" s="54"/>
    </row>
    <row r="2039" spans="1:2" x14ac:dyDescent="0.25">
      <c r="A2039" s="54"/>
      <c r="B2039" s="54"/>
    </row>
    <row r="2040" spans="1:2" x14ac:dyDescent="0.25">
      <c r="A2040" s="54"/>
      <c r="B2040" s="54"/>
    </row>
    <row r="2041" spans="1:2" x14ac:dyDescent="0.25">
      <c r="A2041" s="54"/>
      <c r="B2041" s="54"/>
    </row>
    <row r="2042" spans="1:2" x14ac:dyDescent="0.25">
      <c r="A2042" s="54"/>
      <c r="B2042" s="54"/>
    </row>
    <row r="2043" spans="1:2" x14ac:dyDescent="0.25">
      <c r="A2043" s="54"/>
      <c r="B2043" s="54"/>
    </row>
    <row r="2044" spans="1:2" x14ac:dyDescent="0.25">
      <c r="A2044" s="54"/>
      <c r="B2044" s="54"/>
    </row>
    <row r="2045" spans="1:2" x14ac:dyDescent="0.25">
      <c r="A2045" s="54"/>
      <c r="B2045" s="54"/>
    </row>
    <row r="2046" spans="1:2" x14ac:dyDescent="0.25">
      <c r="A2046" s="54"/>
      <c r="B2046" s="54"/>
    </row>
    <row r="2047" spans="1:2" x14ac:dyDescent="0.25">
      <c r="A2047" s="54"/>
      <c r="B2047" s="54"/>
    </row>
    <row r="2048" spans="1:2" x14ac:dyDescent="0.25">
      <c r="A2048" s="54"/>
      <c r="B2048" s="54"/>
    </row>
    <row r="2049" spans="1:2" x14ac:dyDescent="0.25">
      <c r="A2049" s="54"/>
      <c r="B2049" s="54"/>
    </row>
    <row r="2050" spans="1:2" x14ac:dyDescent="0.25">
      <c r="A2050" s="54"/>
      <c r="B2050" s="54"/>
    </row>
    <row r="2051" spans="1:2" x14ac:dyDescent="0.25">
      <c r="A2051" s="54"/>
      <c r="B2051" s="54"/>
    </row>
    <row r="2052" spans="1:2" x14ac:dyDescent="0.25">
      <c r="A2052" s="54"/>
      <c r="B2052" s="54"/>
    </row>
    <row r="2053" spans="1:2" x14ac:dyDescent="0.25">
      <c r="A2053" s="54"/>
      <c r="B2053" s="54"/>
    </row>
    <row r="2054" spans="1:2" x14ac:dyDescent="0.25">
      <c r="A2054" s="54"/>
      <c r="B2054" s="54"/>
    </row>
    <row r="2055" spans="1:2" x14ac:dyDescent="0.25">
      <c r="A2055" s="54"/>
      <c r="B2055" s="54"/>
    </row>
    <row r="2056" spans="1:2" x14ac:dyDescent="0.25">
      <c r="A2056" s="54"/>
      <c r="B2056" s="54"/>
    </row>
    <row r="2057" spans="1:2" x14ac:dyDescent="0.25">
      <c r="A2057" s="54"/>
      <c r="B2057" s="54"/>
    </row>
    <row r="2058" spans="1:2" x14ac:dyDescent="0.25">
      <c r="A2058" s="54"/>
      <c r="B2058" s="54"/>
    </row>
    <row r="2059" spans="1:2" x14ac:dyDescent="0.25">
      <c r="A2059" s="54"/>
      <c r="B2059" s="54"/>
    </row>
    <row r="2060" spans="1:2" x14ac:dyDescent="0.25">
      <c r="A2060" s="54"/>
      <c r="B2060" s="54"/>
    </row>
    <row r="2061" spans="1:2" x14ac:dyDescent="0.25">
      <c r="A2061" s="54"/>
      <c r="B2061" s="54"/>
    </row>
    <row r="2062" spans="1:2" x14ac:dyDescent="0.25">
      <c r="A2062" s="54"/>
      <c r="B2062" s="54"/>
    </row>
    <row r="2063" spans="1:2" x14ac:dyDescent="0.25">
      <c r="A2063" s="54"/>
      <c r="B2063" s="54"/>
    </row>
    <row r="2064" spans="1:2" x14ac:dyDescent="0.25">
      <c r="A2064" s="54"/>
      <c r="B2064" s="54"/>
    </row>
    <row r="2065" spans="1:2" x14ac:dyDescent="0.25">
      <c r="A2065" s="54"/>
      <c r="B2065" s="54"/>
    </row>
    <row r="2066" spans="1:2" x14ac:dyDescent="0.25">
      <c r="A2066" s="54"/>
      <c r="B2066" s="54"/>
    </row>
    <row r="2067" spans="1:2" x14ac:dyDescent="0.25">
      <c r="A2067" s="54"/>
      <c r="B2067" s="54"/>
    </row>
    <row r="2068" spans="1:2" x14ac:dyDescent="0.25">
      <c r="A2068" s="54"/>
      <c r="B2068" s="54"/>
    </row>
    <row r="2069" spans="1:2" x14ac:dyDescent="0.25">
      <c r="A2069" s="54"/>
      <c r="B2069" s="54"/>
    </row>
    <row r="2070" spans="1:2" x14ac:dyDescent="0.25">
      <c r="A2070" s="54"/>
      <c r="B2070" s="54"/>
    </row>
    <row r="2071" spans="1:2" x14ac:dyDescent="0.25">
      <c r="A2071" s="54"/>
      <c r="B2071" s="54"/>
    </row>
    <row r="2072" spans="1:2" x14ac:dyDescent="0.25">
      <c r="A2072" s="54"/>
      <c r="B2072" s="54"/>
    </row>
    <row r="2073" spans="1:2" x14ac:dyDescent="0.25">
      <c r="A2073" s="54"/>
      <c r="B2073" s="54"/>
    </row>
    <row r="2074" spans="1:2" x14ac:dyDescent="0.25">
      <c r="A2074" s="54"/>
      <c r="B2074" s="54"/>
    </row>
    <row r="2075" spans="1:2" x14ac:dyDescent="0.25">
      <c r="A2075" s="54"/>
      <c r="B2075" s="54"/>
    </row>
    <row r="2076" spans="1:2" x14ac:dyDescent="0.25">
      <c r="A2076" s="54"/>
      <c r="B2076" s="54"/>
    </row>
    <row r="2077" spans="1:2" x14ac:dyDescent="0.25">
      <c r="A2077" s="54"/>
      <c r="B2077" s="54"/>
    </row>
    <row r="2078" spans="1:2" x14ac:dyDescent="0.25">
      <c r="A2078" s="54"/>
      <c r="B2078" s="54"/>
    </row>
    <row r="2079" spans="1:2" x14ac:dyDescent="0.25">
      <c r="A2079" s="54"/>
      <c r="B2079" s="54"/>
    </row>
    <row r="2080" spans="1:2" x14ac:dyDescent="0.25">
      <c r="A2080" s="54"/>
      <c r="B2080" s="54"/>
    </row>
    <row r="2081" spans="1:2" x14ac:dyDescent="0.25">
      <c r="A2081" s="54"/>
      <c r="B2081" s="54"/>
    </row>
    <row r="2082" spans="1:2" x14ac:dyDescent="0.25">
      <c r="A2082" s="54"/>
      <c r="B2082" s="54"/>
    </row>
    <row r="2083" spans="1:2" x14ac:dyDescent="0.25">
      <c r="A2083" s="54"/>
      <c r="B2083" s="54"/>
    </row>
    <row r="2084" spans="1:2" x14ac:dyDescent="0.25">
      <c r="A2084" s="54"/>
      <c r="B2084" s="54"/>
    </row>
    <row r="2085" spans="1:2" x14ac:dyDescent="0.25">
      <c r="A2085" s="54"/>
      <c r="B2085" s="54"/>
    </row>
    <row r="2086" spans="1:2" x14ac:dyDescent="0.25">
      <c r="A2086" s="54"/>
      <c r="B2086" s="54"/>
    </row>
    <row r="2087" spans="1:2" x14ac:dyDescent="0.25">
      <c r="A2087" s="54"/>
      <c r="B2087" s="54"/>
    </row>
    <row r="2088" spans="1:2" x14ac:dyDescent="0.25">
      <c r="A2088" s="54"/>
      <c r="B2088" s="54"/>
    </row>
    <row r="2089" spans="1:2" x14ac:dyDescent="0.25">
      <c r="A2089" s="54"/>
      <c r="B2089" s="54"/>
    </row>
    <row r="2090" spans="1:2" x14ac:dyDescent="0.25">
      <c r="A2090" s="54"/>
      <c r="B2090" s="54"/>
    </row>
    <row r="2091" spans="1:2" x14ac:dyDescent="0.25">
      <c r="A2091" s="54"/>
      <c r="B2091" s="54"/>
    </row>
    <row r="2092" spans="1:2" x14ac:dyDescent="0.25">
      <c r="A2092" s="54"/>
      <c r="B2092" s="54"/>
    </row>
    <row r="2093" spans="1:2" x14ac:dyDescent="0.25">
      <c r="A2093" s="54"/>
      <c r="B2093" s="54"/>
    </row>
    <row r="2094" spans="1:2" x14ac:dyDescent="0.25">
      <c r="A2094" s="54"/>
      <c r="B2094" s="54"/>
    </row>
    <row r="2095" spans="1:2" x14ac:dyDescent="0.25">
      <c r="A2095" s="54"/>
      <c r="B2095" s="54"/>
    </row>
    <row r="2096" spans="1:2" x14ac:dyDescent="0.25">
      <c r="A2096" s="54"/>
      <c r="B2096" s="54"/>
    </row>
    <row r="2097" spans="1:2" x14ac:dyDescent="0.25">
      <c r="A2097" s="54"/>
      <c r="B2097" s="54"/>
    </row>
    <row r="2098" spans="1:2" x14ac:dyDescent="0.25">
      <c r="A2098" s="54"/>
      <c r="B2098" s="54"/>
    </row>
    <row r="2099" spans="1:2" x14ac:dyDescent="0.25">
      <c r="A2099" s="54"/>
      <c r="B2099" s="54"/>
    </row>
    <row r="2100" spans="1:2" x14ac:dyDescent="0.25">
      <c r="A2100" s="54"/>
      <c r="B2100" s="54"/>
    </row>
    <row r="2101" spans="1:2" x14ac:dyDescent="0.25">
      <c r="A2101" s="54"/>
      <c r="B2101" s="54"/>
    </row>
    <row r="2102" spans="1:2" x14ac:dyDescent="0.25">
      <c r="A2102" s="54"/>
      <c r="B2102" s="54"/>
    </row>
    <row r="2103" spans="1:2" x14ac:dyDescent="0.25">
      <c r="A2103" s="54"/>
      <c r="B2103" s="54"/>
    </row>
    <row r="2104" spans="1:2" x14ac:dyDescent="0.25">
      <c r="A2104" s="54"/>
      <c r="B2104" s="54"/>
    </row>
    <row r="2105" spans="1:2" x14ac:dyDescent="0.25">
      <c r="A2105" s="54"/>
      <c r="B2105" s="54"/>
    </row>
    <row r="2106" spans="1:2" x14ac:dyDescent="0.25">
      <c r="A2106" s="54"/>
      <c r="B2106" s="54"/>
    </row>
    <row r="2107" spans="1:2" x14ac:dyDescent="0.25">
      <c r="A2107" s="54"/>
      <c r="B2107" s="54"/>
    </row>
    <row r="2108" spans="1:2" x14ac:dyDescent="0.25">
      <c r="A2108" s="54"/>
      <c r="B2108" s="54"/>
    </row>
    <row r="2109" spans="1:2" x14ac:dyDescent="0.25">
      <c r="A2109" s="54"/>
      <c r="B2109" s="54"/>
    </row>
    <row r="2110" spans="1:2" x14ac:dyDescent="0.25">
      <c r="A2110" s="54"/>
      <c r="B2110" s="54"/>
    </row>
    <row r="2111" spans="1:2" x14ac:dyDescent="0.25">
      <c r="A2111" s="54"/>
      <c r="B2111" s="54"/>
    </row>
    <row r="2112" spans="1:2" x14ac:dyDescent="0.25">
      <c r="A2112" s="54"/>
      <c r="B2112" s="54"/>
    </row>
    <row r="2113" spans="1:2" x14ac:dyDescent="0.25">
      <c r="A2113" s="54"/>
      <c r="B2113" s="54"/>
    </row>
    <row r="2114" spans="1:2" x14ac:dyDescent="0.25">
      <c r="A2114" s="54"/>
      <c r="B2114" s="54"/>
    </row>
    <row r="2115" spans="1:2" x14ac:dyDescent="0.25">
      <c r="A2115" s="54"/>
      <c r="B2115" s="54"/>
    </row>
    <row r="2116" spans="1:2" x14ac:dyDescent="0.25">
      <c r="A2116" s="54"/>
      <c r="B2116" s="54"/>
    </row>
    <row r="2117" spans="1:2" x14ac:dyDescent="0.25">
      <c r="A2117" s="54"/>
      <c r="B2117" s="54"/>
    </row>
    <row r="2118" spans="1:2" x14ac:dyDescent="0.25">
      <c r="A2118" s="54"/>
      <c r="B2118" s="54"/>
    </row>
    <row r="2119" spans="1:2" x14ac:dyDescent="0.25">
      <c r="A2119" s="54"/>
      <c r="B2119" s="54"/>
    </row>
    <row r="2120" spans="1:2" x14ac:dyDescent="0.25">
      <c r="A2120" s="54"/>
      <c r="B2120" s="54"/>
    </row>
    <row r="2121" spans="1:2" x14ac:dyDescent="0.25">
      <c r="A2121" s="54"/>
      <c r="B2121" s="54"/>
    </row>
    <row r="2122" spans="1:2" x14ac:dyDescent="0.25">
      <c r="A2122" s="54"/>
      <c r="B2122" s="54"/>
    </row>
    <row r="2123" spans="1:2" x14ac:dyDescent="0.25">
      <c r="A2123" s="54"/>
      <c r="B2123" s="54"/>
    </row>
    <row r="2124" spans="1:2" x14ac:dyDescent="0.25">
      <c r="A2124" s="54"/>
      <c r="B2124" s="54"/>
    </row>
    <row r="2125" spans="1:2" x14ac:dyDescent="0.25">
      <c r="A2125" s="54"/>
      <c r="B2125" s="54"/>
    </row>
    <row r="2126" spans="1:2" x14ac:dyDescent="0.25">
      <c r="A2126" s="54"/>
      <c r="B2126" s="54"/>
    </row>
    <row r="2127" spans="1:2" x14ac:dyDescent="0.25">
      <c r="A2127" s="54"/>
      <c r="B2127" s="54"/>
    </row>
    <row r="2128" spans="1:2" x14ac:dyDescent="0.25">
      <c r="A2128" s="54"/>
      <c r="B2128" s="54"/>
    </row>
    <row r="2129" spans="1:2" x14ac:dyDescent="0.25">
      <c r="A2129" s="54"/>
      <c r="B2129" s="54"/>
    </row>
    <row r="2130" spans="1:2" x14ac:dyDescent="0.25">
      <c r="A2130" s="54"/>
      <c r="B2130" s="54"/>
    </row>
    <row r="2131" spans="1:2" x14ac:dyDescent="0.25">
      <c r="A2131" s="54"/>
      <c r="B2131" s="54"/>
    </row>
    <row r="2132" spans="1:2" x14ac:dyDescent="0.25">
      <c r="A2132" s="54"/>
      <c r="B2132" s="54"/>
    </row>
    <row r="2133" spans="1:2" x14ac:dyDescent="0.25">
      <c r="A2133" s="54"/>
      <c r="B2133" s="54"/>
    </row>
    <row r="2134" spans="1:2" x14ac:dyDescent="0.25">
      <c r="A2134" s="54"/>
      <c r="B2134" s="54"/>
    </row>
    <row r="2135" spans="1:2" x14ac:dyDescent="0.25">
      <c r="A2135" s="54"/>
      <c r="B2135" s="54"/>
    </row>
    <row r="2136" spans="1:2" x14ac:dyDescent="0.25">
      <c r="A2136" s="54"/>
      <c r="B2136" s="54"/>
    </row>
    <row r="2137" spans="1:2" x14ac:dyDescent="0.25">
      <c r="A2137" s="54"/>
      <c r="B2137" s="54"/>
    </row>
    <row r="2138" spans="1:2" x14ac:dyDescent="0.25">
      <c r="A2138" s="54"/>
      <c r="B2138" s="54"/>
    </row>
    <row r="2139" spans="1:2" x14ac:dyDescent="0.25">
      <c r="A2139" s="54"/>
      <c r="B2139" s="54"/>
    </row>
    <row r="2140" spans="1:2" x14ac:dyDescent="0.25">
      <c r="A2140" s="54"/>
      <c r="B2140" s="54"/>
    </row>
    <row r="2141" spans="1:2" x14ac:dyDescent="0.25">
      <c r="A2141" s="54"/>
      <c r="B2141" s="54"/>
    </row>
    <row r="2142" spans="1:2" x14ac:dyDescent="0.25">
      <c r="A2142" s="54"/>
      <c r="B2142" s="54"/>
    </row>
    <row r="2143" spans="1:2" x14ac:dyDescent="0.25">
      <c r="A2143" s="54"/>
      <c r="B2143" s="54"/>
    </row>
    <row r="2144" spans="1:2" x14ac:dyDescent="0.25">
      <c r="A2144" s="54"/>
      <c r="B2144" s="54"/>
    </row>
    <row r="2145" spans="1:2" x14ac:dyDescent="0.25">
      <c r="A2145" s="54"/>
      <c r="B2145" s="54"/>
    </row>
    <row r="2146" spans="1:2" x14ac:dyDescent="0.25">
      <c r="A2146" s="54"/>
      <c r="B2146" s="54"/>
    </row>
    <row r="2147" spans="1:2" x14ac:dyDescent="0.25">
      <c r="A2147" s="54"/>
      <c r="B2147" s="54"/>
    </row>
    <row r="2148" spans="1:2" x14ac:dyDescent="0.25">
      <c r="A2148" s="54"/>
      <c r="B2148" s="54"/>
    </row>
    <row r="2149" spans="1:2" x14ac:dyDescent="0.25">
      <c r="A2149" s="54"/>
      <c r="B2149" s="54"/>
    </row>
    <row r="2150" spans="1:2" x14ac:dyDescent="0.25">
      <c r="A2150" s="54"/>
      <c r="B2150" s="54"/>
    </row>
    <row r="2151" spans="1:2" x14ac:dyDescent="0.25">
      <c r="A2151" s="54"/>
      <c r="B2151" s="54"/>
    </row>
    <row r="2152" spans="1:2" x14ac:dyDescent="0.25">
      <c r="A2152" s="54"/>
      <c r="B2152" s="54"/>
    </row>
    <row r="2153" spans="1:2" x14ac:dyDescent="0.25">
      <c r="A2153" s="54"/>
      <c r="B2153" s="54"/>
    </row>
    <row r="2154" spans="1:2" x14ac:dyDescent="0.25">
      <c r="A2154" s="54"/>
      <c r="B2154" s="54"/>
    </row>
    <row r="2155" spans="1:2" x14ac:dyDescent="0.25">
      <c r="A2155" s="54"/>
      <c r="B2155" s="54"/>
    </row>
    <row r="2156" spans="1:2" x14ac:dyDescent="0.25">
      <c r="A2156" s="54"/>
      <c r="B2156" s="54"/>
    </row>
    <row r="2157" spans="1:2" x14ac:dyDescent="0.25">
      <c r="A2157" s="54"/>
      <c r="B2157" s="54"/>
    </row>
    <row r="2158" spans="1:2" x14ac:dyDescent="0.25">
      <c r="A2158" s="54"/>
      <c r="B2158" s="54"/>
    </row>
    <row r="2159" spans="1:2" x14ac:dyDescent="0.25">
      <c r="A2159" s="54"/>
      <c r="B2159" s="54"/>
    </row>
    <row r="2160" spans="1:2" x14ac:dyDescent="0.25">
      <c r="A2160" s="54"/>
      <c r="B2160" s="54"/>
    </row>
    <row r="2161" spans="1:2" x14ac:dyDescent="0.25">
      <c r="A2161" s="54"/>
      <c r="B2161" s="54"/>
    </row>
    <row r="2162" spans="1:2" x14ac:dyDescent="0.25">
      <c r="A2162" s="54"/>
      <c r="B2162" s="54"/>
    </row>
    <row r="2163" spans="1:2" x14ac:dyDescent="0.25">
      <c r="A2163" s="54"/>
      <c r="B2163" s="54"/>
    </row>
    <row r="2164" spans="1:2" x14ac:dyDescent="0.25">
      <c r="A2164" s="54"/>
      <c r="B2164" s="54"/>
    </row>
    <row r="2165" spans="1:2" x14ac:dyDescent="0.25">
      <c r="A2165" s="54"/>
      <c r="B2165" s="54"/>
    </row>
    <row r="2166" spans="1:2" x14ac:dyDescent="0.25">
      <c r="A2166" s="54"/>
      <c r="B2166" s="54"/>
    </row>
    <row r="2167" spans="1:2" x14ac:dyDescent="0.25">
      <c r="A2167" s="54"/>
      <c r="B2167" s="54"/>
    </row>
    <row r="2168" spans="1:2" x14ac:dyDescent="0.25">
      <c r="A2168" s="54"/>
      <c r="B2168" s="54"/>
    </row>
    <row r="2169" spans="1:2" x14ac:dyDescent="0.25">
      <c r="A2169" s="54"/>
      <c r="B2169" s="54"/>
    </row>
    <row r="2170" spans="1:2" x14ac:dyDescent="0.25">
      <c r="A2170" s="54"/>
      <c r="B2170" s="54"/>
    </row>
    <row r="2171" spans="1:2" x14ac:dyDescent="0.25">
      <c r="A2171" s="54"/>
      <c r="B2171" s="54"/>
    </row>
    <row r="2172" spans="1:2" x14ac:dyDescent="0.25">
      <c r="A2172" s="54"/>
      <c r="B2172" s="54"/>
    </row>
    <row r="2173" spans="1:2" x14ac:dyDescent="0.25">
      <c r="A2173" s="54"/>
      <c r="B2173" s="54"/>
    </row>
    <row r="2174" spans="1:2" x14ac:dyDescent="0.25">
      <c r="A2174" s="54"/>
      <c r="B2174" s="54"/>
    </row>
    <row r="2175" spans="1:2" x14ac:dyDescent="0.25">
      <c r="A2175" s="54"/>
      <c r="B2175" s="54"/>
    </row>
    <row r="2176" spans="1:2" x14ac:dyDescent="0.25">
      <c r="A2176" s="54"/>
      <c r="B2176" s="54"/>
    </row>
    <row r="2177" spans="1:2" x14ac:dyDescent="0.25">
      <c r="A2177" s="54"/>
      <c r="B2177" s="54"/>
    </row>
    <row r="2178" spans="1:2" x14ac:dyDescent="0.25">
      <c r="A2178" s="54"/>
      <c r="B2178" s="54"/>
    </row>
    <row r="2179" spans="1:2" x14ac:dyDescent="0.25">
      <c r="A2179" s="54"/>
      <c r="B2179" s="54"/>
    </row>
    <row r="2180" spans="1:2" x14ac:dyDescent="0.25">
      <c r="A2180" s="54"/>
      <c r="B2180" s="54"/>
    </row>
    <row r="2181" spans="1:2" x14ac:dyDescent="0.25">
      <c r="A2181" s="54"/>
      <c r="B2181" s="54"/>
    </row>
    <row r="2182" spans="1:2" x14ac:dyDescent="0.25">
      <c r="A2182" s="54"/>
      <c r="B2182" s="54"/>
    </row>
    <row r="2183" spans="1:2" x14ac:dyDescent="0.25">
      <c r="A2183" s="54"/>
      <c r="B2183" s="54"/>
    </row>
    <row r="2184" spans="1:2" x14ac:dyDescent="0.25">
      <c r="A2184" s="54"/>
      <c r="B2184" s="54"/>
    </row>
    <row r="2185" spans="1:2" x14ac:dyDescent="0.25">
      <c r="A2185" s="54"/>
      <c r="B2185" s="54"/>
    </row>
    <row r="2186" spans="1:2" x14ac:dyDescent="0.25">
      <c r="A2186" s="54"/>
      <c r="B2186" s="54"/>
    </row>
    <row r="2187" spans="1:2" x14ac:dyDescent="0.25">
      <c r="A2187" s="54"/>
      <c r="B2187" s="54"/>
    </row>
    <row r="2188" spans="1:2" x14ac:dyDescent="0.25">
      <c r="A2188" s="54"/>
      <c r="B2188" s="54"/>
    </row>
    <row r="2189" spans="1:2" x14ac:dyDescent="0.25">
      <c r="A2189" s="54"/>
      <c r="B2189" s="54"/>
    </row>
    <row r="2190" spans="1:2" x14ac:dyDescent="0.25">
      <c r="A2190" s="54"/>
      <c r="B2190" s="54"/>
    </row>
    <row r="2191" spans="1:2" x14ac:dyDescent="0.25">
      <c r="A2191" s="54"/>
      <c r="B2191" s="54"/>
    </row>
    <row r="2192" spans="1:2" x14ac:dyDescent="0.25">
      <c r="A2192" s="54"/>
      <c r="B2192" s="54"/>
    </row>
    <row r="2193" spans="1:2" x14ac:dyDescent="0.25">
      <c r="A2193" s="54"/>
      <c r="B2193" s="54"/>
    </row>
    <row r="2194" spans="1:2" x14ac:dyDescent="0.25">
      <c r="A2194" s="54"/>
      <c r="B2194" s="54"/>
    </row>
    <row r="2195" spans="1:2" x14ac:dyDescent="0.25">
      <c r="A2195" s="54"/>
      <c r="B2195" s="54"/>
    </row>
    <row r="2196" spans="1:2" x14ac:dyDescent="0.25">
      <c r="A2196" s="54"/>
      <c r="B2196" s="54"/>
    </row>
    <row r="2197" spans="1:2" x14ac:dyDescent="0.25">
      <c r="A2197" s="54"/>
      <c r="B2197" s="54"/>
    </row>
    <row r="2198" spans="1:2" x14ac:dyDescent="0.25">
      <c r="A2198" s="54"/>
      <c r="B2198" s="54"/>
    </row>
    <row r="2199" spans="1:2" x14ac:dyDescent="0.25">
      <c r="A2199" s="54"/>
      <c r="B2199" s="54"/>
    </row>
    <row r="2200" spans="1:2" x14ac:dyDescent="0.25">
      <c r="A2200" s="54"/>
      <c r="B2200" s="54"/>
    </row>
    <row r="2201" spans="1:2" x14ac:dyDescent="0.25">
      <c r="A2201" s="54"/>
      <c r="B2201" s="54"/>
    </row>
    <row r="2202" spans="1:2" x14ac:dyDescent="0.25">
      <c r="A2202" s="54"/>
      <c r="B2202" s="54"/>
    </row>
    <row r="2203" spans="1:2" x14ac:dyDescent="0.25">
      <c r="A2203" s="54"/>
      <c r="B2203" s="54"/>
    </row>
    <row r="2204" spans="1:2" x14ac:dyDescent="0.25">
      <c r="A2204" s="54"/>
      <c r="B2204" s="54"/>
    </row>
    <row r="2205" spans="1:2" x14ac:dyDescent="0.25">
      <c r="A2205" s="54"/>
      <c r="B2205" s="54"/>
    </row>
    <row r="2206" spans="1:2" x14ac:dyDescent="0.25">
      <c r="A2206" s="54"/>
      <c r="B2206" s="54"/>
    </row>
    <row r="2207" spans="1:2" x14ac:dyDescent="0.25">
      <c r="A2207" s="54"/>
      <c r="B2207" s="54"/>
    </row>
    <row r="2208" spans="1:2" x14ac:dyDescent="0.25">
      <c r="A2208" s="54"/>
      <c r="B2208" s="54"/>
    </row>
    <row r="2209" spans="1:2" x14ac:dyDescent="0.25">
      <c r="A2209" s="54"/>
      <c r="B2209" s="54"/>
    </row>
    <row r="2210" spans="1:2" x14ac:dyDescent="0.25">
      <c r="A2210" s="54"/>
      <c r="B2210" s="54"/>
    </row>
    <row r="2211" spans="1:2" x14ac:dyDescent="0.25">
      <c r="A2211" s="54"/>
      <c r="B2211" s="54"/>
    </row>
    <row r="2212" spans="1:2" x14ac:dyDescent="0.25">
      <c r="A2212" s="54"/>
      <c r="B2212" s="54"/>
    </row>
    <row r="2213" spans="1:2" x14ac:dyDescent="0.25">
      <c r="A2213" s="54"/>
      <c r="B2213" s="54"/>
    </row>
    <row r="2214" spans="1:2" x14ac:dyDescent="0.25">
      <c r="A2214" s="54"/>
      <c r="B2214" s="54"/>
    </row>
    <row r="2215" spans="1:2" x14ac:dyDescent="0.25">
      <c r="A2215" s="54"/>
      <c r="B2215" s="54"/>
    </row>
    <row r="2216" spans="1:2" x14ac:dyDescent="0.25">
      <c r="A2216" s="54"/>
      <c r="B2216" s="54"/>
    </row>
    <row r="2217" spans="1:2" x14ac:dyDescent="0.25">
      <c r="A2217" s="54"/>
      <c r="B2217" s="54"/>
    </row>
    <row r="2218" spans="1:2" x14ac:dyDescent="0.25">
      <c r="A2218" s="54"/>
      <c r="B2218" s="54"/>
    </row>
    <row r="2219" spans="1:2" x14ac:dyDescent="0.25">
      <c r="A2219" s="54"/>
      <c r="B2219" s="54"/>
    </row>
    <row r="2220" spans="1:2" x14ac:dyDescent="0.25">
      <c r="A2220" s="54"/>
      <c r="B2220" s="54"/>
    </row>
    <row r="2221" spans="1:2" x14ac:dyDescent="0.25">
      <c r="A2221" s="54"/>
      <c r="B2221" s="54"/>
    </row>
    <row r="2222" spans="1:2" x14ac:dyDescent="0.25">
      <c r="A2222" s="54"/>
      <c r="B2222" s="54"/>
    </row>
    <row r="2223" spans="1:2" x14ac:dyDescent="0.25">
      <c r="A2223" s="54"/>
      <c r="B2223" s="54"/>
    </row>
    <row r="2224" spans="1:2" x14ac:dyDescent="0.25">
      <c r="A2224" s="54"/>
      <c r="B2224" s="54"/>
    </row>
    <row r="2225" spans="1:2" x14ac:dyDescent="0.25">
      <c r="A2225" s="54"/>
      <c r="B2225" s="54"/>
    </row>
    <row r="2226" spans="1:2" x14ac:dyDescent="0.25">
      <c r="A2226" s="54"/>
      <c r="B2226" s="54"/>
    </row>
    <row r="2227" spans="1:2" x14ac:dyDescent="0.25">
      <c r="A2227" s="54"/>
      <c r="B2227" s="54"/>
    </row>
    <row r="2228" spans="1:2" x14ac:dyDescent="0.25">
      <c r="A2228" s="54"/>
      <c r="B2228" s="54"/>
    </row>
    <row r="2229" spans="1:2" x14ac:dyDescent="0.25">
      <c r="A2229" s="54"/>
      <c r="B2229" s="54"/>
    </row>
    <row r="2230" spans="1:2" x14ac:dyDescent="0.25">
      <c r="A2230" s="54"/>
      <c r="B2230" s="54"/>
    </row>
    <row r="2231" spans="1:2" x14ac:dyDescent="0.25">
      <c r="A2231" s="54"/>
      <c r="B2231" s="54"/>
    </row>
    <row r="2232" spans="1:2" x14ac:dyDescent="0.25">
      <c r="A2232" s="54"/>
      <c r="B2232" s="54"/>
    </row>
    <row r="2233" spans="1:2" x14ac:dyDescent="0.25">
      <c r="A2233" s="54"/>
      <c r="B2233" s="54"/>
    </row>
    <row r="2234" spans="1:2" x14ac:dyDescent="0.25">
      <c r="A2234" s="54"/>
      <c r="B2234" s="54"/>
    </row>
    <row r="2235" spans="1:2" x14ac:dyDescent="0.25">
      <c r="A2235" s="54"/>
      <c r="B2235" s="54"/>
    </row>
    <row r="2236" spans="1:2" x14ac:dyDescent="0.25">
      <c r="A2236" s="54"/>
      <c r="B2236" s="54"/>
    </row>
    <row r="2237" spans="1:2" x14ac:dyDescent="0.25">
      <c r="A2237" s="54"/>
      <c r="B2237" s="54"/>
    </row>
    <row r="2238" spans="1:2" x14ac:dyDescent="0.25">
      <c r="A2238" s="54"/>
      <c r="B2238" s="54"/>
    </row>
    <row r="2239" spans="1:2" x14ac:dyDescent="0.25">
      <c r="A2239" s="54"/>
      <c r="B2239" s="54"/>
    </row>
    <row r="2240" spans="1:2" x14ac:dyDescent="0.25">
      <c r="A2240" s="54"/>
      <c r="B2240" s="54"/>
    </row>
    <row r="2241" spans="1:2" x14ac:dyDescent="0.25">
      <c r="A2241" s="54"/>
      <c r="B2241" s="54"/>
    </row>
    <row r="2242" spans="1:2" x14ac:dyDescent="0.25">
      <c r="A2242" s="54"/>
      <c r="B2242" s="54"/>
    </row>
    <row r="2243" spans="1:2" x14ac:dyDescent="0.25">
      <c r="A2243" s="54"/>
      <c r="B2243" s="54"/>
    </row>
    <row r="2244" spans="1:2" x14ac:dyDescent="0.25">
      <c r="A2244" s="54"/>
      <c r="B2244" s="54"/>
    </row>
    <row r="2245" spans="1:2" x14ac:dyDescent="0.25">
      <c r="A2245" s="54"/>
      <c r="B2245" s="54"/>
    </row>
    <row r="2246" spans="1:2" x14ac:dyDescent="0.25">
      <c r="A2246" s="54"/>
      <c r="B2246" s="54"/>
    </row>
    <row r="2247" spans="1:2" x14ac:dyDescent="0.25">
      <c r="A2247" s="54"/>
      <c r="B2247" s="54"/>
    </row>
    <row r="2248" spans="1:2" x14ac:dyDescent="0.25">
      <c r="A2248" s="54"/>
      <c r="B2248" s="54"/>
    </row>
    <row r="2249" spans="1:2" x14ac:dyDescent="0.25">
      <c r="A2249" s="54"/>
      <c r="B2249" s="54"/>
    </row>
    <row r="2250" spans="1:2" x14ac:dyDescent="0.25">
      <c r="A2250" s="54"/>
      <c r="B2250" s="54"/>
    </row>
    <row r="2251" spans="1:2" x14ac:dyDescent="0.25">
      <c r="A2251" s="54"/>
      <c r="B2251" s="54"/>
    </row>
    <row r="2252" spans="1:2" x14ac:dyDescent="0.25">
      <c r="A2252" s="54"/>
      <c r="B2252" s="54"/>
    </row>
    <row r="2253" spans="1:2" x14ac:dyDescent="0.25">
      <c r="A2253" s="54"/>
      <c r="B2253" s="54"/>
    </row>
    <row r="2254" spans="1:2" x14ac:dyDescent="0.25">
      <c r="A2254" s="54"/>
      <c r="B2254" s="54"/>
    </row>
    <row r="2255" spans="1:2" x14ac:dyDescent="0.25">
      <c r="A2255" s="54"/>
      <c r="B2255" s="54"/>
    </row>
    <row r="2256" spans="1:2" x14ac:dyDescent="0.25">
      <c r="A2256" s="54"/>
      <c r="B2256" s="54"/>
    </row>
    <row r="2257" spans="1:2" x14ac:dyDescent="0.25">
      <c r="A2257" s="54"/>
      <c r="B2257" s="54"/>
    </row>
    <row r="2258" spans="1:2" x14ac:dyDescent="0.25">
      <c r="A2258" s="54"/>
      <c r="B2258" s="54"/>
    </row>
    <row r="2259" spans="1:2" x14ac:dyDescent="0.25">
      <c r="A2259" s="54"/>
      <c r="B2259" s="54"/>
    </row>
    <row r="2260" spans="1:2" x14ac:dyDescent="0.25">
      <c r="A2260" s="54"/>
      <c r="B2260" s="54"/>
    </row>
    <row r="2261" spans="1:2" x14ac:dyDescent="0.25">
      <c r="A2261" s="54"/>
      <c r="B2261" s="54"/>
    </row>
    <row r="2262" spans="1:2" x14ac:dyDescent="0.25">
      <c r="A2262" s="54"/>
      <c r="B2262" s="54"/>
    </row>
    <row r="2263" spans="1:2" x14ac:dyDescent="0.25">
      <c r="A2263" s="54"/>
      <c r="B2263" s="54"/>
    </row>
    <row r="2264" spans="1:2" x14ac:dyDescent="0.25">
      <c r="A2264" s="54"/>
      <c r="B2264" s="54"/>
    </row>
    <row r="2265" spans="1:2" x14ac:dyDescent="0.25">
      <c r="A2265" s="54"/>
      <c r="B2265" s="54"/>
    </row>
    <row r="2266" spans="1:2" x14ac:dyDescent="0.25">
      <c r="A2266" s="54"/>
      <c r="B2266" s="54"/>
    </row>
    <row r="2267" spans="1:2" x14ac:dyDescent="0.25">
      <c r="A2267" s="54"/>
      <c r="B2267" s="54"/>
    </row>
    <row r="2268" spans="1:2" x14ac:dyDescent="0.25">
      <c r="A2268" s="54"/>
      <c r="B2268" s="54"/>
    </row>
    <row r="2269" spans="1:2" x14ac:dyDescent="0.25">
      <c r="A2269" s="54"/>
      <c r="B2269" s="54"/>
    </row>
    <row r="2270" spans="1:2" x14ac:dyDescent="0.25">
      <c r="A2270" s="54"/>
      <c r="B2270" s="54"/>
    </row>
    <row r="2271" spans="1:2" x14ac:dyDescent="0.25">
      <c r="A2271" s="54"/>
      <c r="B2271" s="54"/>
    </row>
    <row r="2272" spans="1:2" x14ac:dyDescent="0.25">
      <c r="A2272" s="54"/>
      <c r="B2272" s="54"/>
    </row>
    <row r="2273" spans="1:2" x14ac:dyDescent="0.25">
      <c r="A2273" s="54"/>
      <c r="B2273" s="54"/>
    </row>
    <row r="2274" spans="1:2" x14ac:dyDescent="0.25">
      <c r="A2274" s="54"/>
      <c r="B2274" s="54"/>
    </row>
    <row r="2275" spans="1:2" x14ac:dyDescent="0.25">
      <c r="A2275" s="54"/>
      <c r="B2275" s="54"/>
    </row>
    <row r="2276" spans="1:2" x14ac:dyDescent="0.25">
      <c r="A2276" s="54"/>
      <c r="B2276" s="54"/>
    </row>
    <row r="2277" spans="1:2" x14ac:dyDescent="0.25">
      <c r="A2277" s="54"/>
      <c r="B2277" s="54"/>
    </row>
    <row r="2278" spans="1:2" x14ac:dyDescent="0.25">
      <c r="A2278" s="54"/>
      <c r="B2278" s="54"/>
    </row>
    <row r="2279" spans="1:2" x14ac:dyDescent="0.25">
      <c r="A2279" s="54"/>
      <c r="B2279" s="54"/>
    </row>
    <row r="2280" spans="1:2" x14ac:dyDescent="0.25">
      <c r="A2280" s="54"/>
      <c r="B2280" s="54"/>
    </row>
    <row r="2281" spans="1:2" x14ac:dyDescent="0.25">
      <c r="A2281" s="54"/>
      <c r="B2281" s="54"/>
    </row>
    <row r="2282" spans="1:2" x14ac:dyDescent="0.25">
      <c r="A2282" s="54"/>
      <c r="B2282" s="54"/>
    </row>
    <row r="2283" spans="1:2" x14ac:dyDescent="0.25">
      <c r="A2283" s="54"/>
      <c r="B2283" s="54"/>
    </row>
    <row r="2284" spans="1:2" x14ac:dyDescent="0.25">
      <c r="A2284" s="54"/>
      <c r="B2284" s="54"/>
    </row>
    <row r="2285" spans="1:2" x14ac:dyDescent="0.25">
      <c r="A2285" s="54"/>
      <c r="B2285" s="54"/>
    </row>
    <row r="2286" spans="1:2" x14ac:dyDescent="0.25">
      <c r="A2286" s="54"/>
      <c r="B2286" s="54"/>
    </row>
    <row r="2287" spans="1:2" x14ac:dyDescent="0.25">
      <c r="A2287" s="54"/>
      <c r="B2287" s="54"/>
    </row>
    <row r="2288" spans="1:2" x14ac:dyDescent="0.25">
      <c r="A2288" s="54"/>
      <c r="B2288" s="54"/>
    </row>
    <row r="2289" spans="1:2" x14ac:dyDescent="0.25">
      <c r="A2289" s="54"/>
      <c r="B2289" s="54"/>
    </row>
    <row r="2290" spans="1:2" x14ac:dyDescent="0.25">
      <c r="A2290" s="54"/>
      <c r="B2290" s="54"/>
    </row>
    <row r="2291" spans="1:2" x14ac:dyDescent="0.25">
      <c r="A2291" s="54"/>
      <c r="B2291" s="54"/>
    </row>
    <row r="2292" spans="1:2" x14ac:dyDescent="0.25">
      <c r="A2292" s="54"/>
      <c r="B2292" s="54"/>
    </row>
    <row r="2293" spans="1:2" x14ac:dyDescent="0.25">
      <c r="A2293" s="54"/>
      <c r="B2293" s="54"/>
    </row>
    <row r="2294" spans="1:2" x14ac:dyDescent="0.25">
      <c r="A2294" s="54"/>
      <c r="B2294" s="54"/>
    </row>
    <row r="2295" spans="1:2" x14ac:dyDescent="0.25">
      <c r="A2295" s="54"/>
      <c r="B2295" s="54"/>
    </row>
    <row r="2296" spans="1:2" x14ac:dyDescent="0.25">
      <c r="A2296" s="54"/>
      <c r="B2296" s="54"/>
    </row>
    <row r="2297" spans="1:2" x14ac:dyDescent="0.25">
      <c r="A2297" s="54"/>
      <c r="B2297" s="54"/>
    </row>
    <row r="2298" spans="1:2" x14ac:dyDescent="0.25">
      <c r="A2298" s="54"/>
      <c r="B2298" s="54"/>
    </row>
    <row r="2299" spans="1:2" x14ac:dyDescent="0.25">
      <c r="A2299" s="54"/>
      <c r="B2299" s="54"/>
    </row>
    <row r="2300" spans="1:2" x14ac:dyDescent="0.25">
      <c r="A2300" s="54"/>
      <c r="B2300" s="54"/>
    </row>
    <row r="2301" spans="1:2" x14ac:dyDescent="0.25">
      <c r="A2301" s="54"/>
      <c r="B2301" s="54"/>
    </row>
    <row r="2302" spans="1:2" x14ac:dyDescent="0.25">
      <c r="A2302" s="54"/>
      <c r="B2302" s="54"/>
    </row>
    <row r="2303" spans="1:2" x14ac:dyDescent="0.25">
      <c r="A2303" s="54"/>
      <c r="B2303" s="54"/>
    </row>
    <row r="2304" spans="1:2" x14ac:dyDescent="0.25">
      <c r="A2304" s="54"/>
      <c r="B2304" s="54"/>
    </row>
    <row r="2305" spans="1:2" x14ac:dyDescent="0.25">
      <c r="A2305" s="54"/>
      <c r="B2305" s="54"/>
    </row>
    <row r="2306" spans="1:2" x14ac:dyDescent="0.25">
      <c r="A2306" s="54"/>
      <c r="B2306" s="54"/>
    </row>
    <row r="2307" spans="1:2" x14ac:dyDescent="0.25">
      <c r="A2307" s="54"/>
      <c r="B2307" s="54"/>
    </row>
    <row r="2308" spans="1:2" x14ac:dyDescent="0.25">
      <c r="A2308" s="54"/>
      <c r="B2308" s="54"/>
    </row>
    <row r="2309" spans="1:2" x14ac:dyDescent="0.25">
      <c r="A2309" s="54"/>
      <c r="B2309" s="54"/>
    </row>
    <row r="2310" spans="1:2" x14ac:dyDescent="0.25">
      <c r="A2310" s="54"/>
      <c r="B2310" s="54"/>
    </row>
    <row r="2311" spans="1:2" x14ac:dyDescent="0.25">
      <c r="A2311" s="54"/>
      <c r="B2311" s="54"/>
    </row>
    <row r="2312" spans="1:2" x14ac:dyDescent="0.25">
      <c r="A2312" s="54"/>
      <c r="B2312" s="54"/>
    </row>
    <row r="2313" spans="1:2" x14ac:dyDescent="0.25">
      <c r="A2313" s="54"/>
      <c r="B2313" s="54"/>
    </row>
    <row r="2314" spans="1:2" x14ac:dyDescent="0.25">
      <c r="A2314" s="54"/>
      <c r="B2314" s="54"/>
    </row>
    <row r="2315" spans="1:2" x14ac:dyDescent="0.25">
      <c r="A2315" s="54"/>
      <c r="B2315" s="54"/>
    </row>
    <row r="2316" spans="1:2" x14ac:dyDescent="0.25">
      <c r="A2316" s="54"/>
      <c r="B2316" s="54"/>
    </row>
    <row r="2317" spans="1:2" x14ac:dyDescent="0.25">
      <c r="A2317" s="54"/>
      <c r="B2317" s="54"/>
    </row>
    <row r="2318" spans="1:2" x14ac:dyDescent="0.25">
      <c r="A2318" s="54"/>
      <c r="B2318" s="54"/>
    </row>
    <row r="2319" spans="1:2" x14ac:dyDescent="0.25">
      <c r="A2319" s="54"/>
      <c r="B2319" s="54"/>
    </row>
    <row r="2320" spans="1:2" x14ac:dyDescent="0.25">
      <c r="A2320" s="54"/>
      <c r="B2320" s="54"/>
    </row>
    <row r="2321" spans="1:2" x14ac:dyDescent="0.25">
      <c r="A2321" s="54"/>
      <c r="B2321" s="54"/>
    </row>
    <row r="2322" spans="1:2" x14ac:dyDescent="0.25">
      <c r="A2322" s="54"/>
      <c r="B2322" s="54"/>
    </row>
    <row r="2323" spans="1:2" x14ac:dyDescent="0.25">
      <c r="A2323" s="54"/>
      <c r="B2323" s="54"/>
    </row>
    <row r="2324" spans="1:2" x14ac:dyDescent="0.25">
      <c r="A2324" s="54"/>
      <c r="B2324" s="54"/>
    </row>
    <row r="2325" spans="1:2" x14ac:dyDescent="0.25">
      <c r="A2325" s="54"/>
      <c r="B2325" s="54"/>
    </row>
    <row r="2326" spans="1:2" x14ac:dyDescent="0.25">
      <c r="A2326" s="54"/>
      <c r="B2326" s="54"/>
    </row>
    <row r="2327" spans="1:2" x14ac:dyDescent="0.25">
      <c r="A2327" s="54"/>
      <c r="B2327" s="54"/>
    </row>
    <row r="2328" spans="1:2" x14ac:dyDescent="0.25">
      <c r="A2328" s="54"/>
      <c r="B2328" s="54"/>
    </row>
    <row r="2329" spans="1:2" x14ac:dyDescent="0.25">
      <c r="A2329" s="54"/>
      <c r="B2329" s="54"/>
    </row>
    <row r="2330" spans="1:2" x14ac:dyDescent="0.25">
      <c r="A2330" s="54"/>
      <c r="B2330" s="54"/>
    </row>
    <row r="2331" spans="1:2" x14ac:dyDescent="0.25">
      <c r="A2331" s="54"/>
      <c r="B2331" s="54"/>
    </row>
    <row r="2332" spans="1:2" x14ac:dyDescent="0.25">
      <c r="A2332" s="54"/>
      <c r="B2332" s="54"/>
    </row>
    <row r="2333" spans="1:2" x14ac:dyDescent="0.25">
      <c r="A2333" s="54"/>
      <c r="B2333" s="54"/>
    </row>
    <row r="2334" spans="1:2" x14ac:dyDescent="0.25">
      <c r="A2334" s="54"/>
      <c r="B2334" s="54"/>
    </row>
    <row r="2335" spans="1:2" x14ac:dyDescent="0.25">
      <c r="A2335" s="54"/>
      <c r="B2335" s="54"/>
    </row>
    <row r="2336" spans="1:2" x14ac:dyDescent="0.25">
      <c r="A2336" s="54"/>
      <c r="B2336" s="54"/>
    </row>
    <row r="2337" spans="1:2" x14ac:dyDescent="0.25">
      <c r="A2337" s="54"/>
      <c r="B2337" s="54"/>
    </row>
    <row r="2338" spans="1:2" x14ac:dyDescent="0.25">
      <c r="A2338" s="54"/>
      <c r="B2338" s="54"/>
    </row>
    <row r="2339" spans="1:2" x14ac:dyDescent="0.25">
      <c r="A2339" s="54"/>
      <c r="B2339" s="54"/>
    </row>
    <row r="2340" spans="1:2" x14ac:dyDescent="0.25">
      <c r="A2340" s="54"/>
      <c r="B2340" s="54"/>
    </row>
    <row r="2341" spans="1:2" x14ac:dyDescent="0.25">
      <c r="A2341" s="54"/>
      <c r="B2341" s="54"/>
    </row>
    <row r="2342" spans="1:2" x14ac:dyDescent="0.25">
      <c r="A2342" s="54"/>
      <c r="B2342" s="54"/>
    </row>
    <row r="2343" spans="1:2" x14ac:dyDescent="0.25">
      <c r="A2343" s="54"/>
      <c r="B2343" s="54"/>
    </row>
    <row r="2344" spans="1:2" x14ac:dyDescent="0.25">
      <c r="A2344" s="54"/>
      <c r="B2344" s="54"/>
    </row>
    <row r="2345" spans="1:2" x14ac:dyDescent="0.25">
      <c r="A2345" s="54"/>
      <c r="B2345" s="54"/>
    </row>
    <row r="2346" spans="1:2" x14ac:dyDescent="0.25">
      <c r="A2346" s="54"/>
      <c r="B2346" s="54"/>
    </row>
    <row r="2347" spans="1:2" x14ac:dyDescent="0.25">
      <c r="A2347" s="54"/>
      <c r="B2347" s="54"/>
    </row>
    <row r="2348" spans="1:2" x14ac:dyDescent="0.25">
      <c r="A2348" s="54"/>
      <c r="B2348" s="54"/>
    </row>
    <row r="2349" spans="1:2" x14ac:dyDescent="0.25">
      <c r="A2349" s="54"/>
      <c r="B2349" s="54"/>
    </row>
    <row r="2350" spans="1:2" x14ac:dyDescent="0.25">
      <c r="A2350" s="54"/>
      <c r="B2350" s="54"/>
    </row>
    <row r="2351" spans="1:2" x14ac:dyDescent="0.25">
      <c r="A2351" s="54"/>
      <c r="B2351" s="54"/>
    </row>
    <row r="2352" spans="1:2" x14ac:dyDescent="0.25">
      <c r="A2352" s="54"/>
      <c r="B2352" s="54"/>
    </row>
    <row r="2353" spans="1:2" x14ac:dyDescent="0.25">
      <c r="A2353" s="54"/>
      <c r="B2353" s="54"/>
    </row>
    <row r="2354" spans="1:2" x14ac:dyDescent="0.25">
      <c r="A2354" s="54"/>
      <c r="B2354" s="54"/>
    </row>
    <row r="2355" spans="1:2" x14ac:dyDescent="0.25">
      <c r="A2355" s="54"/>
      <c r="B2355" s="54"/>
    </row>
    <row r="2356" spans="1:2" x14ac:dyDescent="0.25">
      <c r="A2356" s="54"/>
      <c r="B2356" s="54"/>
    </row>
    <row r="2357" spans="1:2" x14ac:dyDescent="0.25">
      <c r="A2357" s="54"/>
      <c r="B2357" s="54"/>
    </row>
    <row r="2358" spans="1:2" x14ac:dyDescent="0.25">
      <c r="A2358" s="54"/>
      <c r="B2358" s="54"/>
    </row>
    <row r="2359" spans="1:2" x14ac:dyDescent="0.25">
      <c r="A2359" s="54"/>
      <c r="B2359" s="54"/>
    </row>
    <row r="2360" spans="1:2" x14ac:dyDescent="0.25">
      <c r="A2360" s="54"/>
      <c r="B2360" s="54"/>
    </row>
    <row r="2361" spans="1:2" x14ac:dyDescent="0.25">
      <c r="A2361" s="54"/>
      <c r="B2361" s="54"/>
    </row>
    <row r="2362" spans="1:2" x14ac:dyDescent="0.25">
      <c r="A2362" s="54"/>
      <c r="B2362" s="54"/>
    </row>
    <row r="2363" spans="1:2" x14ac:dyDescent="0.25">
      <c r="A2363" s="54"/>
      <c r="B2363" s="54"/>
    </row>
    <row r="2364" spans="1:2" x14ac:dyDescent="0.25">
      <c r="A2364" s="54"/>
      <c r="B2364" s="54"/>
    </row>
    <row r="2365" spans="1:2" x14ac:dyDescent="0.25">
      <c r="A2365" s="54"/>
      <c r="B2365" s="54"/>
    </row>
    <row r="2366" spans="1:2" x14ac:dyDescent="0.25">
      <c r="A2366" s="54"/>
      <c r="B2366" s="54"/>
    </row>
    <row r="2367" spans="1:2" x14ac:dyDescent="0.25">
      <c r="A2367" s="54"/>
      <c r="B2367" s="54"/>
    </row>
    <row r="2368" spans="1:2" x14ac:dyDescent="0.25">
      <c r="A2368" s="54"/>
      <c r="B2368" s="54"/>
    </row>
    <row r="2369" spans="1:2" x14ac:dyDescent="0.25">
      <c r="A2369" s="54"/>
      <c r="B2369" s="54"/>
    </row>
    <row r="2370" spans="1:2" x14ac:dyDescent="0.25">
      <c r="A2370" s="54"/>
      <c r="B2370" s="54"/>
    </row>
    <row r="2371" spans="1:2" x14ac:dyDescent="0.25">
      <c r="A2371" s="54"/>
      <c r="B2371" s="54"/>
    </row>
    <row r="2372" spans="1:2" x14ac:dyDescent="0.25">
      <c r="A2372" s="54"/>
      <c r="B2372" s="54"/>
    </row>
    <row r="2373" spans="1:2" x14ac:dyDescent="0.25">
      <c r="A2373" s="54"/>
      <c r="B2373" s="54"/>
    </row>
    <row r="2374" spans="1:2" x14ac:dyDescent="0.25">
      <c r="A2374" s="54"/>
      <c r="B2374" s="54"/>
    </row>
    <row r="2375" spans="1:2" x14ac:dyDescent="0.25">
      <c r="A2375" s="54"/>
      <c r="B2375" s="54"/>
    </row>
    <row r="2376" spans="1:2" x14ac:dyDescent="0.25">
      <c r="A2376" s="54"/>
      <c r="B2376" s="54"/>
    </row>
    <row r="2377" spans="1:2" x14ac:dyDescent="0.25">
      <c r="A2377" s="54"/>
      <c r="B2377" s="54"/>
    </row>
    <row r="2378" spans="1:2" x14ac:dyDescent="0.25">
      <c r="A2378" s="54"/>
      <c r="B2378" s="54"/>
    </row>
    <row r="2379" spans="1:2" x14ac:dyDescent="0.25">
      <c r="A2379" s="54"/>
      <c r="B2379" s="54"/>
    </row>
    <row r="2380" spans="1:2" x14ac:dyDescent="0.25">
      <c r="A2380" s="54"/>
      <c r="B2380" s="54"/>
    </row>
    <row r="2381" spans="1:2" x14ac:dyDescent="0.25">
      <c r="A2381" s="54"/>
      <c r="B2381" s="54"/>
    </row>
    <row r="2382" spans="1:2" x14ac:dyDescent="0.25">
      <c r="A2382" s="54"/>
      <c r="B2382" s="54"/>
    </row>
    <row r="2383" spans="1:2" x14ac:dyDescent="0.25">
      <c r="A2383" s="54"/>
      <c r="B2383" s="54"/>
    </row>
    <row r="2384" spans="1:2" x14ac:dyDescent="0.25">
      <c r="A2384" s="54"/>
      <c r="B2384" s="54"/>
    </row>
    <row r="2385" spans="1:2" x14ac:dyDescent="0.25">
      <c r="A2385" s="54"/>
      <c r="B2385" s="54"/>
    </row>
    <row r="2386" spans="1:2" x14ac:dyDescent="0.25">
      <c r="A2386" s="54"/>
      <c r="B2386" s="54"/>
    </row>
    <row r="2387" spans="1:2" x14ac:dyDescent="0.25">
      <c r="A2387" s="54"/>
      <c r="B2387" s="54"/>
    </row>
    <row r="2388" spans="1:2" x14ac:dyDescent="0.25">
      <c r="A2388" s="54"/>
      <c r="B2388" s="54"/>
    </row>
    <row r="2389" spans="1:2" x14ac:dyDescent="0.25">
      <c r="A2389" s="54"/>
      <c r="B2389" s="54"/>
    </row>
    <row r="2390" spans="1:2" x14ac:dyDescent="0.25">
      <c r="A2390" s="54"/>
      <c r="B2390" s="54"/>
    </row>
    <row r="2391" spans="1:2" x14ac:dyDescent="0.25">
      <c r="A2391" s="54"/>
      <c r="B2391" s="54"/>
    </row>
    <row r="2392" spans="1:2" x14ac:dyDescent="0.25">
      <c r="A2392" s="54"/>
      <c r="B2392" s="54"/>
    </row>
    <row r="2393" spans="1:2" x14ac:dyDescent="0.25">
      <c r="A2393" s="54"/>
      <c r="B2393" s="54"/>
    </row>
    <row r="2394" spans="1:2" x14ac:dyDescent="0.25">
      <c r="A2394" s="54"/>
      <c r="B2394" s="54"/>
    </row>
    <row r="2395" spans="1:2" x14ac:dyDescent="0.25">
      <c r="A2395" s="54"/>
      <c r="B2395" s="54"/>
    </row>
    <row r="2396" spans="1:2" x14ac:dyDescent="0.25">
      <c r="A2396" s="54"/>
      <c r="B2396" s="54"/>
    </row>
    <row r="2397" spans="1:2" x14ac:dyDescent="0.25">
      <c r="A2397" s="54"/>
      <c r="B2397" s="54"/>
    </row>
    <row r="2398" spans="1:2" x14ac:dyDescent="0.25">
      <c r="A2398" s="54"/>
      <c r="B2398" s="54"/>
    </row>
    <row r="2399" spans="1:2" x14ac:dyDescent="0.25">
      <c r="A2399" s="54"/>
      <c r="B2399" s="54"/>
    </row>
    <row r="2400" spans="1:2" x14ac:dyDescent="0.25">
      <c r="A2400" s="54"/>
      <c r="B2400" s="54"/>
    </row>
    <row r="2401" spans="1:2" x14ac:dyDescent="0.25">
      <c r="A2401" s="54"/>
      <c r="B2401" s="54"/>
    </row>
    <row r="2402" spans="1:2" x14ac:dyDescent="0.25">
      <c r="A2402" s="54"/>
      <c r="B2402" s="54"/>
    </row>
    <row r="2403" spans="1:2" x14ac:dyDescent="0.25">
      <c r="A2403" s="54"/>
      <c r="B2403" s="54"/>
    </row>
    <row r="2404" spans="1:2" x14ac:dyDescent="0.25">
      <c r="A2404" s="54"/>
      <c r="B2404" s="54"/>
    </row>
    <row r="2405" spans="1:2" x14ac:dyDescent="0.25">
      <c r="A2405" s="54"/>
      <c r="B2405" s="54"/>
    </row>
    <row r="2406" spans="1:2" x14ac:dyDescent="0.25">
      <c r="A2406" s="54"/>
      <c r="B2406" s="54"/>
    </row>
    <row r="2407" spans="1:2" x14ac:dyDescent="0.25">
      <c r="A2407" s="54"/>
      <c r="B2407" s="54"/>
    </row>
    <row r="2408" spans="1:2" x14ac:dyDescent="0.25">
      <c r="A2408" s="54"/>
      <c r="B2408" s="54"/>
    </row>
    <row r="2409" spans="1:2" x14ac:dyDescent="0.25">
      <c r="A2409" s="54"/>
      <c r="B2409" s="54"/>
    </row>
    <row r="2410" spans="1:2" x14ac:dyDescent="0.25">
      <c r="A2410" s="54"/>
      <c r="B2410" s="54"/>
    </row>
    <row r="2411" spans="1:2" x14ac:dyDescent="0.25">
      <c r="A2411" s="54"/>
      <c r="B2411" s="54"/>
    </row>
    <row r="2412" spans="1:2" x14ac:dyDescent="0.25">
      <c r="A2412" s="54"/>
      <c r="B2412" s="54"/>
    </row>
    <row r="2413" spans="1:2" x14ac:dyDescent="0.25">
      <c r="A2413" s="54"/>
      <c r="B2413" s="54"/>
    </row>
    <row r="2414" spans="1:2" x14ac:dyDescent="0.25">
      <c r="A2414" s="54"/>
      <c r="B2414" s="54"/>
    </row>
    <row r="2415" spans="1:2" x14ac:dyDescent="0.25">
      <c r="A2415" s="54"/>
      <c r="B2415" s="54"/>
    </row>
    <row r="2416" spans="1:2" x14ac:dyDescent="0.25">
      <c r="A2416" s="54"/>
      <c r="B2416" s="54"/>
    </row>
    <row r="2417" spans="1:2" x14ac:dyDescent="0.25">
      <c r="A2417" s="54"/>
      <c r="B2417" s="54"/>
    </row>
    <row r="2418" spans="1:2" x14ac:dyDescent="0.25">
      <c r="A2418" s="54"/>
      <c r="B2418" s="54"/>
    </row>
    <row r="2419" spans="1:2" x14ac:dyDescent="0.25">
      <c r="A2419" s="54"/>
      <c r="B2419" s="54"/>
    </row>
    <row r="2420" spans="1:2" x14ac:dyDescent="0.25">
      <c r="A2420" s="54"/>
      <c r="B2420" s="54"/>
    </row>
    <row r="2421" spans="1:2" x14ac:dyDescent="0.25">
      <c r="A2421" s="54"/>
      <c r="B2421" s="54"/>
    </row>
    <row r="2422" spans="1:2" x14ac:dyDescent="0.25">
      <c r="A2422" s="54"/>
      <c r="B2422" s="54"/>
    </row>
    <row r="2423" spans="1:2" x14ac:dyDescent="0.25">
      <c r="A2423" s="54"/>
      <c r="B2423" s="54"/>
    </row>
    <row r="2424" spans="1:2" x14ac:dyDescent="0.25">
      <c r="A2424" s="54"/>
      <c r="B2424" s="54"/>
    </row>
    <row r="2425" spans="1:2" x14ac:dyDescent="0.25">
      <c r="A2425" s="54"/>
      <c r="B2425" s="54"/>
    </row>
    <row r="2426" spans="1:2" x14ac:dyDescent="0.25">
      <c r="A2426" s="54"/>
      <c r="B2426" s="54"/>
    </row>
    <row r="2427" spans="1:2" x14ac:dyDescent="0.25">
      <c r="A2427" s="54"/>
      <c r="B2427" s="54"/>
    </row>
    <row r="2428" spans="1:2" x14ac:dyDescent="0.25">
      <c r="A2428" s="54"/>
      <c r="B2428" s="54"/>
    </row>
    <row r="2429" spans="1:2" x14ac:dyDescent="0.25">
      <c r="A2429" s="54"/>
      <c r="B2429" s="54"/>
    </row>
    <row r="2430" spans="1:2" x14ac:dyDescent="0.25">
      <c r="A2430" s="54"/>
      <c r="B2430" s="54"/>
    </row>
    <row r="2431" spans="1:2" x14ac:dyDescent="0.25">
      <c r="A2431" s="54"/>
      <c r="B2431" s="54"/>
    </row>
    <row r="2432" spans="1:2" x14ac:dyDescent="0.25">
      <c r="A2432" s="54"/>
      <c r="B2432" s="54"/>
    </row>
    <row r="2433" spans="1:2" x14ac:dyDescent="0.25">
      <c r="A2433" s="54"/>
      <c r="B2433" s="54"/>
    </row>
    <row r="2434" spans="1:2" x14ac:dyDescent="0.25">
      <c r="A2434" s="54"/>
      <c r="B2434" s="54"/>
    </row>
    <row r="2435" spans="1:2" x14ac:dyDescent="0.25">
      <c r="A2435" s="54"/>
      <c r="B2435" s="54"/>
    </row>
    <row r="2436" spans="1:2" x14ac:dyDescent="0.25">
      <c r="A2436" s="54"/>
      <c r="B2436" s="54"/>
    </row>
    <row r="2437" spans="1:2" x14ac:dyDescent="0.25">
      <c r="A2437" s="54"/>
      <c r="B2437" s="54"/>
    </row>
    <row r="2438" spans="1:2" x14ac:dyDescent="0.25">
      <c r="A2438" s="54"/>
      <c r="B2438" s="54"/>
    </row>
    <row r="2439" spans="1:2" x14ac:dyDescent="0.25">
      <c r="A2439" s="54"/>
      <c r="B2439" s="54"/>
    </row>
    <row r="2440" spans="1:2" x14ac:dyDescent="0.25">
      <c r="A2440" s="54"/>
      <c r="B2440" s="54"/>
    </row>
    <row r="2441" spans="1:2" x14ac:dyDescent="0.25">
      <c r="A2441" s="54"/>
      <c r="B2441" s="54"/>
    </row>
    <row r="2442" spans="1:2" x14ac:dyDescent="0.25">
      <c r="A2442" s="54"/>
      <c r="B2442" s="54"/>
    </row>
    <row r="2443" spans="1:2" x14ac:dyDescent="0.25">
      <c r="A2443" s="54"/>
      <c r="B2443" s="54"/>
    </row>
    <row r="2444" spans="1:2" x14ac:dyDescent="0.25">
      <c r="A2444" s="54"/>
      <c r="B2444" s="54"/>
    </row>
    <row r="2445" spans="1:2" x14ac:dyDescent="0.25">
      <c r="A2445" s="54"/>
      <c r="B2445" s="54"/>
    </row>
    <row r="2446" spans="1:2" x14ac:dyDescent="0.25">
      <c r="A2446" s="54"/>
      <c r="B2446" s="54"/>
    </row>
    <row r="2447" spans="1:2" x14ac:dyDescent="0.25">
      <c r="A2447" s="54"/>
      <c r="B2447" s="54"/>
    </row>
    <row r="2448" spans="1:2" x14ac:dyDescent="0.25">
      <c r="A2448" s="54"/>
      <c r="B2448" s="54"/>
    </row>
    <row r="2449" spans="1:2" x14ac:dyDescent="0.25">
      <c r="A2449" s="54"/>
      <c r="B2449" s="54"/>
    </row>
    <row r="2450" spans="1:2" x14ac:dyDescent="0.25">
      <c r="A2450" s="54"/>
      <c r="B2450" s="54"/>
    </row>
    <row r="2451" spans="1:2" x14ac:dyDescent="0.25">
      <c r="A2451" s="54"/>
      <c r="B2451" s="54"/>
    </row>
    <row r="2452" spans="1:2" x14ac:dyDescent="0.25">
      <c r="A2452" s="54"/>
      <c r="B2452" s="54"/>
    </row>
    <row r="2453" spans="1:2" x14ac:dyDescent="0.25">
      <c r="A2453" s="54"/>
      <c r="B2453" s="54"/>
    </row>
    <row r="2454" spans="1:2" x14ac:dyDescent="0.25">
      <c r="A2454" s="54"/>
      <c r="B2454" s="54"/>
    </row>
    <row r="2455" spans="1:2" x14ac:dyDescent="0.25">
      <c r="A2455" s="54"/>
      <c r="B2455" s="54"/>
    </row>
    <row r="2456" spans="1:2" x14ac:dyDescent="0.25">
      <c r="A2456" s="54"/>
      <c r="B2456" s="54"/>
    </row>
    <row r="2457" spans="1:2" x14ac:dyDescent="0.25">
      <c r="A2457" s="54"/>
      <c r="B2457" s="54"/>
    </row>
    <row r="2458" spans="1:2" x14ac:dyDescent="0.25">
      <c r="A2458" s="54"/>
      <c r="B2458" s="54"/>
    </row>
    <row r="2459" spans="1:2" x14ac:dyDescent="0.25">
      <c r="A2459" s="54"/>
      <c r="B2459" s="54"/>
    </row>
    <row r="2460" spans="1:2" x14ac:dyDescent="0.25">
      <c r="A2460" s="54"/>
      <c r="B2460" s="54"/>
    </row>
    <row r="2461" spans="1:2" x14ac:dyDescent="0.25">
      <c r="A2461" s="54"/>
      <c r="B2461" s="54"/>
    </row>
    <row r="2462" spans="1:2" x14ac:dyDescent="0.25">
      <c r="A2462" s="54"/>
      <c r="B2462" s="54"/>
    </row>
    <row r="2463" spans="1:2" x14ac:dyDescent="0.25">
      <c r="A2463" s="54"/>
      <c r="B2463" s="54"/>
    </row>
    <row r="2464" spans="1:2" x14ac:dyDescent="0.25">
      <c r="A2464" s="54"/>
      <c r="B2464" s="54"/>
    </row>
    <row r="2465" spans="1:2" x14ac:dyDescent="0.25">
      <c r="A2465" s="54"/>
      <c r="B2465" s="54"/>
    </row>
    <row r="2466" spans="1:2" x14ac:dyDescent="0.25">
      <c r="A2466" s="54"/>
      <c r="B2466" s="54"/>
    </row>
    <row r="2467" spans="1:2" x14ac:dyDescent="0.25">
      <c r="A2467" s="54"/>
      <c r="B2467" s="54"/>
    </row>
    <row r="2468" spans="1:2" x14ac:dyDescent="0.25">
      <c r="A2468" s="54"/>
      <c r="B2468" s="54"/>
    </row>
    <row r="2469" spans="1:2" x14ac:dyDescent="0.25">
      <c r="A2469" s="54"/>
      <c r="B2469" s="54"/>
    </row>
    <row r="2470" spans="1:2" x14ac:dyDescent="0.25">
      <c r="A2470" s="54"/>
      <c r="B2470" s="54"/>
    </row>
    <row r="2471" spans="1:2" x14ac:dyDescent="0.25">
      <c r="A2471" s="54"/>
      <c r="B2471" s="54"/>
    </row>
    <row r="2472" spans="1:2" x14ac:dyDescent="0.25">
      <c r="A2472" s="54"/>
      <c r="B2472" s="54"/>
    </row>
    <row r="2473" spans="1:2" x14ac:dyDescent="0.25">
      <c r="A2473" s="54"/>
      <c r="B2473" s="54"/>
    </row>
    <row r="2474" spans="1:2" x14ac:dyDescent="0.25">
      <c r="A2474" s="54"/>
      <c r="B2474" s="54"/>
    </row>
    <row r="2475" spans="1:2" x14ac:dyDescent="0.25">
      <c r="A2475" s="54"/>
      <c r="B2475" s="54"/>
    </row>
    <row r="2476" spans="1:2" x14ac:dyDescent="0.25">
      <c r="A2476" s="54"/>
      <c r="B2476" s="54"/>
    </row>
    <row r="2477" spans="1:2" x14ac:dyDescent="0.25">
      <c r="A2477" s="54"/>
      <c r="B2477" s="54"/>
    </row>
    <row r="2478" spans="1:2" x14ac:dyDescent="0.25">
      <c r="A2478" s="54"/>
      <c r="B2478" s="54"/>
    </row>
    <row r="2479" spans="1:2" x14ac:dyDescent="0.25">
      <c r="A2479" s="54"/>
      <c r="B2479" s="54"/>
    </row>
    <row r="2480" spans="1:2" x14ac:dyDescent="0.25">
      <c r="A2480" s="54"/>
      <c r="B2480" s="54"/>
    </row>
    <row r="2481" spans="1:2" x14ac:dyDescent="0.25">
      <c r="A2481" s="54"/>
      <c r="B2481" s="54"/>
    </row>
    <row r="2482" spans="1:2" x14ac:dyDescent="0.25">
      <c r="A2482" s="54"/>
      <c r="B2482" s="54"/>
    </row>
    <row r="2483" spans="1:2" x14ac:dyDescent="0.25">
      <c r="A2483" s="54"/>
      <c r="B2483" s="54"/>
    </row>
    <row r="2484" spans="1:2" x14ac:dyDescent="0.25">
      <c r="A2484" s="54"/>
      <c r="B2484" s="54"/>
    </row>
    <row r="2485" spans="1:2" x14ac:dyDescent="0.25">
      <c r="A2485" s="54"/>
      <c r="B2485" s="54"/>
    </row>
    <row r="2486" spans="1:2" x14ac:dyDescent="0.25">
      <c r="A2486" s="54"/>
      <c r="B2486" s="54"/>
    </row>
    <row r="2487" spans="1:2" x14ac:dyDescent="0.25">
      <c r="A2487" s="54"/>
      <c r="B2487" s="54"/>
    </row>
    <row r="2488" spans="1:2" x14ac:dyDescent="0.25">
      <c r="A2488" s="54"/>
      <c r="B2488" s="54"/>
    </row>
    <row r="2489" spans="1:2" x14ac:dyDescent="0.25">
      <c r="A2489" s="54"/>
      <c r="B2489" s="54"/>
    </row>
    <row r="2490" spans="1:2" x14ac:dyDescent="0.25">
      <c r="A2490" s="54"/>
      <c r="B2490" s="54"/>
    </row>
    <row r="2491" spans="1:2" x14ac:dyDescent="0.25">
      <c r="A2491" s="54"/>
      <c r="B2491" s="54"/>
    </row>
    <row r="2492" spans="1:2" x14ac:dyDescent="0.25">
      <c r="A2492" s="54"/>
      <c r="B2492" s="54"/>
    </row>
    <row r="2493" spans="1:2" x14ac:dyDescent="0.25">
      <c r="A2493" s="54"/>
      <c r="B2493" s="54"/>
    </row>
    <row r="2494" spans="1:2" x14ac:dyDescent="0.25">
      <c r="A2494" s="54"/>
      <c r="B2494" s="54"/>
    </row>
    <row r="2495" spans="1:2" x14ac:dyDescent="0.25">
      <c r="A2495" s="54"/>
      <c r="B2495" s="54"/>
    </row>
    <row r="2496" spans="1:2" x14ac:dyDescent="0.25">
      <c r="A2496" s="54"/>
      <c r="B2496" s="54"/>
    </row>
    <row r="2497" spans="1:2" x14ac:dyDescent="0.25">
      <c r="A2497" s="54"/>
      <c r="B2497" s="54"/>
    </row>
    <row r="2498" spans="1:2" x14ac:dyDescent="0.25">
      <c r="A2498" s="54"/>
      <c r="B2498" s="54"/>
    </row>
    <row r="2499" spans="1:2" x14ac:dyDescent="0.25">
      <c r="A2499" s="54"/>
      <c r="B2499" s="54"/>
    </row>
    <row r="2500" spans="1:2" x14ac:dyDescent="0.25">
      <c r="A2500" s="54"/>
      <c r="B2500" s="54"/>
    </row>
    <row r="2501" spans="1:2" x14ac:dyDescent="0.25">
      <c r="A2501" s="54"/>
      <c r="B2501" s="54"/>
    </row>
    <row r="2502" spans="1:2" x14ac:dyDescent="0.25">
      <c r="A2502" s="54"/>
      <c r="B2502" s="54"/>
    </row>
    <row r="2503" spans="1:2" x14ac:dyDescent="0.25">
      <c r="A2503" s="54"/>
      <c r="B2503" s="54"/>
    </row>
    <row r="2504" spans="1:2" x14ac:dyDescent="0.25">
      <c r="A2504" s="54"/>
      <c r="B2504" s="54"/>
    </row>
    <row r="2505" spans="1:2" x14ac:dyDescent="0.25">
      <c r="A2505" s="54"/>
      <c r="B2505" s="54"/>
    </row>
    <row r="2506" spans="1:2" x14ac:dyDescent="0.25">
      <c r="A2506" s="54"/>
      <c r="B2506" s="54"/>
    </row>
    <row r="2507" spans="1:2" x14ac:dyDescent="0.25">
      <c r="A2507" s="54"/>
      <c r="B2507" s="54"/>
    </row>
    <row r="2508" spans="1:2" x14ac:dyDescent="0.25">
      <c r="A2508" s="54"/>
      <c r="B2508" s="54"/>
    </row>
    <row r="2509" spans="1:2" x14ac:dyDescent="0.25">
      <c r="A2509" s="54"/>
      <c r="B2509" s="54"/>
    </row>
    <row r="2510" spans="1:2" x14ac:dyDescent="0.25">
      <c r="A2510" s="54"/>
      <c r="B2510" s="54"/>
    </row>
    <row r="2511" spans="1:2" x14ac:dyDescent="0.25">
      <c r="A2511" s="54"/>
      <c r="B2511" s="54"/>
    </row>
    <row r="2512" spans="1:2" x14ac:dyDescent="0.25">
      <c r="A2512" s="54"/>
      <c r="B2512" s="54"/>
    </row>
    <row r="2513" spans="1:2" x14ac:dyDescent="0.25">
      <c r="A2513" s="54"/>
      <c r="B2513" s="54"/>
    </row>
    <row r="2514" spans="1:2" x14ac:dyDescent="0.25">
      <c r="A2514" s="54"/>
      <c r="B2514" s="54"/>
    </row>
    <row r="2515" spans="1:2" x14ac:dyDescent="0.25">
      <c r="A2515" s="54"/>
      <c r="B2515" s="54"/>
    </row>
    <row r="2516" spans="1:2" x14ac:dyDescent="0.25">
      <c r="A2516" s="54"/>
      <c r="B2516" s="54"/>
    </row>
    <row r="2517" spans="1:2" x14ac:dyDescent="0.25">
      <c r="A2517" s="54"/>
      <c r="B2517" s="54"/>
    </row>
    <row r="2518" spans="1:2" x14ac:dyDescent="0.25">
      <c r="A2518" s="54"/>
      <c r="B2518" s="54"/>
    </row>
    <row r="2519" spans="1:2" x14ac:dyDescent="0.25">
      <c r="A2519" s="54"/>
      <c r="B2519" s="54"/>
    </row>
    <row r="2520" spans="1:2" x14ac:dyDescent="0.25">
      <c r="A2520" s="54"/>
      <c r="B2520" s="54"/>
    </row>
    <row r="2521" spans="1:2" x14ac:dyDescent="0.25">
      <c r="A2521" s="54"/>
      <c r="B2521" s="54"/>
    </row>
    <row r="2522" spans="1:2" x14ac:dyDescent="0.25">
      <c r="A2522" s="54"/>
      <c r="B2522" s="54"/>
    </row>
    <row r="2523" spans="1:2" x14ac:dyDescent="0.25">
      <c r="A2523" s="54"/>
      <c r="B2523" s="54"/>
    </row>
    <row r="2524" spans="1:2" x14ac:dyDescent="0.25">
      <c r="A2524" s="54"/>
      <c r="B2524" s="54"/>
    </row>
    <row r="2525" spans="1:2" x14ac:dyDescent="0.25">
      <c r="A2525" s="54"/>
      <c r="B2525" s="54"/>
    </row>
    <row r="2526" spans="1:2" x14ac:dyDescent="0.25">
      <c r="A2526" s="54"/>
      <c r="B2526" s="54"/>
    </row>
    <row r="2527" spans="1:2" x14ac:dyDescent="0.25">
      <c r="A2527" s="54"/>
      <c r="B2527" s="54"/>
    </row>
    <row r="2528" spans="1:2" x14ac:dyDescent="0.25">
      <c r="A2528" s="54"/>
      <c r="B2528" s="54"/>
    </row>
    <row r="2529" spans="1:2" x14ac:dyDescent="0.25">
      <c r="A2529" s="54"/>
      <c r="B2529" s="54"/>
    </row>
    <row r="2530" spans="1:2" x14ac:dyDescent="0.25">
      <c r="A2530" s="54"/>
      <c r="B2530" s="54"/>
    </row>
    <row r="2531" spans="1:2" x14ac:dyDescent="0.25">
      <c r="A2531" s="54"/>
      <c r="B2531" s="54"/>
    </row>
    <row r="2532" spans="1:2" x14ac:dyDescent="0.25">
      <c r="A2532" s="54"/>
      <c r="B2532" s="54"/>
    </row>
    <row r="2533" spans="1:2" x14ac:dyDescent="0.25">
      <c r="A2533" s="54"/>
      <c r="B2533" s="54"/>
    </row>
    <row r="2534" spans="1:2" x14ac:dyDescent="0.25">
      <c r="A2534" s="54"/>
      <c r="B2534" s="54"/>
    </row>
    <row r="2535" spans="1:2" x14ac:dyDescent="0.25">
      <c r="A2535" s="54"/>
      <c r="B2535" s="54"/>
    </row>
    <row r="2536" spans="1:2" x14ac:dyDescent="0.25">
      <c r="A2536" s="54"/>
      <c r="B2536" s="54"/>
    </row>
    <row r="2537" spans="1:2" x14ac:dyDescent="0.25">
      <c r="A2537" s="54"/>
      <c r="B2537" s="54"/>
    </row>
    <row r="2538" spans="1:2" x14ac:dyDescent="0.25">
      <c r="A2538" s="54"/>
      <c r="B2538" s="54"/>
    </row>
    <row r="2539" spans="1:2" x14ac:dyDescent="0.25">
      <c r="A2539" s="54"/>
      <c r="B2539" s="54"/>
    </row>
    <row r="2540" spans="1:2" x14ac:dyDescent="0.25">
      <c r="A2540" s="54"/>
      <c r="B2540" s="54"/>
    </row>
    <row r="2541" spans="1:2" x14ac:dyDescent="0.25">
      <c r="A2541" s="54"/>
      <c r="B2541" s="54"/>
    </row>
    <row r="2542" spans="1:2" x14ac:dyDescent="0.25">
      <c r="A2542" s="54"/>
      <c r="B2542" s="54"/>
    </row>
    <row r="2543" spans="1:2" x14ac:dyDescent="0.25">
      <c r="A2543" s="54"/>
      <c r="B2543" s="54"/>
    </row>
    <row r="2544" spans="1:2" x14ac:dyDescent="0.25">
      <c r="A2544" s="54"/>
      <c r="B2544" s="54"/>
    </row>
    <row r="2545" spans="1:2" x14ac:dyDescent="0.25">
      <c r="A2545" s="54"/>
      <c r="B2545" s="54"/>
    </row>
    <row r="2546" spans="1:2" x14ac:dyDescent="0.25">
      <c r="A2546" s="54"/>
      <c r="B2546" s="54"/>
    </row>
    <row r="2547" spans="1:2" x14ac:dyDescent="0.25">
      <c r="A2547" s="54"/>
      <c r="B2547" s="54"/>
    </row>
    <row r="2548" spans="1:2" x14ac:dyDescent="0.25">
      <c r="A2548" s="54"/>
      <c r="B2548" s="54"/>
    </row>
    <row r="2549" spans="1:2" x14ac:dyDescent="0.25">
      <c r="A2549" s="54"/>
      <c r="B2549" s="54"/>
    </row>
    <row r="2550" spans="1:2" x14ac:dyDescent="0.25">
      <c r="A2550" s="54"/>
      <c r="B2550" s="54"/>
    </row>
    <row r="2551" spans="1:2" x14ac:dyDescent="0.25">
      <c r="A2551" s="54"/>
      <c r="B2551" s="54"/>
    </row>
    <row r="2552" spans="1:2" x14ac:dyDescent="0.25">
      <c r="A2552" s="54"/>
      <c r="B2552" s="54"/>
    </row>
    <row r="2553" spans="1:2" x14ac:dyDescent="0.25">
      <c r="A2553" s="54"/>
      <c r="B2553" s="54"/>
    </row>
    <row r="2554" spans="1:2" x14ac:dyDescent="0.25">
      <c r="A2554" s="54"/>
      <c r="B2554" s="54"/>
    </row>
    <row r="2555" spans="1:2" x14ac:dyDescent="0.25">
      <c r="A2555" s="54"/>
      <c r="B2555" s="54"/>
    </row>
    <row r="2556" spans="1:2" x14ac:dyDescent="0.25">
      <c r="A2556" s="54"/>
      <c r="B2556" s="54"/>
    </row>
    <row r="2557" spans="1:2" x14ac:dyDescent="0.25">
      <c r="A2557" s="54"/>
      <c r="B2557" s="54"/>
    </row>
    <row r="2558" spans="1:2" x14ac:dyDescent="0.25">
      <c r="A2558" s="54"/>
      <c r="B2558" s="54"/>
    </row>
    <row r="2559" spans="1:2" x14ac:dyDescent="0.25">
      <c r="A2559" s="54"/>
      <c r="B2559" s="54"/>
    </row>
    <row r="2560" spans="1:2" x14ac:dyDescent="0.25">
      <c r="A2560" s="54"/>
      <c r="B2560" s="54"/>
    </row>
    <row r="2561" spans="1:2" x14ac:dyDescent="0.25">
      <c r="A2561" s="54"/>
      <c r="B2561" s="54"/>
    </row>
    <row r="2562" spans="1:2" x14ac:dyDescent="0.25">
      <c r="A2562" s="54"/>
      <c r="B2562" s="54"/>
    </row>
    <row r="2563" spans="1:2" x14ac:dyDescent="0.25">
      <c r="A2563" s="54"/>
      <c r="B2563" s="54"/>
    </row>
    <row r="2564" spans="1:2" x14ac:dyDescent="0.25">
      <c r="A2564" s="54"/>
      <c r="B2564" s="54"/>
    </row>
    <row r="2565" spans="1:2" x14ac:dyDescent="0.25">
      <c r="A2565" s="54"/>
      <c r="B2565" s="54"/>
    </row>
    <row r="2566" spans="1:2" x14ac:dyDescent="0.25">
      <c r="A2566" s="54"/>
      <c r="B2566" s="54"/>
    </row>
    <row r="2567" spans="1:2" x14ac:dyDescent="0.25">
      <c r="A2567" s="54"/>
      <c r="B2567" s="54"/>
    </row>
    <row r="2568" spans="1:2" x14ac:dyDescent="0.25">
      <c r="A2568" s="54"/>
      <c r="B2568" s="54"/>
    </row>
    <row r="2569" spans="1:2" x14ac:dyDescent="0.25">
      <c r="A2569" s="54"/>
      <c r="B2569" s="54"/>
    </row>
    <row r="2570" spans="1:2" x14ac:dyDescent="0.25">
      <c r="A2570" s="54"/>
      <c r="B2570" s="54"/>
    </row>
    <row r="2571" spans="1:2" x14ac:dyDescent="0.25">
      <c r="A2571" s="54"/>
      <c r="B2571" s="54"/>
    </row>
    <row r="2572" spans="1:2" x14ac:dyDescent="0.25">
      <c r="A2572" s="54"/>
      <c r="B2572" s="54"/>
    </row>
    <row r="2573" spans="1:2" x14ac:dyDescent="0.25">
      <c r="A2573" s="54"/>
      <c r="B2573" s="54"/>
    </row>
    <row r="2574" spans="1:2" x14ac:dyDescent="0.25">
      <c r="A2574" s="54"/>
      <c r="B2574" s="54"/>
    </row>
    <row r="2575" spans="1:2" x14ac:dyDescent="0.25">
      <c r="A2575" s="54"/>
      <c r="B2575" s="54"/>
    </row>
    <row r="2576" spans="1:2" x14ac:dyDescent="0.25">
      <c r="A2576" s="54"/>
      <c r="B2576" s="54"/>
    </row>
    <row r="2577" spans="1:2" x14ac:dyDescent="0.25">
      <c r="A2577" s="54"/>
      <c r="B2577" s="54"/>
    </row>
    <row r="2578" spans="1:2" x14ac:dyDescent="0.25">
      <c r="A2578" s="54"/>
      <c r="B2578" s="54"/>
    </row>
    <row r="2579" spans="1:2" x14ac:dyDescent="0.25">
      <c r="A2579" s="54"/>
      <c r="B2579" s="54"/>
    </row>
    <row r="2580" spans="1:2" x14ac:dyDescent="0.25">
      <c r="A2580" s="54"/>
      <c r="B2580" s="54"/>
    </row>
    <row r="2581" spans="1:2" x14ac:dyDescent="0.25">
      <c r="A2581" s="54"/>
      <c r="B2581" s="54"/>
    </row>
    <row r="2582" spans="1:2" x14ac:dyDescent="0.25">
      <c r="A2582" s="54"/>
      <c r="B2582" s="54"/>
    </row>
    <row r="2583" spans="1:2" x14ac:dyDescent="0.25">
      <c r="A2583" s="54"/>
      <c r="B2583" s="54"/>
    </row>
    <row r="2584" spans="1:2" x14ac:dyDescent="0.25">
      <c r="A2584" s="54"/>
      <c r="B2584" s="54"/>
    </row>
    <row r="2585" spans="1:2" x14ac:dyDescent="0.25">
      <c r="A2585" s="54"/>
      <c r="B2585" s="54"/>
    </row>
    <row r="2586" spans="1:2" x14ac:dyDescent="0.25">
      <c r="A2586" s="54"/>
      <c r="B2586" s="54"/>
    </row>
    <row r="2587" spans="1:2" x14ac:dyDescent="0.25">
      <c r="A2587" s="54"/>
      <c r="B2587" s="54"/>
    </row>
    <row r="2588" spans="1:2" x14ac:dyDescent="0.25">
      <c r="A2588" s="54"/>
      <c r="B2588" s="54"/>
    </row>
    <row r="2589" spans="1:2" x14ac:dyDescent="0.25">
      <c r="A2589" s="54"/>
      <c r="B2589" s="54"/>
    </row>
    <row r="2590" spans="1:2" x14ac:dyDescent="0.25">
      <c r="A2590" s="54"/>
      <c r="B2590" s="54"/>
    </row>
    <row r="2591" spans="1:2" x14ac:dyDescent="0.25">
      <c r="A2591" s="54"/>
      <c r="B2591" s="54"/>
    </row>
    <row r="2592" spans="1:2" x14ac:dyDescent="0.25">
      <c r="A2592" s="54"/>
      <c r="B2592" s="54"/>
    </row>
    <row r="2593" spans="1:2" x14ac:dyDescent="0.25">
      <c r="A2593" s="54"/>
      <c r="B2593" s="54"/>
    </row>
    <row r="2594" spans="1:2" x14ac:dyDescent="0.25">
      <c r="A2594" s="54"/>
      <c r="B2594" s="54"/>
    </row>
    <row r="2595" spans="1:2" x14ac:dyDescent="0.25">
      <c r="A2595" s="54"/>
      <c r="B2595" s="54"/>
    </row>
    <row r="2596" spans="1:2" x14ac:dyDescent="0.25">
      <c r="A2596" s="54"/>
      <c r="B2596" s="54"/>
    </row>
    <row r="2597" spans="1:2" x14ac:dyDescent="0.25">
      <c r="A2597" s="54"/>
      <c r="B2597" s="54"/>
    </row>
    <row r="2598" spans="1:2" x14ac:dyDescent="0.25">
      <c r="A2598" s="54"/>
      <c r="B2598" s="54"/>
    </row>
    <row r="2599" spans="1:2" x14ac:dyDescent="0.25">
      <c r="A2599" s="54"/>
      <c r="B2599" s="54"/>
    </row>
    <row r="2600" spans="1:2" x14ac:dyDescent="0.25">
      <c r="A2600" s="54"/>
      <c r="B2600" s="54"/>
    </row>
    <row r="2601" spans="1:2" x14ac:dyDescent="0.25">
      <c r="A2601" s="54"/>
      <c r="B2601" s="54"/>
    </row>
    <row r="2602" spans="1:2" x14ac:dyDescent="0.25">
      <c r="A2602" s="54"/>
      <c r="B2602" s="54"/>
    </row>
    <row r="2603" spans="1:2" x14ac:dyDescent="0.25">
      <c r="A2603" s="54"/>
      <c r="B2603" s="54"/>
    </row>
    <row r="2604" spans="1:2" x14ac:dyDescent="0.25">
      <c r="A2604" s="54"/>
      <c r="B2604" s="54"/>
    </row>
    <row r="2605" spans="1:2" x14ac:dyDescent="0.25">
      <c r="A2605" s="54"/>
      <c r="B2605" s="54"/>
    </row>
    <row r="2606" spans="1:2" x14ac:dyDescent="0.25">
      <c r="A2606" s="54"/>
      <c r="B2606" s="54"/>
    </row>
    <row r="2607" spans="1:2" x14ac:dyDescent="0.25">
      <c r="A2607" s="54"/>
      <c r="B2607" s="54"/>
    </row>
    <row r="2608" spans="1:2" x14ac:dyDescent="0.25">
      <c r="A2608" s="54"/>
      <c r="B2608" s="54"/>
    </row>
    <row r="2609" spans="1:2" x14ac:dyDescent="0.25">
      <c r="A2609" s="54"/>
      <c r="B2609" s="54"/>
    </row>
    <row r="2610" spans="1:2" x14ac:dyDescent="0.25">
      <c r="A2610" s="54"/>
      <c r="B2610" s="54"/>
    </row>
    <row r="2611" spans="1:2" x14ac:dyDescent="0.25">
      <c r="A2611" s="54"/>
      <c r="B2611" s="54"/>
    </row>
    <row r="2612" spans="1:2" x14ac:dyDescent="0.25">
      <c r="A2612" s="54"/>
      <c r="B2612" s="54"/>
    </row>
    <row r="2613" spans="1:2" x14ac:dyDescent="0.25">
      <c r="A2613" s="54"/>
      <c r="B2613" s="54"/>
    </row>
    <row r="2614" spans="1:2" x14ac:dyDescent="0.25">
      <c r="A2614" s="54"/>
      <c r="B2614" s="54"/>
    </row>
    <row r="2615" spans="1:2" x14ac:dyDescent="0.25">
      <c r="A2615" s="54"/>
      <c r="B2615" s="54"/>
    </row>
    <row r="2616" spans="1:2" x14ac:dyDescent="0.25">
      <c r="A2616" s="54"/>
      <c r="B2616" s="54"/>
    </row>
    <row r="2617" spans="1:2" x14ac:dyDescent="0.25">
      <c r="A2617" s="54"/>
      <c r="B2617" s="54"/>
    </row>
    <row r="2618" spans="1:2" x14ac:dyDescent="0.25">
      <c r="A2618" s="54"/>
      <c r="B2618" s="54"/>
    </row>
    <row r="2619" spans="1:2" x14ac:dyDescent="0.25">
      <c r="A2619" s="54"/>
      <c r="B2619" s="54"/>
    </row>
    <row r="2620" spans="1:2" x14ac:dyDescent="0.25">
      <c r="A2620" s="54"/>
      <c r="B2620" s="54"/>
    </row>
    <row r="2621" spans="1:2" x14ac:dyDescent="0.25">
      <c r="A2621" s="54"/>
      <c r="B2621" s="54"/>
    </row>
    <row r="2622" spans="1:2" x14ac:dyDescent="0.25">
      <c r="A2622" s="54"/>
      <c r="B2622" s="54"/>
    </row>
    <row r="2623" spans="1:2" x14ac:dyDescent="0.25">
      <c r="A2623" s="54"/>
      <c r="B2623" s="54"/>
    </row>
    <row r="2624" spans="1:2" x14ac:dyDescent="0.25">
      <c r="A2624" s="54"/>
      <c r="B2624" s="54"/>
    </row>
    <row r="2625" spans="1:2" x14ac:dyDescent="0.25">
      <c r="A2625" s="54"/>
      <c r="B2625" s="54"/>
    </row>
    <row r="2626" spans="1:2" x14ac:dyDescent="0.25">
      <c r="A2626" s="54"/>
      <c r="B2626" s="54"/>
    </row>
    <row r="2627" spans="1:2" x14ac:dyDescent="0.25">
      <c r="A2627" s="54"/>
      <c r="B2627" s="54"/>
    </row>
    <row r="2628" spans="1:2" x14ac:dyDescent="0.25">
      <c r="A2628" s="54"/>
      <c r="B2628" s="54"/>
    </row>
    <row r="2629" spans="1:2" x14ac:dyDescent="0.25">
      <c r="A2629" s="54"/>
      <c r="B2629" s="54"/>
    </row>
    <row r="2630" spans="1:2" x14ac:dyDescent="0.25">
      <c r="A2630" s="54"/>
      <c r="B2630" s="54"/>
    </row>
    <row r="2631" spans="1:2" x14ac:dyDescent="0.25">
      <c r="A2631" s="54"/>
      <c r="B2631" s="54"/>
    </row>
    <row r="2632" spans="1:2" x14ac:dyDescent="0.25">
      <c r="A2632" s="54"/>
      <c r="B2632" s="54"/>
    </row>
    <row r="2633" spans="1:2" x14ac:dyDescent="0.25">
      <c r="A2633" s="54"/>
      <c r="B2633" s="54"/>
    </row>
    <row r="2634" spans="1:2" x14ac:dyDescent="0.25">
      <c r="A2634" s="54"/>
      <c r="B2634" s="54"/>
    </row>
    <row r="2635" spans="1:2" x14ac:dyDescent="0.25">
      <c r="A2635" s="54"/>
      <c r="B2635" s="54"/>
    </row>
    <row r="2636" spans="1:2" x14ac:dyDescent="0.25">
      <c r="A2636" s="54"/>
      <c r="B2636" s="54"/>
    </row>
    <row r="2637" spans="1:2" x14ac:dyDescent="0.25">
      <c r="A2637" s="54"/>
      <c r="B2637" s="54"/>
    </row>
    <row r="2638" spans="1:2" x14ac:dyDescent="0.25">
      <c r="A2638" s="54"/>
      <c r="B2638" s="54"/>
    </row>
    <row r="2639" spans="1:2" x14ac:dyDescent="0.25">
      <c r="A2639" s="54"/>
      <c r="B2639" s="54"/>
    </row>
    <row r="2640" spans="1:2" x14ac:dyDescent="0.25">
      <c r="A2640" s="54"/>
      <c r="B2640" s="54"/>
    </row>
    <row r="2641" spans="1:2" x14ac:dyDescent="0.25">
      <c r="A2641" s="54"/>
      <c r="B2641" s="54"/>
    </row>
    <row r="2642" spans="1:2" x14ac:dyDescent="0.25">
      <c r="A2642" s="54"/>
      <c r="B2642" s="54"/>
    </row>
    <row r="2643" spans="1:2" x14ac:dyDescent="0.25">
      <c r="A2643" s="54"/>
      <c r="B2643" s="54"/>
    </row>
    <row r="2644" spans="1:2" x14ac:dyDescent="0.25">
      <c r="A2644" s="54"/>
      <c r="B2644" s="54"/>
    </row>
    <row r="2645" spans="1:2" x14ac:dyDescent="0.25">
      <c r="A2645" s="54"/>
      <c r="B2645" s="54"/>
    </row>
    <row r="2646" spans="1:2" x14ac:dyDescent="0.25">
      <c r="A2646" s="54"/>
      <c r="B2646" s="54"/>
    </row>
    <row r="2647" spans="1:2" x14ac:dyDescent="0.25">
      <c r="A2647" s="54"/>
      <c r="B2647" s="54"/>
    </row>
    <row r="2648" spans="1:2" x14ac:dyDescent="0.25">
      <c r="A2648" s="54"/>
      <c r="B2648" s="54"/>
    </row>
    <row r="2649" spans="1:2" x14ac:dyDescent="0.25">
      <c r="A2649" s="54"/>
      <c r="B2649" s="54"/>
    </row>
    <row r="2650" spans="1:2" x14ac:dyDescent="0.25">
      <c r="A2650" s="54"/>
      <c r="B2650" s="54"/>
    </row>
    <row r="2651" spans="1:2" x14ac:dyDescent="0.25">
      <c r="A2651" s="54"/>
      <c r="B2651" s="54"/>
    </row>
    <row r="2652" spans="1:2" x14ac:dyDescent="0.25">
      <c r="A2652" s="54"/>
      <c r="B2652" s="54"/>
    </row>
    <row r="2653" spans="1:2" x14ac:dyDescent="0.25">
      <c r="A2653" s="54"/>
      <c r="B2653" s="54"/>
    </row>
    <row r="2654" spans="1:2" x14ac:dyDescent="0.25">
      <c r="A2654" s="54"/>
      <c r="B2654" s="54"/>
    </row>
    <row r="2655" spans="1:2" x14ac:dyDescent="0.25">
      <c r="A2655" s="54"/>
      <c r="B2655" s="54"/>
    </row>
    <row r="2656" spans="1:2" x14ac:dyDescent="0.25">
      <c r="A2656" s="54"/>
      <c r="B2656" s="54"/>
    </row>
    <row r="2657" spans="1:2" x14ac:dyDescent="0.25">
      <c r="A2657" s="54"/>
      <c r="B2657" s="54"/>
    </row>
    <row r="2658" spans="1:2" x14ac:dyDescent="0.25">
      <c r="A2658" s="54"/>
      <c r="B2658" s="54"/>
    </row>
    <row r="2659" spans="1:2" x14ac:dyDescent="0.25">
      <c r="A2659" s="54"/>
      <c r="B2659" s="54"/>
    </row>
    <row r="2660" spans="1:2" x14ac:dyDescent="0.25">
      <c r="A2660" s="54"/>
      <c r="B2660" s="54"/>
    </row>
    <row r="2661" spans="1:2" x14ac:dyDescent="0.25">
      <c r="A2661" s="54"/>
      <c r="B2661" s="54"/>
    </row>
    <row r="2662" spans="1:2" x14ac:dyDescent="0.25">
      <c r="A2662" s="54"/>
      <c r="B2662" s="54"/>
    </row>
    <row r="2663" spans="1:2" x14ac:dyDescent="0.25">
      <c r="A2663" s="54"/>
      <c r="B2663" s="54"/>
    </row>
    <row r="2664" spans="1:2" x14ac:dyDescent="0.25">
      <c r="A2664" s="54"/>
      <c r="B2664" s="54"/>
    </row>
    <row r="2665" spans="1:2" x14ac:dyDescent="0.25">
      <c r="A2665" s="54"/>
      <c r="B2665" s="54"/>
    </row>
    <row r="2666" spans="1:2" x14ac:dyDescent="0.25">
      <c r="A2666" s="54"/>
      <c r="B2666" s="54"/>
    </row>
    <row r="2667" spans="1:2" x14ac:dyDescent="0.25">
      <c r="A2667" s="54"/>
      <c r="B2667" s="54"/>
    </row>
    <row r="2668" spans="1:2" x14ac:dyDescent="0.25">
      <c r="A2668" s="54"/>
      <c r="B2668" s="54"/>
    </row>
    <row r="2669" spans="1:2" x14ac:dyDescent="0.25">
      <c r="A2669" s="54"/>
      <c r="B2669" s="54"/>
    </row>
    <row r="2670" spans="1:2" x14ac:dyDescent="0.25">
      <c r="A2670" s="54"/>
      <c r="B2670" s="54"/>
    </row>
    <row r="2671" spans="1:2" x14ac:dyDescent="0.25">
      <c r="A2671" s="54"/>
      <c r="B2671" s="54"/>
    </row>
    <row r="2672" spans="1:2" x14ac:dyDescent="0.25">
      <c r="A2672" s="54"/>
      <c r="B2672" s="54"/>
    </row>
    <row r="2673" spans="1:2" x14ac:dyDescent="0.25">
      <c r="A2673" s="54"/>
      <c r="B2673" s="54"/>
    </row>
    <row r="2674" spans="1:2" x14ac:dyDescent="0.25">
      <c r="A2674" s="54"/>
      <c r="B2674" s="54"/>
    </row>
    <row r="2675" spans="1:2" x14ac:dyDescent="0.25">
      <c r="A2675" s="54"/>
      <c r="B2675" s="54"/>
    </row>
    <row r="2676" spans="1:2" x14ac:dyDescent="0.25">
      <c r="A2676" s="54"/>
      <c r="B2676" s="54"/>
    </row>
    <row r="2677" spans="1:2" x14ac:dyDescent="0.25">
      <c r="A2677" s="54"/>
      <c r="B2677" s="54"/>
    </row>
    <row r="2678" spans="1:2" x14ac:dyDescent="0.25">
      <c r="A2678" s="54"/>
      <c r="B2678" s="54"/>
    </row>
    <row r="2679" spans="1:2" x14ac:dyDescent="0.25">
      <c r="A2679" s="54"/>
      <c r="B2679" s="54"/>
    </row>
    <row r="2680" spans="1:2" x14ac:dyDescent="0.25">
      <c r="A2680" s="54"/>
      <c r="B2680" s="54"/>
    </row>
    <row r="2681" spans="1:2" x14ac:dyDescent="0.25">
      <c r="A2681" s="54"/>
      <c r="B2681" s="54"/>
    </row>
    <row r="2682" spans="1:2" x14ac:dyDescent="0.25">
      <c r="A2682" s="54"/>
      <c r="B2682" s="54"/>
    </row>
    <row r="2683" spans="1:2" x14ac:dyDescent="0.25">
      <c r="A2683" s="54"/>
      <c r="B2683" s="54"/>
    </row>
    <row r="2684" spans="1:2" x14ac:dyDescent="0.25">
      <c r="A2684" s="54"/>
      <c r="B2684" s="54"/>
    </row>
    <row r="2685" spans="1:2" x14ac:dyDescent="0.25">
      <c r="A2685" s="54"/>
      <c r="B2685" s="54"/>
    </row>
  </sheetData>
  <sheetProtection selectLockedCells="1" selectUnlockedCells="1"/>
  <protectedRanges>
    <protectedRange sqref="J24" name="Rango1_1_1_1_3"/>
    <protectedRange sqref="J28" name="Rango1_1_1_4"/>
    <protectedRange sqref="J22:J23" name="Rango1_2_1_4"/>
    <protectedRange sqref="J38" name="Rango1_1_1_1_3_1"/>
    <protectedRange sqref="J42" name="Rango1_1_1_4_1"/>
    <protectedRange sqref="J36:J37" name="Rango1_2_1_4_1"/>
    <protectedRange sqref="J52 J48 J74 J70" name="Rango1_1_1_1_3_2"/>
    <protectedRange sqref="J62 J84" name="Rango1_1_1_4_2"/>
    <protectedRange sqref="J96 J92 J118 J114" name="Rango1_1_1_1_3_3"/>
    <protectedRange sqref="J106 J128" name="Rango1_1_1_4_3"/>
    <protectedRange sqref="J139 J152" name="Rango1_1_1_1_3_4"/>
    <protectedRange sqref="J143 J156" name="Rango1_1_1_4_4"/>
    <protectedRange sqref="J138 J151" name="Rango1_2_1_4_2"/>
    <protectedRange sqref="J165 J180" name="Rango1_1_1_1_3_6"/>
    <protectedRange sqref="J170 J185" name="Rango1_1_1_4_6"/>
    <protectedRange sqref="J164 J179" name="Rango1_2_1_4_4"/>
    <protectedRange sqref="J191 J195" name="Rango1_1_1_1_3_7"/>
    <protectedRange sqref="J205" name="Rango1_1_1_4_7"/>
    <protectedRange sqref="J210" name="Rango1_1_1_1_3_8"/>
    <protectedRange sqref="J219 J227" name="Rango1_1_1_4_8"/>
    <protectedRange sqref="J242" name="Rango1_1_1_4_9"/>
  </protectedRanges>
  <autoFilter ref="A14:AV257">
    <filterColumn colId="30" showButton="0"/>
    <filterColumn colId="31" showButton="0"/>
    <filterColumn colId="32" showButton="0"/>
  </autoFilter>
  <mergeCells count="293">
    <mergeCell ref="AE128:AH128"/>
    <mergeCell ref="AE129:AH129"/>
    <mergeCell ref="AE130:AH130"/>
    <mergeCell ref="AE253:AH253"/>
    <mergeCell ref="AE254:AH254"/>
    <mergeCell ref="AE255:AH255"/>
    <mergeCell ref="AE229:AH229"/>
    <mergeCell ref="AE230:AH230"/>
    <mergeCell ref="AE231:AH231"/>
    <mergeCell ref="AE232:AH232"/>
    <mergeCell ref="AE233:AH233"/>
    <mergeCell ref="AE234:AH234"/>
    <mergeCell ref="AE222:AH222"/>
    <mergeCell ref="AE223:AH223"/>
    <mergeCell ref="AE224:AH224"/>
    <mergeCell ref="AE225:AH225"/>
    <mergeCell ref="AE236:AH236"/>
    <mergeCell ref="AE237:AH237"/>
    <mergeCell ref="AE238:AH238"/>
    <mergeCell ref="AE239:AH239"/>
    <mergeCell ref="AE240:AH240"/>
    <mergeCell ref="AE250:AH250"/>
    <mergeCell ref="AE241:AH241"/>
    <mergeCell ref="AE242:AH242"/>
    <mergeCell ref="AE243:AH243"/>
    <mergeCell ref="AE226:AH226"/>
    <mergeCell ref="AE227:AH227"/>
    <mergeCell ref="AE228:AH228"/>
    <mergeCell ref="AE251:AH251"/>
    <mergeCell ref="AE252:AH252"/>
    <mergeCell ref="AE235:AH235"/>
    <mergeCell ref="AE121:AH121"/>
    <mergeCell ref="AE122:AH122"/>
    <mergeCell ref="AE123:AH123"/>
    <mergeCell ref="AE124:AH124"/>
    <mergeCell ref="AE125:AH125"/>
    <mergeCell ref="AE126:AH126"/>
    <mergeCell ref="AE127:AH127"/>
    <mergeCell ref="AE210:AH210"/>
    <mergeCell ref="AE211:AH211"/>
    <mergeCell ref="AE212:AH212"/>
    <mergeCell ref="AE213:AH213"/>
    <mergeCell ref="AE214:AH214"/>
    <mergeCell ref="AE215:AH215"/>
    <mergeCell ref="AE216:AH216"/>
    <mergeCell ref="AE199:AH199"/>
    <mergeCell ref="AE200:AH200"/>
    <mergeCell ref="AE201:AH201"/>
    <mergeCell ref="AE256:AH256"/>
    <mergeCell ref="AE257:AH257"/>
    <mergeCell ref="AE131:AH131"/>
    <mergeCell ref="AE132:AH132"/>
    <mergeCell ref="AE133:AH133"/>
    <mergeCell ref="AE134:AH134"/>
    <mergeCell ref="AE135:AH135"/>
    <mergeCell ref="AE136:AH136"/>
    <mergeCell ref="AE137:AH137"/>
    <mergeCell ref="AE138:AH138"/>
    <mergeCell ref="AE139:AH139"/>
    <mergeCell ref="AE244:AH244"/>
    <mergeCell ref="AE245:AH245"/>
    <mergeCell ref="AE246:AH246"/>
    <mergeCell ref="AE247:AH247"/>
    <mergeCell ref="AE248:AH248"/>
    <mergeCell ref="AE249:AH249"/>
    <mergeCell ref="AE217:AH217"/>
    <mergeCell ref="AE218:AH218"/>
    <mergeCell ref="AE219:AH219"/>
    <mergeCell ref="AE220:AH220"/>
    <mergeCell ref="AE221:AH221"/>
    <mergeCell ref="AE208:AH208"/>
    <mergeCell ref="AE209:AH209"/>
    <mergeCell ref="AE112:AH112"/>
    <mergeCell ref="AE113:AH113"/>
    <mergeCell ref="AE114:AH114"/>
    <mergeCell ref="AE115:AH115"/>
    <mergeCell ref="AE116:AH116"/>
    <mergeCell ref="AE117:AH117"/>
    <mergeCell ref="AE118:AH118"/>
    <mergeCell ref="AE119:AH119"/>
    <mergeCell ref="AE120:AH120"/>
    <mergeCell ref="AE100:AH100"/>
    <mergeCell ref="AE75:AH75"/>
    <mergeCell ref="AE90:AH90"/>
    <mergeCell ref="AE91:AH91"/>
    <mergeCell ref="AE92:AH92"/>
    <mergeCell ref="AE93:AH93"/>
    <mergeCell ref="AE94:AH94"/>
    <mergeCell ref="AE74:AH74"/>
    <mergeCell ref="AE56:AH56"/>
    <mergeCell ref="AE57:AH57"/>
    <mergeCell ref="AE58:AH58"/>
    <mergeCell ref="AE59:AH59"/>
    <mergeCell ref="AE60:AH60"/>
    <mergeCell ref="AE61:AH61"/>
    <mergeCell ref="AE62:AH62"/>
    <mergeCell ref="AE63:AH63"/>
    <mergeCell ref="AE64:AH64"/>
    <mergeCell ref="AE206:AH206"/>
    <mergeCell ref="AE207:AH207"/>
    <mergeCell ref="AE190:AH190"/>
    <mergeCell ref="AE191:AH191"/>
    <mergeCell ref="AE192:AH192"/>
    <mergeCell ref="AE193:AH193"/>
    <mergeCell ref="AE194:AH194"/>
    <mergeCell ref="AE195:AH195"/>
    <mergeCell ref="AE196:AH196"/>
    <mergeCell ref="AE197:AH197"/>
    <mergeCell ref="AE198:AH198"/>
    <mergeCell ref="AE185:AH185"/>
    <mergeCell ref="AE186:AH186"/>
    <mergeCell ref="AE187:AH187"/>
    <mergeCell ref="AE188:AH188"/>
    <mergeCell ref="AE189:AH189"/>
    <mergeCell ref="AE202:AH202"/>
    <mergeCell ref="AE203:AH203"/>
    <mergeCell ref="AE204:AH204"/>
    <mergeCell ref="AE205:AH205"/>
    <mergeCell ref="AE176:AH176"/>
    <mergeCell ref="AE177:AH177"/>
    <mergeCell ref="AE178:AH178"/>
    <mergeCell ref="AE179:AH179"/>
    <mergeCell ref="AE180:AH180"/>
    <mergeCell ref="AE181:AH181"/>
    <mergeCell ref="AE182:AH182"/>
    <mergeCell ref="AE183:AH183"/>
    <mergeCell ref="AE184:AH184"/>
    <mergeCell ref="AE167:AH167"/>
    <mergeCell ref="AE168:AH168"/>
    <mergeCell ref="AE169:AH169"/>
    <mergeCell ref="AE170:AH170"/>
    <mergeCell ref="AE171:AH171"/>
    <mergeCell ref="AE172:AH172"/>
    <mergeCell ref="AE173:AH173"/>
    <mergeCell ref="AE174:AH174"/>
    <mergeCell ref="AE175:AH175"/>
    <mergeCell ref="AE158:AH158"/>
    <mergeCell ref="AE159:AH159"/>
    <mergeCell ref="AE160:AH160"/>
    <mergeCell ref="AE161:AH161"/>
    <mergeCell ref="AE162:AH162"/>
    <mergeCell ref="AE163:AH163"/>
    <mergeCell ref="AE164:AH164"/>
    <mergeCell ref="AE165:AH165"/>
    <mergeCell ref="AE166:AH166"/>
    <mergeCell ref="AE149:AH149"/>
    <mergeCell ref="AE150:AH150"/>
    <mergeCell ref="AE151:AH151"/>
    <mergeCell ref="AE152:AH152"/>
    <mergeCell ref="AE153:AH153"/>
    <mergeCell ref="AE154:AH154"/>
    <mergeCell ref="AE155:AH155"/>
    <mergeCell ref="AE156:AH156"/>
    <mergeCell ref="AE157:AH157"/>
    <mergeCell ref="AE145:AH145"/>
    <mergeCell ref="AE146:AH146"/>
    <mergeCell ref="AE147:AH147"/>
    <mergeCell ref="AE148:AH148"/>
    <mergeCell ref="AE76:AH76"/>
    <mergeCell ref="AE77:AH77"/>
    <mergeCell ref="AE78:AH78"/>
    <mergeCell ref="AE79:AH79"/>
    <mergeCell ref="AE80:AH80"/>
    <mergeCell ref="AE81:AH81"/>
    <mergeCell ref="AE82:AH82"/>
    <mergeCell ref="AE83:AH83"/>
    <mergeCell ref="AE84:AH84"/>
    <mergeCell ref="AE85:AH85"/>
    <mergeCell ref="AE86:AH86"/>
    <mergeCell ref="AE87:AH87"/>
    <mergeCell ref="AE88:AH88"/>
    <mergeCell ref="AE89:AH89"/>
    <mergeCell ref="AE101:AH101"/>
    <mergeCell ref="AE95:AH95"/>
    <mergeCell ref="AE96:AH96"/>
    <mergeCell ref="AE97:AH97"/>
    <mergeCell ref="AE98:AH98"/>
    <mergeCell ref="AE99:AH99"/>
    <mergeCell ref="AE140:AH140"/>
    <mergeCell ref="AE141:AH141"/>
    <mergeCell ref="AE142:AH142"/>
    <mergeCell ref="AE143:AH143"/>
    <mergeCell ref="AE144:AH144"/>
    <mergeCell ref="AE25:AH25"/>
    <mergeCell ref="AE26:AH26"/>
    <mergeCell ref="AE27:AH27"/>
    <mergeCell ref="AE28:AH28"/>
    <mergeCell ref="AE29:AH29"/>
    <mergeCell ref="AE30:AH30"/>
    <mergeCell ref="AE31:AH31"/>
    <mergeCell ref="AE32:AH32"/>
    <mergeCell ref="AE33:AH33"/>
    <mergeCell ref="AE102:AH102"/>
    <mergeCell ref="AE103:AH103"/>
    <mergeCell ref="AE104:AH104"/>
    <mergeCell ref="AE105:AH105"/>
    <mergeCell ref="AE106:AH106"/>
    <mergeCell ref="AE107:AH107"/>
    <mergeCell ref="AE108:AH108"/>
    <mergeCell ref="AE109:AH109"/>
    <mergeCell ref="AE110:AH110"/>
    <mergeCell ref="AE111:AH111"/>
    <mergeCell ref="A12:A13"/>
    <mergeCell ref="B12:B13"/>
    <mergeCell ref="C12:C13"/>
    <mergeCell ref="D12:D13"/>
    <mergeCell ref="F12:F13"/>
    <mergeCell ref="AE14:AH14"/>
    <mergeCell ref="N12:V12"/>
    <mergeCell ref="X12:AB12"/>
    <mergeCell ref="H13:I13"/>
    <mergeCell ref="G12:G13"/>
    <mergeCell ref="H12:I12"/>
    <mergeCell ref="J12:J13"/>
    <mergeCell ref="K12:M12"/>
    <mergeCell ref="E12:E13"/>
    <mergeCell ref="AD7:AH7"/>
    <mergeCell ref="J7:X7"/>
    <mergeCell ref="AE35:AH35"/>
    <mergeCell ref="AE36:AH36"/>
    <mergeCell ref="AE37:AH37"/>
    <mergeCell ref="AE38:AH38"/>
    <mergeCell ref="Z11:AB11"/>
    <mergeCell ref="AC11:AD11"/>
    <mergeCell ref="AE11:AH11"/>
    <mergeCell ref="J11:K11"/>
    <mergeCell ref="AC12:AD12"/>
    <mergeCell ref="AE12:AH13"/>
    <mergeCell ref="AE15:AH15"/>
    <mergeCell ref="AE22:AH22"/>
    <mergeCell ref="AE23:AH23"/>
    <mergeCell ref="AE24:AH24"/>
    <mergeCell ref="J8:L8"/>
    <mergeCell ref="AE16:AH16"/>
    <mergeCell ref="AE17:AH17"/>
    <mergeCell ref="AE18:AH18"/>
    <mergeCell ref="AE19:AH19"/>
    <mergeCell ref="AE20:AH20"/>
    <mergeCell ref="AE21:AH21"/>
    <mergeCell ref="A1:AH1"/>
    <mergeCell ref="A6:I6"/>
    <mergeCell ref="J6:X6"/>
    <mergeCell ref="AG6:AH6"/>
    <mergeCell ref="R11:T11"/>
    <mergeCell ref="U11:Y11"/>
    <mergeCell ref="R8:X8"/>
    <mergeCell ref="Y8:AB8"/>
    <mergeCell ref="AC8:AD8"/>
    <mergeCell ref="AE8:AH8"/>
    <mergeCell ref="A9:AH9"/>
    <mergeCell ref="A10:I10"/>
    <mergeCell ref="Z10:AA10"/>
    <mergeCell ref="A3:AH4"/>
    <mergeCell ref="A2:AH2"/>
    <mergeCell ref="A5:AH5"/>
    <mergeCell ref="A8:B8"/>
    <mergeCell ref="C8:I8"/>
    <mergeCell ref="A11:I11"/>
    <mergeCell ref="AD6:AE6"/>
    <mergeCell ref="A7:F7"/>
    <mergeCell ref="G7:H7"/>
    <mergeCell ref="M8:Q8"/>
    <mergeCell ref="Y7:AC7"/>
    <mergeCell ref="AE72:AH72"/>
    <mergeCell ref="AE73:AH73"/>
    <mergeCell ref="AE41:AH41"/>
    <mergeCell ref="AE42:AH42"/>
    <mergeCell ref="AE43:AH43"/>
    <mergeCell ref="AE44:AH44"/>
    <mergeCell ref="AE45:AH45"/>
    <mergeCell ref="AE46:AH46"/>
    <mergeCell ref="AE47:AH47"/>
    <mergeCell ref="AE48:AH48"/>
    <mergeCell ref="AE49:AH49"/>
    <mergeCell ref="AE50:AH50"/>
    <mergeCell ref="AE51:AH51"/>
    <mergeCell ref="AE52:AH52"/>
    <mergeCell ref="AE53:AH53"/>
    <mergeCell ref="AE54:AH54"/>
    <mergeCell ref="AE55:AH55"/>
    <mergeCell ref="AE65:AH65"/>
    <mergeCell ref="AE66:AH66"/>
    <mergeCell ref="AE67:AH67"/>
    <mergeCell ref="J10:Y10"/>
    <mergeCell ref="N11:Q11"/>
    <mergeCell ref="AE10:AH10"/>
    <mergeCell ref="AE39:AH39"/>
    <mergeCell ref="AE40:AH40"/>
    <mergeCell ref="AE68:AH68"/>
    <mergeCell ref="AE69:AH69"/>
    <mergeCell ref="AE70:AH70"/>
    <mergeCell ref="AE71:AH71"/>
    <mergeCell ref="AE34:AH34"/>
  </mergeCells>
  <conditionalFormatting sqref="Q15:Q257">
    <cfRule type="cellIs" dxfId="7" priority="588" stopIfTrue="1" operator="equal">
      <formula>"o"</formula>
    </cfRule>
  </conditionalFormatting>
  <conditionalFormatting sqref="U15:U257">
    <cfRule type="cellIs" dxfId="6" priority="10" stopIfTrue="1" operator="equal">
      <formula>"Aceptable con Control Especifico"</formula>
    </cfRule>
  </conditionalFormatting>
  <conditionalFormatting sqref="Q15:Q257">
    <cfRule type="containsText" dxfId="5" priority="6" operator="containsText" text="MA">
      <formula>NOT(ISERROR(SEARCH("MA",Q15)))</formula>
    </cfRule>
    <cfRule type="containsText" dxfId="4" priority="7" operator="containsText" text="A">
      <formula>NOT(ISERROR(SEARCH("A",Q15)))</formula>
    </cfRule>
    <cfRule type="containsText" dxfId="3" priority="8" operator="containsText" text="M">
      <formula>NOT(ISERROR(SEARCH("M",Q15)))</formula>
    </cfRule>
    <cfRule type="containsText" dxfId="2" priority="9" operator="containsText" text="B">
      <formula>NOT(ISERROR(SEARCH("B",Q15)))</formula>
    </cfRule>
  </conditionalFormatting>
  <conditionalFormatting sqref="U15:U257">
    <cfRule type="colorScale" priority="591">
      <colorScale>
        <cfvo type="min"/>
        <cfvo type="percentile" val="50"/>
        <cfvo type="max"/>
        <color rgb="FFF8696B"/>
        <color rgb="FFFFEB84"/>
        <color rgb="FF63BE7B"/>
      </colorScale>
    </cfRule>
    <cfRule type="cellIs" dxfId="1" priority="592" stopIfTrue="1" operator="equal">
      <formula>"ACEPTABLE"</formula>
    </cfRule>
    <cfRule type="cellIs" dxfId="0" priority="593" stopIfTrue="1" operator="equal">
      <formula>"NO ACEPTABLE"</formula>
    </cfRule>
  </conditionalFormatting>
  <dataValidations count="12">
    <dataValidation type="list" allowBlank="1" showInputMessage="1" showErrorMessage="1" sqref="H18:H25 H253:H256 H244:H249 H237:H238 H230:H233 H224:H225 H221:H222 H210:H213 H191:H199 H177:H181 H175 H162:H166 H160 H149:H153 H147 H136:H140 H134 H114:H122 H92:H100 H70:H78 H48:H56 H34:H39 H32">
      <formula1>$AR$1:$AR$7</formula1>
    </dataValidation>
    <dataValidation errorStyle="warning" allowBlank="1" showInputMessage="1" showErrorMessage="1" errorTitle="COLOQUE SOLO" error="1,2,3, O 4" promptTitle="NIVEL DE EXPOSICIÓN #3" prompt="4  Continua-Sin interrupción o varias veces con tiempo prolongado durante la jornada_x000a_3 Frecuente-Varias veces durante la jornada por tiempos cortos_x000a_2 Ocasional-Alguna vez durante la jornada y por un periodo de tiempo corto_x000a_1 Esporádica-De manera eventual" sqref="O13:O14"/>
    <dataValidation allowBlank="1" showInputMessage="1" showErrorMessage="1" promptTitle="NP #5" prompt="Si 40&lt;NP&lt;24, Muy alto (A)_x000a_Si 20&lt;NP&lt;10, Alto (A)_x000a_Si 8&lt;NP&lt;6, Medio (M)_x000a_Si 4&lt;NP&lt;2, Bajo (B)" sqref="Q13:Q14"/>
    <dataValidation allowBlank="1" showInputMessage="1" showErrorMessage="1" promptTitle="NIVEL DE CONSECUENCIA #6" prompt="100: Muerte(s)_x000a_60: Lesiones o enfermedades graves irreparables (incapacidad permanente parcial o invalidez)_x000a_25: Lesiones o enfermedades con incapacidad laboral temporal (ILT)_x000a_10: Lesiones o enfermedades que no requieren incapacidad.  " sqref="R13:R14"/>
    <dataValidation allowBlank="1" showInputMessage="1" showErrorMessage="1" promptTitle="NIVEL DE RIESGO #8" prompt="I  entre 4000-600_x000a_II entre 500-150_x000a_III entre 120-40_x000a_IV si es igual a 20" sqref="T13:T14"/>
    <dataValidation type="list" allowBlank="1" showInputMessage="1" showErrorMessage="1" sqref="I15:I17">
      <formula1>#REF!</formula1>
    </dataValidation>
    <dataValidation type="list" allowBlank="1" showInputMessage="1" showErrorMessage="1" sqref="I23 I37">
      <formula1>$AP$65179:$AP$65313</formula1>
    </dataValidation>
    <dataValidation type="list" allowBlank="1" showInputMessage="1" showErrorMessage="1" sqref="AC15:AC257">
      <formula1>"Si, No"</formula1>
    </dataValidation>
    <dataValidation type="list" allowBlank="1" showInputMessage="1" showErrorMessage="1" sqref="F15:F257">
      <formula1>"Rutinaria, No Rutinaria"</formula1>
    </dataValidation>
    <dataValidation type="list" allowBlank="1" showInputMessage="1" showErrorMessage="1" sqref="O15:O257">
      <formula1>"1, 2, 3, 4"</formula1>
    </dataValidation>
    <dataValidation type="list" allowBlank="1" showInputMessage="1" showErrorMessage="1" sqref="N15:N257">
      <formula1>"2, 6, 10"</formula1>
    </dataValidation>
    <dataValidation type="list" allowBlank="1" showInputMessage="1" showErrorMessage="1" sqref="R15:R257">
      <formula1>"25, 60, 100"</formula1>
    </dataValidation>
  </dataValidations>
  <printOptions horizontalCentered="1"/>
  <pageMargins left="0" right="0" top="0.39370078740157483" bottom="0.39370078740157483" header="0" footer="0"/>
  <pageSetup paperSize="5" scale="29" fitToHeight="0" orientation="landscape" r:id="rId1"/>
  <headerFooter alignWithMargins="0">
    <oddHeader>Página &amp;P de &amp;F</oddHeader>
    <oddFooter>&amp;L&amp;B Confidencial&amp;B&amp;C&amp;D&amp;RPágina &amp;P</oddFooter>
  </headerFooter>
  <rowBreaks count="2" manualBreakCount="2">
    <brk id="20" max="32" man="1"/>
    <brk id="27" max="3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0"/>
  <sheetViews>
    <sheetView workbookViewId="0">
      <selection activeCell="I34" sqref="I34"/>
    </sheetView>
  </sheetViews>
  <sheetFormatPr baseColWidth="10" defaultRowHeight="12.75" x14ac:dyDescent="0.2"/>
  <cols>
    <col min="1" max="1" width="35.42578125" style="15" bestFit="1" customWidth="1"/>
    <col min="2" max="4" width="11.42578125" style="15"/>
    <col min="5" max="5" width="12.140625" style="15" bestFit="1" customWidth="1"/>
    <col min="6" max="8" width="11.42578125" style="15"/>
    <col min="9" max="9" width="38.28515625" style="15" bestFit="1" customWidth="1"/>
    <col min="10" max="16384" width="11.42578125" style="15"/>
  </cols>
  <sheetData>
    <row r="2" spans="1:10" ht="15.75" x14ac:dyDescent="0.2">
      <c r="A2" s="59" t="s">
        <v>480</v>
      </c>
      <c r="B2" s="60" t="s">
        <v>481</v>
      </c>
      <c r="C2" s="60" t="s">
        <v>482</v>
      </c>
      <c r="E2" s="61" t="s">
        <v>483</v>
      </c>
      <c r="F2" s="62" t="s">
        <v>481</v>
      </c>
      <c r="G2" s="62" t="s">
        <v>482</v>
      </c>
      <c r="I2" s="63" t="s">
        <v>12</v>
      </c>
      <c r="J2" s="63" t="s">
        <v>481</v>
      </c>
    </row>
    <row r="3" spans="1:10" ht="15.75" x14ac:dyDescent="0.25">
      <c r="A3" s="64" t="s">
        <v>484</v>
      </c>
      <c r="B3" s="17">
        <f>+COUNTIF('Matriz de Peligros 2019'!$H$15:$H$257,"BIOLÓGICO")</f>
        <v>20</v>
      </c>
      <c r="C3" s="65">
        <f>B3/B10*100</f>
        <v>8.2304526748971192</v>
      </c>
      <c r="E3" s="66" t="s">
        <v>485</v>
      </c>
      <c r="F3" s="17">
        <f>+COUNTIF('Matriz de Peligros 2019'!$T$15:$T$257,"I")</f>
        <v>0</v>
      </c>
      <c r="G3" s="67">
        <f>F3/F7*100</f>
        <v>0</v>
      </c>
      <c r="I3" s="14" t="s">
        <v>510</v>
      </c>
      <c r="J3" s="68">
        <f>+COUNTIF('Matriz de Peligros 2019'!U15:U257,"ACEPTABLE")</f>
        <v>95</v>
      </c>
    </row>
    <row r="4" spans="1:10" ht="15.75" x14ac:dyDescent="0.25">
      <c r="A4" s="64" t="s">
        <v>486</v>
      </c>
      <c r="B4" s="17">
        <f>+COUNTIF('Matriz de Peligros 2019'!$H$15:$H$257,"BIOMECÁNICO")</f>
        <v>45</v>
      </c>
      <c r="C4" s="65">
        <f>B4/B10*100</f>
        <v>18.518518518518519</v>
      </c>
      <c r="E4" s="66" t="s">
        <v>378</v>
      </c>
      <c r="F4" s="17">
        <f>+COUNTIF('Matriz de Peligros 2019'!$T$15:$T$257,"II")</f>
        <v>148</v>
      </c>
      <c r="G4" s="67">
        <f>F4/F7*100</f>
        <v>60.905349794238681</v>
      </c>
      <c r="I4" s="14" t="s">
        <v>511</v>
      </c>
      <c r="J4" s="69">
        <f>+COUNTIF('Matriz de Peligros 2019'!U16:U258,"ACEPTABLE CON CONTROL ESPECIFICO")</f>
        <v>147</v>
      </c>
    </row>
    <row r="5" spans="1:10" ht="15.75" x14ac:dyDescent="0.25">
      <c r="A5" s="64" t="s">
        <v>16</v>
      </c>
      <c r="B5" s="17">
        <f>+COUNTIF('Matriz de Peligros 2019'!$H$15:$H$257,"CONDICIONES DE SEGURIDAD")</f>
        <v>107</v>
      </c>
      <c r="C5" s="65">
        <f>B5/B10*100</f>
        <v>44.032921810699591</v>
      </c>
      <c r="E5" s="66" t="s">
        <v>487</v>
      </c>
      <c r="F5" s="17">
        <f>+COUNTIF('Matriz de Peligros 2019'!$T$15:$T$257,"III")</f>
        <v>89</v>
      </c>
      <c r="G5" s="67">
        <f>F5/F7*100</f>
        <v>36.625514403292179</v>
      </c>
      <c r="I5" s="14" t="s">
        <v>512</v>
      </c>
      <c r="J5" s="70">
        <f>+COUNTIF('Matriz de Peligros 2019'!U17:U259,"NO ACEPTABLE")</f>
        <v>0</v>
      </c>
    </row>
    <row r="6" spans="1:10" ht="15.75" x14ac:dyDescent="0.25">
      <c r="A6" s="64" t="s">
        <v>488</v>
      </c>
      <c r="B6" s="17">
        <f>+COUNTIF('Matriz de Peligros 2019'!$H$15:$H$257,"FENÓMENOS NATURALES")</f>
        <v>40</v>
      </c>
      <c r="C6" s="65">
        <f>B6/B10*100</f>
        <v>16.460905349794238</v>
      </c>
      <c r="E6" s="66" t="s">
        <v>489</v>
      </c>
      <c r="F6" s="17">
        <f>+COUNTIF('Matriz de Peligros 2019'!$T$15:$T$257,"IV")</f>
        <v>6</v>
      </c>
      <c r="G6" s="67">
        <f>F6/F7*100</f>
        <v>2.4691358024691357</v>
      </c>
      <c r="I6" s="71"/>
      <c r="J6" s="71">
        <f>SUM(J3:J5)</f>
        <v>242</v>
      </c>
    </row>
    <row r="7" spans="1:10" ht="15.75" x14ac:dyDescent="0.25">
      <c r="A7" s="64" t="s">
        <v>490</v>
      </c>
      <c r="B7" s="17">
        <f>+COUNTIF('Matriz de Peligros 2019'!$H$15:$H$257,"FÍSICO")</f>
        <v>7</v>
      </c>
      <c r="C7" s="65">
        <f>B7/B10*100</f>
        <v>2.880658436213992</v>
      </c>
      <c r="E7" s="71" t="s">
        <v>491</v>
      </c>
      <c r="F7" s="71">
        <f>SUM(F3:F6)</f>
        <v>243</v>
      </c>
      <c r="G7" s="72">
        <f>SUM(G3:G6)</f>
        <v>100</v>
      </c>
    </row>
    <row r="8" spans="1:10" ht="15.75" x14ac:dyDescent="0.25">
      <c r="A8" s="64" t="s">
        <v>31</v>
      </c>
      <c r="B8" s="17">
        <f>+COUNTIF('Matriz de Peligros 2019'!$H$15:$H$257,"PSICOSOCIAL")</f>
        <v>14</v>
      </c>
      <c r="C8" s="65">
        <f>B8/B10*100</f>
        <v>5.761316872427984</v>
      </c>
    </row>
    <row r="9" spans="1:10" ht="15.75" x14ac:dyDescent="0.25">
      <c r="A9" s="64" t="s">
        <v>492</v>
      </c>
      <c r="B9" s="17">
        <f>+COUNTIF('Matriz de Peligros 2019'!$H$15:$H$257,"QUÍMICO")</f>
        <v>10</v>
      </c>
      <c r="C9" s="65">
        <f>B9/B10*100</f>
        <v>4.1152263374485596</v>
      </c>
    </row>
    <row r="10" spans="1:10" ht="15.75" x14ac:dyDescent="0.25">
      <c r="A10" s="73" t="s">
        <v>491</v>
      </c>
      <c r="B10" s="71">
        <f>SUM(B3:B9)</f>
        <v>243</v>
      </c>
      <c r="C10" s="72">
        <f>SUM(C3:C9)</f>
        <v>100.00000000000001</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47"/>
  <sheetViews>
    <sheetView showGridLines="0" zoomScaleNormal="100" workbookViewId="0">
      <selection activeCell="C8" sqref="C8"/>
    </sheetView>
  </sheetViews>
  <sheetFormatPr baseColWidth="10" defaultRowHeight="12.75" x14ac:dyDescent="0.2"/>
  <cols>
    <col min="1" max="1" width="6" style="83" customWidth="1"/>
    <col min="2" max="2" width="26.85546875" style="83" customWidth="1"/>
    <col min="3" max="3" width="32.7109375" style="83" customWidth="1"/>
    <col min="4" max="4" width="20.5703125" style="83" customWidth="1"/>
    <col min="5" max="5" width="39.85546875" style="83" customWidth="1"/>
    <col min="6" max="16384" width="11.42578125" style="83"/>
  </cols>
  <sheetData>
    <row r="1" spans="2:5" ht="17.25" customHeight="1" x14ac:dyDescent="0.2"/>
    <row r="2" spans="2:5" ht="24.75" customHeight="1" x14ac:dyDescent="0.2">
      <c r="B2" s="237" t="s">
        <v>567</v>
      </c>
      <c r="C2" s="238"/>
      <c r="D2" s="238"/>
      <c r="E2" s="239"/>
    </row>
    <row r="3" spans="2:5" ht="78" customHeight="1" x14ac:dyDescent="0.2">
      <c r="B3" s="240" t="s">
        <v>568</v>
      </c>
      <c r="C3" s="240"/>
      <c r="D3" s="240"/>
      <c r="E3" s="240"/>
    </row>
    <row r="4" spans="2:5" ht="30" customHeight="1" x14ac:dyDescent="0.2">
      <c r="B4" s="84" t="s">
        <v>483</v>
      </c>
      <c r="C4" s="84" t="s">
        <v>569</v>
      </c>
      <c r="D4" s="84" t="s">
        <v>570</v>
      </c>
      <c r="E4" s="84" t="s">
        <v>12</v>
      </c>
    </row>
    <row r="5" spans="2:5" ht="24.95" customHeight="1" x14ac:dyDescent="0.2">
      <c r="B5" s="85" t="s">
        <v>571</v>
      </c>
      <c r="C5" s="85" t="s">
        <v>706</v>
      </c>
      <c r="D5" s="86" t="s">
        <v>485</v>
      </c>
      <c r="E5" s="86" t="s">
        <v>512</v>
      </c>
    </row>
    <row r="6" spans="2:5" ht="24.95" customHeight="1" x14ac:dyDescent="0.2">
      <c r="B6" s="85" t="s">
        <v>573</v>
      </c>
      <c r="C6" s="87" t="s">
        <v>528</v>
      </c>
      <c r="D6" s="88" t="s">
        <v>378</v>
      </c>
      <c r="E6" s="88" t="s">
        <v>511</v>
      </c>
    </row>
    <row r="7" spans="2:5" ht="24.95" customHeight="1" x14ac:dyDescent="0.2">
      <c r="B7" s="85" t="s">
        <v>573</v>
      </c>
      <c r="C7" s="87" t="s">
        <v>574</v>
      </c>
      <c r="D7" s="88" t="s">
        <v>378</v>
      </c>
      <c r="E7" s="88" t="s">
        <v>511</v>
      </c>
    </row>
    <row r="8" spans="2:5" ht="24.95" customHeight="1" x14ac:dyDescent="0.2">
      <c r="B8" s="85" t="s">
        <v>573</v>
      </c>
      <c r="C8" s="87" t="s">
        <v>575</v>
      </c>
      <c r="D8" s="88" t="s">
        <v>378</v>
      </c>
      <c r="E8" s="88" t="s">
        <v>511</v>
      </c>
    </row>
    <row r="9" spans="2:5" ht="24.95" customHeight="1" x14ac:dyDescent="0.2">
      <c r="B9" s="85" t="s">
        <v>573</v>
      </c>
      <c r="C9" s="87" t="s">
        <v>576</v>
      </c>
      <c r="D9" s="88" t="s">
        <v>378</v>
      </c>
      <c r="E9" s="88" t="s">
        <v>511</v>
      </c>
    </row>
    <row r="10" spans="2:5" ht="24.95" customHeight="1" x14ac:dyDescent="0.2">
      <c r="B10" s="85" t="s">
        <v>573</v>
      </c>
      <c r="C10" s="85" t="s">
        <v>521</v>
      </c>
      <c r="D10" s="88" t="s">
        <v>378</v>
      </c>
      <c r="E10" s="88" t="s">
        <v>511</v>
      </c>
    </row>
    <row r="11" spans="2:5" ht="24.95" customHeight="1" x14ac:dyDescent="0.2">
      <c r="B11" s="85" t="s">
        <v>577</v>
      </c>
      <c r="C11" s="87" t="s">
        <v>532</v>
      </c>
      <c r="D11" s="88" t="s">
        <v>378</v>
      </c>
      <c r="E11" s="88" t="s">
        <v>511</v>
      </c>
    </row>
    <row r="12" spans="2:5" ht="24.95" customHeight="1" x14ac:dyDescent="0.2">
      <c r="B12" s="85" t="s">
        <v>577</v>
      </c>
      <c r="C12" s="87" t="s">
        <v>578</v>
      </c>
      <c r="D12" s="88" t="s">
        <v>378</v>
      </c>
      <c r="E12" s="88" t="s">
        <v>511</v>
      </c>
    </row>
    <row r="13" spans="2:5" ht="24.95" customHeight="1" x14ac:dyDescent="0.2">
      <c r="B13" s="85" t="s">
        <v>577</v>
      </c>
      <c r="C13" s="87" t="s">
        <v>579</v>
      </c>
      <c r="D13" s="88" t="s">
        <v>378</v>
      </c>
      <c r="E13" s="88" t="s">
        <v>511</v>
      </c>
    </row>
    <row r="14" spans="2:5" ht="24.95" customHeight="1" x14ac:dyDescent="0.2">
      <c r="B14" s="85" t="s">
        <v>577</v>
      </c>
      <c r="C14" s="87" t="s">
        <v>580</v>
      </c>
      <c r="D14" s="88" t="s">
        <v>378</v>
      </c>
      <c r="E14" s="88" t="s">
        <v>511</v>
      </c>
    </row>
    <row r="15" spans="2:5" ht="24.95" customHeight="1" x14ac:dyDescent="0.2">
      <c r="B15" s="85" t="s">
        <v>577</v>
      </c>
      <c r="C15" s="87" t="s">
        <v>581</v>
      </c>
      <c r="D15" s="88" t="s">
        <v>378</v>
      </c>
      <c r="E15" s="88" t="s">
        <v>511</v>
      </c>
    </row>
    <row r="16" spans="2:5" ht="24.95" customHeight="1" x14ac:dyDescent="0.2">
      <c r="B16" s="85" t="s">
        <v>571</v>
      </c>
      <c r="C16" s="87" t="s">
        <v>553</v>
      </c>
      <c r="D16" s="88" t="s">
        <v>378</v>
      </c>
      <c r="E16" s="88" t="s">
        <v>511</v>
      </c>
    </row>
    <row r="17" spans="2:5" ht="24.95" customHeight="1" x14ac:dyDescent="0.2">
      <c r="B17" s="85" t="s">
        <v>571</v>
      </c>
      <c r="C17" s="87" t="s">
        <v>706</v>
      </c>
      <c r="D17" s="88" t="s">
        <v>378</v>
      </c>
      <c r="E17" s="88" t="s">
        <v>511</v>
      </c>
    </row>
    <row r="18" spans="2:5" ht="24.95" customHeight="1" x14ac:dyDescent="0.2">
      <c r="B18" s="85" t="s">
        <v>571</v>
      </c>
      <c r="C18" s="87" t="s">
        <v>540</v>
      </c>
      <c r="D18" s="88" t="s">
        <v>378</v>
      </c>
      <c r="E18" s="88" t="s">
        <v>511</v>
      </c>
    </row>
    <row r="19" spans="2:5" ht="24.95" customHeight="1" x14ac:dyDescent="0.2">
      <c r="B19" s="85" t="s">
        <v>571</v>
      </c>
      <c r="C19" s="87" t="s">
        <v>586</v>
      </c>
      <c r="D19" s="88" t="s">
        <v>378</v>
      </c>
      <c r="E19" s="88" t="s">
        <v>511</v>
      </c>
    </row>
    <row r="20" spans="2:5" ht="24.95" customHeight="1" x14ac:dyDescent="0.2">
      <c r="B20" s="85" t="s">
        <v>571</v>
      </c>
      <c r="C20" s="87" t="s">
        <v>582</v>
      </c>
      <c r="D20" s="88" t="s">
        <v>378</v>
      </c>
      <c r="E20" s="88" t="s">
        <v>511</v>
      </c>
    </row>
    <row r="21" spans="2:5" ht="24.95" customHeight="1" x14ac:dyDescent="0.2">
      <c r="B21" s="85" t="s">
        <v>571</v>
      </c>
      <c r="C21" s="87" t="s">
        <v>583</v>
      </c>
      <c r="D21" s="88" t="s">
        <v>378</v>
      </c>
      <c r="E21" s="88" t="s">
        <v>511</v>
      </c>
    </row>
    <row r="22" spans="2:5" ht="24.95" customHeight="1" x14ac:dyDescent="0.2">
      <c r="B22" s="85" t="s">
        <v>571</v>
      </c>
      <c r="C22" s="87" t="s">
        <v>707</v>
      </c>
      <c r="D22" s="88" t="s">
        <v>378</v>
      </c>
      <c r="E22" s="88" t="s">
        <v>511</v>
      </c>
    </row>
    <row r="23" spans="2:5" ht="24.95" customHeight="1" x14ac:dyDescent="0.2">
      <c r="B23" s="85" t="s">
        <v>571</v>
      </c>
      <c r="C23" s="87" t="s">
        <v>563</v>
      </c>
      <c r="D23" s="88" t="s">
        <v>378</v>
      </c>
      <c r="E23" s="88" t="s">
        <v>511</v>
      </c>
    </row>
    <row r="24" spans="2:5" ht="24.95" customHeight="1" x14ac:dyDescent="0.2">
      <c r="B24" s="85" t="s">
        <v>520</v>
      </c>
      <c r="C24" s="87" t="s">
        <v>554</v>
      </c>
      <c r="D24" s="88" t="s">
        <v>378</v>
      </c>
      <c r="E24" s="88" t="s">
        <v>511</v>
      </c>
    </row>
    <row r="25" spans="2:5" ht="24.95" customHeight="1" x14ac:dyDescent="0.2">
      <c r="B25" s="85" t="s">
        <v>520</v>
      </c>
      <c r="C25" s="87" t="s">
        <v>548</v>
      </c>
      <c r="D25" s="88" t="s">
        <v>378</v>
      </c>
      <c r="E25" s="88" t="s">
        <v>511</v>
      </c>
    </row>
    <row r="26" spans="2:5" ht="24.95" customHeight="1" x14ac:dyDescent="0.2">
      <c r="B26" s="85" t="s">
        <v>520</v>
      </c>
      <c r="C26" s="87" t="s">
        <v>527</v>
      </c>
      <c r="D26" s="88" t="s">
        <v>378</v>
      </c>
      <c r="E26" s="88" t="s">
        <v>511</v>
      </c>
    </row>
    <row r="27" spans="2:5" ht="24.95" customHeight="1" x14ac:dyDescent="0.2">
      <c r="B27" s="85" t="s">
        <v>584</v>
      </c>
      <c r="C27" s="87" t="s">
        <v>543</v>
      </c>
      <c r="D27" s="88" t="s">
        <v>378</v>
      </c>
      <c r="E27" s="88" t="s">
        <v>511</v>
      </c>
    </row>
    <row r="28" spans="2:5" ht="24.95" customHeight="1" x14ac:dyDescent="0.2">
      <c r="B28" s="85" t="s">
        <v>127</v>
      </c>
      <c r="C28" s="87" t="s">
        <v>708</v>
      </c>
      <c r="D28" s="88" t="s">
        <v>378</v>
      </c>
      <c r="E28" s="88" t="s">
        <v>511</v>
      </c>
    </row>
    <row r="29" spans="2:5" ht="24.95" customHeight="1" x14ac:dyDescent="0.2">
      <c r="B29" s="85" t="s">
        <v>572</v>
      </c>
      <c r="C29" s="87" t="s">
        <v>709</v>
      </c>
      <c r="D29" s="88" t="s">
        <v>378</v>
      </c>
      <c r="E29" s="88" t="s">
        <v>511</v>
      </c>
    </row>
    <row r="30" spans="2:5" ht="24.95" customHeight="1" x14ac:dyDescent="0.2">
      <c r="B30" s="85" t="s">
        <v>573</v>
      </c>
      <c r="C30" s="87" t="s">
        <v>528</v>
      </c>
      <c r="D30" s="89" t="s">
        <v>487</v>
      </c>
      <c r="E30" s="89" t="s">
        <v>585</v>
      </c>
    </row>
    <row r="31" spans="2:5" ht="24.95" customHeight="1" x14ac:dyDescent="0.2">
      <c r="B31" s="85" t="s">
        <v>573</v>
      </c>
      <c r="C31" s="87" t="s">
        <v>574</v>
      </c>
      <c r="D31" s="89" t="s">
        <v>487</v>
      </c>
      <c r="E31" s="89" t="s">
        <v>585</v>
      </c>
    </row>
    <row r="32" spans="2:5" ht="24.95" customHeight="1" x14ac:dyDescent="0.2">
      <c r="B32" s="85" t="s">
        <v>573</v>
      </c>
      <c r="C32" s="87" t="s">
        <v>575</v>
      </c>
      <c r="D32" s="89" t="s">
        <v>487</v>
      </c>
      <c r="E32" s="89" t="s">
        <v>585</v>
      </c>
    </row>
    <row r="33" spans="2:5" ht="24.95" customHeight="1" x14ac:dyDescent="0.2">
      <c r="B33" s="85" t="s">
        <v>573</v>
      </c>
      <c r="C33" s="87" t="s">
        <v>576</v>
      </c>
      <c r="D33" s="89" t="s">
        <v>487</v>
      </c>
      <c r="E33" s="89" t="s">
        <v>585</v>
      </c>
    </row>
    <row r="34" spans="2:5" ht="24.95" customHeight="1" x14ac:dyDescent="0.2">
      <c r="B34" s="85" t="s">
        <v>573</v>
      </c>
      <c r="C34" s="85" t="s">
        <v>521</v>
      </c>
      <c r="D34" s="89" t="s">
        <v>487</v>
      </c>
      <c r="E34" s="89" t="s">
        <v>585</v>
      </c>
    </row>
    <row r="35" spans="2:5" ht="24.95" customHeight="1" x14ac:dyDescent="0.2">
      <c r="B35" s="85" t="s">
        <v>577</v>
      </c>
      <c r="C35" s="87" t="s">
        <v>532</v>
      </c>
      <c r="D35" s="89" t="s">
        <v>487</v>
      </c>
      <c r="E35" s="89" t="s">
        <v>585</v>
      </c>
    </row>
    <row r="36" spans="2:5" ht="24.95" customHeight="1" x14ac:dyDescent="0.2">
      <c r="B36" s="85" t="s">
        <v>577</v>
      </c>
      <c r="C36" s="87" t="s">
        <v>578</v>
      </c>
      <c r="D36" s="89" t="s">
        <v>487</v>
      </c>
      <c r="E36" s="89" t="s">
        <v>585</v>
      </c>
    </row>
    <row r="37" spans="2:5" ht="24.95" customHeight="1" x14ac:dyDescent="0.2">
      <c r="B37" s="85" t="s">
        <v>577</v>
      </c>
      <c r="C37" s="87" t="s">
        <v>579</v>
      </c>
      <c r="D37" s="89" t="s">
        <v>487</v>
      </c>
      <c r="E37" s="89" t="s">
        <v>585</v>
      </c>
    </row>
    <row r="38" spans="2:5" ht="24.95" customHeight="1" x14ac:dyDescent="0.2">
      <c r="B38" s="85" t="s">
        <v>577</v>
      </c>
      <c r="C38" s="87" t="s">
        <v>580</v>
      </c>
      <c r="D38" s="89" t="s">
        <v>487</v>
      </c>
      <c r="E38" s="89" t="s">
        <v>585</v>
      </c>
    </row>
    <row r="39" spans="2:5" ht="24.95" customHeight="1" x14ac:dyDescent="0.2">
      <c r="B39" s="85" t="s">
        <v>577</v>
      </c>
      <c r="C39" s="87" t="s">
        <v>581</v>
      </c>
      <c r="D39" s="89" t="s">
        <v>487</v>
      </c>
      <c r="E39" s="89" t="s">
        <v>585</v>
      </c>
    </row>
    <row r="40" spans="2:5" ht="24.95" customHeight="1" x14ac:dyDescent="0.2">
      <c r="B40" s="85" t="s">
        <v>571</v>
      </c>
      <c r="C40" s="87" t="s">
        <v>706</v>
      </c>
      <c r="D40" s="89" t="s">
        <v>487</v>
      </c>
      <c r="E40" s="89" t="s">
        <v>585</v>
      </c>
    </row>
    <row r="41" spans="2:5" ht="24.95" customHeight="1" x14ac:dyDescent="0.2">
      <c r="B41" s="85" t="s">
        <v>571</v>
      </c>
      <c r="C41" s="87" t="s">
        <v>540</v>
      </c>
      <c r="D41" s="89" t="s">
        <v>487</v>
      </c>
      <c r="E41" s="89" t="s">
        <v>585</v>
      </c>
    </row>
    <row r="42" spans="2:5" ht="24.95" customHeight="1" x14ac:dyDescent="0.2">
      <c r="B42" s="85" t="s">
        <v>571</v>
      </c>
      <c r="C42" s="87" t="s">
        <v>586</v>
      </c>
      <c r="D42" s="89" t="s">
        <v>487</v>
      </c>
      <c r="E42" s="89" t="s">
        <v>585</v>
      </c>
    </row>
    <row r="43" spans="2:5" ht="24.95" customHeight="1" x14ac:dyDescent="0.2">
      <c r="B43" s="85" t="s">
        <v>571</v>
      </c>
      <c r="C43" s="87" t="s">
        <v>583</v>
      </c>
      <c r="D43" s="89" t="s">
        <v>487</v>
      </c>
      <c r="E43" s="89" t="s">
        <v>585</v>
      </c>
    </row>
    <row r="44" spans="2:5" ht="24.95" customHeight="1" x14ac:dyDescent="0.2">
      <c r="B44" s="85" t="s">
        <v>520</v>
      </c>
      <c r="C44" s="87" t="s">
        <v>710</v>
      </c>
      <c r="D44" s="89" t="s">
        <v>487</v>
      </c>
      <c r="E44" s="89" t="s">
        <v>585</v>
      </c>
    </row>
    <row r="45" spans="2:5" ht="24.95" customHeight="1" x14ac:dyDescent="0.2">
      <c r="B45" s="85" t="s">
        <v>584</v>
      </c>
      <c r="C45" s="87" t="s">
        <v>522</v>
      </c>
      <c r="D45" s="89" t="s">
        <v>487</v>
      </c>
      <c r="E45" s="89" t="s">
        <v>585</v>
      </c>
    </row>
    <row r="46" spans="2:5" ht="24.95" customHeight="1" x14ac:dyDescent="0.2">
      <c r="B46" s="85" t="s">
        <v>584</v>
      </c>
      <c r="C46" s="87" t="s">
        <v>543</v>
      </c>
      <c r="D46" s="89" t="s">
        <v>487</v>
      </c>
      <c r="E46" s="89" t="s">
        <v>585</v>
      </c>
    </row>
    <row r="47" spans="2:5" ht="24.95" customHeight="1" x14ac:dyDescent="0.2">
      <c r="B47" s="85" t="s">
        <v>572</v>
      </c>
      <c r="C47" s="87" t="s">
        <v>711</v>
      </c>
      <c r="D47" s="89" t="s">
        <v>487</v>
      </c>
      <c r="E47" s="89" t="s">
        <v>585</v>
      </c>
    </row>
  </sheetData>
  <autoFilter ref="B4:E47"/>
  <mergeCells count="2">
    <mergeCell ref="B2:E2"/>
    <mergeCell ref="B3:E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showGridLines="0" workbookViewId="0">
      <selection activeCell="I53" sqref="I53"/>
    </sheetView>
  </sheetViews>
  <sheetFormatPr baseColWidth="10" defaultColWidth="0" defaultRowHeight="15" zeroHeight="1" x14ac:dyDescent="0.25"/>
  <cols>
    <col min="1" max="1" width="3.140625" style="91" customWidth="1"/>
    <col min="2" max="2" width="10.42578125" style="91" customWidth="1"/>
    <col min="3" max="3" width="17" style="91" customWidth="1"/>
    <col min="4" max="4" width="18.7109375" style="91" customWidth="1"/>
    <col min="5" max="5" width="16" style="91" customWidth="1"/>
    <col min="6" max="6" width="14.42578125" style="91" customWidth="1"/>
    <col min="7" max="7" width="11.42578125" style="91" customWidth="1"/>
    <col min="8" max="8" width="21.140625" style="91" customWidth="1"/>
    <col min="9" max="9" width="11.42578125" style="91" customWidth="1"/>
    <col min="10" max="10" width="3.42578125" style="91" customWidth="1"/>
    <col min="11" max="256" width="11.42578125" style="91" customWidth="1"/>
    <col min="257" max="257" width="3.140625" style="91" customWidth="1"/>
    <col min="258" max="258" width="10.42578125" style="91" customWidth="1"/>
    <col min="259" max="259" width="17" style="91" customWidth="1"/>
    <col min="260" max="260" width="18.7109375" style="91" customWidth="1"/>
    <col min="261" max="261" width="16" style="91" customWidth="1"/>
    <col min="262" max="262" width="14.42578125" style="91" customWidth="1"/>
    <col min="263" max="263" width="11.42578125" style="91" customWidth="1"/>
    <col min="264" max="264" width="21.140625" style="91" customWidth="1"/>
    <col min="265" max="265" width="11.42578125" style="91" customWidth="1"/>
    <col min="266" max="266" width="3.42578125" style="91" customWidth="1"/>
    <col min="267" max="512" width="0" style="91" hidden="1"/>
    <col min="513" max="513" width="3.140625" style="91" customWidth="1"/>
    <col min="514" max="514" width="10.42578125" style="91" customWidth="1"/>
    <col min="515" max="515" width="17" style="91" customWidth="1"/>
    <col min="516" max="516" width="18.7109375" style="91" customWidth="1"/>
    <col min="517" max="517" width="16" style="91" customWidth="1"/>
    <col min="518" max="518" width="14.42578125" style="91" customWidth="1"/>
    <col min="519" max="519" width="11.42578125" style="91" customWidth="1"/>
    <col min="520" max="520" width="21.140625" style="91" customWidth="1"/>
    <col min="521" max="521" width="11.42578125" style="91" customWidth="1"/>
    <col min="522" max="522" width="3.42578125" style="91" customWidth="1"/>
    <col min="523" max="768" width="0" style="91" hidden="1"/>
    <col min="769" max="769" width="3.140625" style="91" customWidth="1"/>
    <col min="770" max="770" width="10.42578125" style="91" customWidth="1"/>
    <col min="771" max="771" width="17" style="91" customWidth="1"/>
    <col min="772" max="772" width="18.7109375" style="91" customWidth="1"/>
    <col min="773" max="773" width="16" style="91" customWidth="1"/>
    <col min="774" max="774" width="14.42578125" style="91" customWidth="1"/>
    <col min="775" max="775" width="11.42578125" style="91" customWidth="1"/>
    <col min="776" max="776" width="21.140625" style="91" customWidth="1"/>
    <col min="777" max="777" width="11.42578125" style="91" customWidth="1"/>
    <col min="778" max="778" width="3.42578125" style="91" customWidth="1"/>
    <col min="779" max="1024" width="0" style="91" hidden="1"/>
    <col min="1025" max="1025" width="3.140625" style="91" customWidth="1"/>
    <col min="1026" max="1026" width="10.42578125" style="91" customWidth="1"/>
    <col min="1027" max="1027" width="17" style="91" customWidth="1"/>
    <col min="1028" max="1028" width="18.7109375" style="91" customWidth="1"/>
    <col min="1029" max="1029" width="16" style="91" customWidth="1"/>
    <col min="1030" max="1030" width="14.42578125" style="91" customWidth="1"/>
    <col min="1031" max="1031" width="11.42578125" style="91" customWidth="1"/>
    <col min="1032" max="1032" width="21.140625" style="91" customWidth="1"/>
    <col min="1033" max="1033" width="11.42578125" style="91" customWidth="1"/>
    <col min="1034" max="1034" width="3.42578125" style="91" customWidth="1"/>
    <col min="1035" max="1280" width="0" style="91" hidden="1"/>
    <col min="1281" max="1281" width="3.140625" style="91" customWidth="1"/>
    <col min="1282" max="1282" width="10.42578125" style="91" customWidth="1"/>
    <col min="1283" max="1283" width="17" style="91" customWidth="1"/>
    <col min="1284" max="1284" width="18.7109375" style="91" customWidth="1"/>
    <col min="1285" max="1285" width="16" style="91" customWidth="1"/>
    <col min="1286" max="1286" width="14.42578125" style="91" customWidth="1"/>
    <col min="1287" max="1287" width="11.42578125" style="91" customWidth="1"/>
    <col min="1288" max="1288" width="21.140625" style="91" customWidth="1"/>
    <col min="1289" max="1289" width="11.42578125" style="91" customWidth="1"/>
    <col min="1290" max="1290" width="3.42578125" style="91" customWidth="1"/>
    <col min="1291" max="1536" width="0" style="91" hidden="1"/>
    <col min="1537" max="1537" width="3.140625" style="91" customWidth="1"/>
    <col min="1538" max="1538" width="10.42578125" style="91" customWidth="1"/>
    <col min="1539" max="1539" width="17" style="91" customWidth="1"/>
    <col min="1540" max="1540" width="18.7109375" style="91" customWidth="1"/>
    <col min="1541" max="1541" width="16" style="91" customWidth="1"/>
    <col min="1542" max="1542" width="14.42578125" style="91" customWidth="1"/>
    <col min="1543" max="1543" width="11.42578125" style="91" customWidth="1"/>
    <col min="1544" max="1544" width="21.140625" style="91" customWidth="1"/>
    <col min="1545" max="1545" width="11.42578125" style="91" customWidth="1"/>
    <col min="1546" max="1546" width="3.42578125" style="91" customWidth="1"/>
    <col min="1547" max="1792" width="0" style="91" hidden="1"/>
    <col min="1793" max="1793" width="3.140625" style="91" customWidth="1"/>
    <col min="1794" max="1794" width="10.42578125" style="91" customWidth="1"/>
    <col min="1795" max="1795" width="17" style="91" customWidth="1"/>
    <col min="1796" max="1796" width="18.7109375" style="91" customWidth="1"/>
    <col min="1797" max="1797" width="16" style="91" customWidth="1"/>
    <col min="1798" max="1798" width="14.42578125" style="91" customWidth="1"/>
    <col min="1799" max="1799" width="11.42578125" style="91" customWidth="1"/>
    <col min="1800" max="1800" width="21.140625" style="91" customWidth="1"/>
    <col min="1801" max="1801" width="11.42578125" style="91" customWidth="1"/>
    <col min="1802" max="1802" width="3.42578125" style="91" customWidth="1"/>
    <col min="1803" max="2048" width="0" style="91" hidden="1"/>
    <col min="2049" max="2049" width="3.140625" style="91" customWidth="1"/>
    <col min="2050" max="2050" width="10.42578125" style="91" customWidth="1"/>
    <col min="2051" max="2051" width="17" style="91" customWidth="1"/>
    <col min="2052" max="2052" width="18.7109375" style="91" customWidth="1"/>
    <col min="2053" max="2053" width="16" style="91" customWidth="1"/>
    <col min="2054" max="2054" width="14.42578125" style="91" customWidth="1"/>
    <col min="2055" max="2055" width="11.42578125" style="91" customWidth="1"/>
    <col min="2056" max="2056" width="21.140625" style="91" customWidth="1"/>
    <col min="2057" max="2057" width="11.42578125" style="91" customWidth="1"/>
    <col min="2058" max="2058" width="3.42578125" style="91" customWidth="1"/>
    <col min="2059" max="2304" width="0" style="91" hidden="1"/>
    <col min="2305" max="2305" width="3.140625" style="91" customWidth="1"/>
    <col min="2306" max="2306" width="10.42578125" style="91" customWidth="1"/>
    <col min="2307" max="2307" width="17" style="91" customWidth="1"/>
    <col min="2308" max="2308" width="18.7109375" style="91" customWidth="1"/>
    <col min="2309" max="2309" width="16" style="91" customWidth="1"/>
    <col min="2310" max="2310" width="14.42578125" style="91" customWidth="1"/>
    <col min="2311" max="2311" width="11.42578125" style="91" customWidth="1"/>
    <col min="2312" max="2312" width="21.140625" style="91" customWidth="1"/>
    <col min="2313" max="2313" width="11.42578125" style="91" customWidth="1"/>
    <col min="2314" max="2314" width="3.42578125" style="91" customWidth="1"/>
    <col min="2315" max="2560" width="0" style="91" hidden="1"/>
    <col min="2561" max="2561" width="3.140625" style="91" customWidth="1"/>
    <col min="2562" max="2562" width="10.42578125" style="91" customWidth="1"/>
    <col min="2563" max="2563" width="17" style="91" customWidth="1"/>
    <col min="2564" max="2564" width="18.7109375" style="91" customWidth="1"/>
    <col min="2565" max="2565" width="16" style="91" customWidth="1"/>
    <col min="2566" max="2566" width="14.42578125" style="91" customWidth="1"/>
    <col min="2567" max="2567" width="11.42578125" style="91" customWidth="1"/>
    <col min="2568" max="2568" width="21.140625" style="91" customWidth="1"/>
    <col min="2569" max="2569" width="11.42578125" style="91" customWidth="1"/>
    <col min="2570" max="2570" width="3.42578125" style="91" customWidth="1"/>
    <col min="2571" max="2816" width="0" style="91" hidden="1"/>
    <col min="2817" max="2817" width="3.140625" style="91" customWidth="1"/>
    <col min="2818" max="2818" width="10.42578125" style="91" customWidth="1"/>
    <col min="2819" max="2819" width="17" style="91" customWidth="1"/>
    <col min="2820" max="2820" width="18.7109375" style="91" customWidth="1"/>
    <col min="2821" max="2821" width="16" style="91" customWidth="1"/>
    <col min="2822" max="2822" width="14.42578125" style="91" customWidth="1"/>
    <col min="2823" max="2823" width="11.42578125" style="91" customWidth="1"/>
    <col min="2824" max="2824" width="21.140625" style="91" customWidth="1"/>
    <col min="2825" max="2825" width="11.42578125" style="91" customWidth="1"/>
    <col min="2826" max="2826" width="3.42578125" style="91" customWidth="1"/>
    <col min="2827" max="3072" width="0" style="91" hidden="1"/>
    <col min="3073" max="3073" width="3.140625" style="91" customWidth="1"/>
    <col min="3074" max="3074" width="10.42578125" style="91" customWidth="1"/>
    <col min="3075" max="3075" width="17" style="91" customWidth="1"/>
    <col min="3076" max="3076" width="18.7109375" style="91" customWidth="1"/>
    <col min="3077" max="3077" width="16" style="91" customWidth="1"/>
    <col min="3078" max="3078" width="14.42578125" style="91" customWidth="1"/>
    <col min="3079" max="3079" width="11.42578125" style="91" customWidth="1"/>
    <col min="3080" max="3080" width="21.140625" style="91" customWidth="1"/>
    <col min="3081" max="3081" width="11.42578125" style="91" customWidth="1"/>
    <col min="3082" max="3082" width="3.42578125" style="91" customWidth="1"/>
    <col min="3083" max="3328" width="0" style="91" hidden="1"/>
    <col min="3329" max="3329" width="3.140625" style="91" customWidth="1"/>
    <col min="3330" max="3330" width="10.42578125" style="91" customWidth="1"/>
    <col min="3331" max="3331" width="17" style="91" customWidth="1"/>
    <col min="3332" max="3332" width="18.7109375" style="91" customWidth="1"/>
    <col min="3333" max="3333" width="16" style="91" customWidth="1"/>
    <col min="3334" max="3334" width="14.42578125" style="91" customWidth="1"/>
    <col min="3335" max="3335" width="11.42578125" style="91" customWidth="1"/>
    <col min="3336" max="3336" width="21.140625" style="91" customWidth="1"/>
    <col min="3337" max="3337" width="11.42578125" style="91" customWidth="1"/>
    <col min="3338" max="3338" width="3.42578125" style="91" customWidth="1"/>
    <col min="3339" max="3584" width="0" style="91" hidden="1"/>
    <col min="3585" max="3585" width="3.140625" style="91" customWidth="1"/>
    <col min="3586" max="3586" width="10.42578125" style="91" customWidth="1"/>
    <col min="3587" max="3587" width="17" style="91" customWidth="1"/>
    <col min="3588" max="3588" width="18.7109375" style="91" customWidth="1"/>
    <col min="3589" max="3589" width="16" style="91" customWidth="1"/>
    <col min="3590" max="3590" width="14.42578125" style="91" customWidth="1"/>
    <col min="3591" max="3591" width="11.42578125" style="91" customWidth="1"/>
    <col min="3592" max="3592" width="21.140625" style="91" customWidth="1"/>
    <col min="3593" max="3593" width="11.42578125" style="91" customWidth="1"/>
    <col min="3594" max="3594" width="3.42578125" style="91" customWidth="1"/>
    <col min="3595" max="3840" width="0" style="91" hidden="1"/>
    <col min="3841" max="3841" width="3.140625" style="91" customWidth="1"/>
    <col min="3842" max="3842" width="10.42578125" style="91" customWidth="1"/>
    <col min="3843" max="3843" width="17" style="91" customWidth="1"/>
    <col min="3844" max="3844" width="18.7109375" style="91" customWidth="1"/>
    <col min="3845" max="3845" width="16" style="91" customWidth="1"/>
    <col min="3846" max="3846" width="14.42578125" style="91" customWidth="1"/>
    <col min="3847" max="3847" width="11.42578125" style="91" customWidth="1"/>
    <col min="3848" max="3848" width="21.140625" style="91" customWidth="1"/>
    <col min="3849" max="3849" width="11.42578125" style="91" customWidth="1"/>
    <col min="3850" max="3850" width="3.42578125" style="91" customWidth="1"/>
    <col min="3851" max="4096" width="0" style="91" hidden="1"/>
    <col min="4097" max="4097" width="3.140625" style="91" customWidth="1"/>
    <col min="4098" max="4098" width="10.42578125" style="91" customWidth="1"/>
    <col min="4099" max="4099" width="17" style="91" customWidth="1"/>
    <col min="4100" max="4100" width="18.7109375" style="91" customWidth="1"/>
    <col min="4101" max="4101" width="16" style="91" customWidth="1"/>
    <col min="4102" max="4102" width="14.42578125" style="91" customWidth="1"/>
    <col min="4103" max="4103" width="11.42578125" style="91" customWidth="1"/>
    <col min="4104" max="4104" width="21.140625" style="91" customWidth="1"/>
    <col min="4105" max="4105" width="11.42578125" style="91" customWidth="1"/>
    <col min="4106" max="4106" width="3.42578125" style="91" customWidth="1"/>
    <col min="4107" max="4352" width="0" style="91" hidden="1"/>
    <col min="4353" max="4353" width="3.140625" style="91" customWidth="1"/>
    <col min="4354" max="4354" width="10.42578125" style="91" customWidth="1"/>
    <col min="4355" max="4355" width="17" style="91" customWidth="1"/>
    <col min="4356" max="4356" width="18.7109375" style="91" customWidth="1"/>
    <col min="4357" max="4357" width="16" style="91" customWidth="1"/>
    <col min="4358" max="4358" width="14.42578125" style="91" customWidth="1"/>
    <col min="4359" max="4359" width="11.42578125" style="91" customWidth="1"/>
    <col min="4360" max="4360" width="21.140625" style="91" customWidth="1"/>
    <col min="4361" max="4361" width="11.42578125" style="91" customWidth="1"/>
    <col min="4362" max="4362" width="3.42578125" style="91" customWidth="1"/>
    <col min="4363" max="4608" width="0" style="91" hidden="1"/>
    <col min="4609" max="4609" width="3.140625" style="91" customWidth="1"/>
    <col min="4610" max="4610" width="10.42578125" style="91" customWidth="1"/>
    <col min="4611" max="4611" width="17" style="91" customWidth="1"/>
    <col min="4612" max="4612" width="18.7109375" style="91" customWidth="1"/>
    <col min="4613" max="4613" width="16" style="91" customWidth="1"/>
    <col min="4614" max="4614" width="14.42578125" style="91" customWidth="1"/>
    <col min="4615" max="4615" width="11.42578125" style="91" customWidth="1"/>
    <col min="4616" max="4616" width="21.140625" style="91" customWidth="1"/>
    <col min="4617" max="4617" width="11.42578125" style="91" customWidth="1"/>
    <col min="4618" max="4618" width="3.42578125" style="91" customWidth="1"/>
    <col min="4619" max="4864" width="0" style="91" hidden="1"/>
    <col min="4865" max="4865" width="3.140625" style="91" customWidth="1"/>
    <col min="4866" max="4866" width="10.42578125" style="91" customWidth="1"/>
    <col min="4867" max="4867" width="17" style="91" customWidth="1"/>
    <col min="4868" max="4868" width="18.7109375" style="91" customWidth="1"/>
    <col min="4869" max="4869" width="16" style="91" customWidth="1"/>
    <col min="4870" max="4870" width="14.42578125" style="91" customWidth="1"/>
    <col min="4871" max="4871" width="11.42578125" style="91" customWidth="1"/>
    <col min="4872" max="4872" width="21.140625" style="91" customWidth="1"/>
    <col min="4873" max="4873" width="11.42578125" style="91" customWidth="1"/>
    <col min="4874" max="4874" width="3.42578125" style="91" customWidth="1"/>
    <col min="4875" max="5120" width="0" style="91" hidden="1"/>
    <col min="5121" max="5121" width="3.140625" style="91" customWidth="1"/>
    <col min="5122" max="5122" width="10.42578125" style="91" customWidth="1"/>
    <col min="5123" max="5123" width="17" style="91" customWidth="1"/>
    <col min="5124" max="5124" width="18.7109375" style="91" customWidth="1"/>
    <col min="5125" max="5125" width="16" style="91" customWidth="1"/>
    <col min="5126" max="5126" width="14.42578125" style="91" customWidth="1"/>
    <col min="5127" max="5127" width="11.42578125" style="91" customWidth="1"/>
    <col min="5128" max="5128" width="21.140625" style="91" customWidth="1"/>
    <col min="5129" max="5129" width="11.42578125" style="91" customWidth="1"/>
    <col min="5130" max="5130" width="3.42578125" style="91" customWidth="1"/>
    <col min="5131" max="5376" width="0" style="91" hidden="1"/>
    <col min="5377" max="5377" width="3.140625" style="91" customWidth="1"/>
    <col min="5378" max="5378" width="10.42578125" style="91" customWidth="1"/>
    <col min="5379" max="5379" width="17" style="91" customWidth="1"/>
    <col min="5380" max="5380" width="18.7109375" style="91" customWidth="1"/>
    <col min="5381" max="5381" width="16" style="91" customWidth="1"/>
    <col min="5382" max="5382" width="14.42578125" style="91" customWidth="1"/>
    <col min="5383" max="5383" width="11.42578125" style="91" customWidth="1"/>
    <col min="5384" max="5384" width="21.140625" style="91" customWidth="1"/>
    <col min="5385" max="5385" width="11.42578125" style="91" customWidth="1"/>
    <col min="5386" max="5386" width="3.42578125" style="91" customWidth="1"/>
    <col min="5387" max="5632" width="0" style="91" hidden="1"/>
    <col min="5633" max="5633" width="3.140625" style="91" customWidth="1"/>
    <col min="5634" max="5634" width="10.42578125" style="91" customWidth="1"/>
    <col min="5635" max="5635" width="17" style="91" customWidth="1"/>
    <col min="5636" max="5636" width="18.7109375" style="91" customWidth="1"/>
    <col min="5637" max="5637" width="16" style="91" customWidth="1"/>
    <col min="5638" max="5638" width="14.42578125" style="91" customWidth="1"/>
    <col min="5639" max="5639" width="11.42578125" style="91" customWidth="1"/>
    <col min="5640" max="5640" width="21.140625" style="91" customWidth="1"/>
    <col min="5641" max="5641" width="11.42578125" style="91" customWidth="1"/>
    <col min="5642" max="5642" width="3.42578125" style="91" customWidth="1"/>
    <col min="5643" max="5888" width="0" style="91" hidden="1"/>
    <col min="5889" max="5889" width="3.140625" style="91" customWidth="1"/>
    <col min="5890" max="5890" width="10.42578125" style="91" customWidth="1"/>
    <col min="5891" max="5891" width="17" style="91" customWidth="1"/>
    <col min="5892" max="5892" width="18.7109375" style="91" customWidth="1"/>
    <col min="5893" max="5893" width="16" style="91" customWidth="1"/>
    <col min="5894" max="5894" width="14.42578125" style="91" customWidth="1"/>
    <col min="5895" max="5895" width="11.42578125" style="91" customWidth="1"/>
    <col min="5896" max="5896" width="21.140625" style="91" customWidth="1"/>
    <col min="5897" max="5897" width="11.42578125" style="91" customWidth="1"/>
    <col min="5898" max="5898" width="3.42578125" style="91" customWidth="1"/>
    <col min="5899" max="6144" width="0" style="91" hidden="1"/>
    <col min="6145" max="6145" width="3.140625" style="91" customWidth="1"/>
    <col min="6146" max="6146" width="10.42578125" style="91" customWidth="1"/>
    <col min="6147" max="6147" width="17" style="91" customWidth="1"/>
    <col min="6148" max="6148" width="18.7109375" style="91" customWidth="1"/>
    <col min="6149" max="6149" width="16" style="91" customWidth="1"/>
    <col min="6150" max="6150" width="14.42578125" style="91" customWidth="1"/>
    <col min="6151" max="6151" width="11.42578125" style="91" customWidth="1"/>
    <col min="6152" max="6152" width="21.140625" style="91" customWidth="1"/>
    <col min="6153" max="6153" width="11.42578125" style="91" customWidth="1"/>
    <col min="6154" max="6154" width="3.42578125" style="91" customWidth="1"/>
    <col min="6155" max="6400" width="0" style="91" hidden="1"/>
    <col min="6401" max="6401" width="3.140625" style="91" customWidth="1"/>
    <col min="6402" max="6402" width="10.42578125" style="91" customWidth="1"/>
    <col min="6403" max="6403" width="17" style="91" customWidth="1"/>
    <col min="6404" max="6404" width="18.7109375" style="91" customWidth="1"/>
    <col min="6405" max="6405" width="16" style="91" customWidth="1"/>
    <col min="6406" max="6406" width="14.42578125" style="91" customWidth="1"/>
    <col min="6407" max="6407" width="11.42578125" style="91" customWidth="1"/>
    <col min="6408" max="6408" width="21.140625" style="91" customWidth="1"/>
    <col min="6409" max="6409" width="11.42578125" style="91" customWidth="1"/>
    <col min="6410" max="6410" width="3.42578125" style="91" customWidth="1"/>
    <col min="6411" max="6656" width="0" style="91" hidden="1"/>
    <col min="6657" max="6657" width="3.140625" style="91" customWidth="1"/>
    <col min="6658" max="6658" width="10.42578125" style="91" customWidth="1"/>
    <col min="6659" max="6659" width="17" style="91" customWidth="1"/>
    <col min="6660" max="6660" width="18.7109375" style="91" customWidth="1"/>
    <col min="6661" max="6661" width="16" style="91" customWidth="1"/>
    <col min="6662" max="6662" width="14.42578125" style="91" customWidth="1"/>
    <col min="6663" max="6663" width="11.42578125" style="91" customWidth="1"/>
    <col min="6664" max="6664" width="21.140625" style="91" customWidth="1"/>
    <col min="6665" max="6665" width="11.42578125" style="91" customWidth="1"/>
    <col min="6666" max="6666" width="3.42578125" style="91" customWidth="1"/>
    <col min="6667" max="6912" width="0" style="91" hidden="1"/>
    <col min="6913" max="6913" width="3.140625" style="91" customWidth="1"/>
    <col min="6914" max="6914" width="10.42578125" style="91" customWidth="1"/>
    <col min="6915" max="6915" width="17" style="91" customWidth="1"/>
    <col min="6916" max="6916" width="18.7109375" style="91" customWidth="1"/>
    <col min="6917" max="6917" width="16" style="91" customWidth="1"/>
    <col min="6918" max="6918" width="14.42578125" style="91" customWidth="1"/>
    <col min="6919" max="6919" width="11.42578125" style="91" customWidth="1"/>
    <col min="6920" max="6920" width="21.140625" style="91" customWidth="1"/>
    <col min="6921" max="6921" width="11.42578125" style="91" customWidth="1"/>
    <col min="6922" max="6922" width="3.42578125" style="91" customWidth="1"/>
    <col min="6923" max="7168" width="0" style="91" hidden="1"/>
    <col min="7169" max="7169" width="3.140625" style="91" customWidth="1"/>
    <col min="7170" max="7170" width="10.42578125" style="91" customWidth="1"/>
    <col min="7171" max="7171" width="17" style="91" customWidth="1"/>
    <col min="7172" max="7172" width="18.7109375" style="91" customWidth="1"/>
    <col min="7173" max="7173" width="16" style="91" customWidth="1"/>
    <col min="7174" max="7174" width="14.42578125" style="91" customWidth="1"/>
    <col min="7175" max="7175" width="11.42578125" style="91" customWidth="1"/>
    <col min="7176" max="7176" width="21.140625" style="91" customWidth="1"/>
    <col min="7177" max="7177" width="11.42578125" style="91" customWidth="1"/>
    <col min="7178" max="7178" width="3.42578125" style="91" customWidth="1"/>
    <col min="7179" max="7424" width="0" style="91" hidden="1"/>
    <col min="7425" max="7425" width="3.140625" style="91" customWidth="1"/>
    <col min="7426" max="7426" width="10.42578125" style="91" customWidth="1"/>
    <col min="7427" max="7427" width="17" style="91" customWidth="1"/>
    <col min="7428" max="7428" width="18.7109375" style="91" customWidth="1"/>
    <col min="7429" max="7429" width="16" style="91" customWidth="1"/>
    <col min="7430" max="7430" width="14.42578125" style="91" customWidth="1"/>
    <col min="7431" max="7431" width="11.42578125" style="91" customWidth="1"/>
    <col min="7432" max="7432" width="21.140625" style="91" customWidth="1"/>
    <col min="7433" max="7433" width="11.42578125" style="91" customWidth="1"/>
    <col min="7434" max="7434" width="3.42578125" style="91" customWidth="1"/>
    <col min="7435" max="7680" width="0" style="91" hidden="1"/>
    <col min="7681" max="7681" width="3.140625" style="91" customWidth="1"/>
    <col min="7682" max="7682" width="10.42578125" style="91" customWidth="1"/>
    <col min="7683" max="7683" width="17" style="91" customWidth="1"/>
    <col min="7684" max="7684" width="18.7109375" style="91" customWidth="1"/>
    <col min="7685" max="7685" width="16" style="91" customWidth="1"/>
    <col min="7686" max="7686" width="14.42578125" style="91" customWidth="1"/>
    <col min="7687" max="7687" width="11.42578125" style="91" customWidth="1"/>
    <col min="7688" max="7688" width="21.140625" style="91" customWidth="1"/>
    <col min="7689" max="7689" width="11.42578125" style="91" customWidth="1"/>
    <col min="7690" max="7690" width="3.42578125" style="91" customWidth="1"/>
    <col min="7691" max="7936" width="0" style="91" hidden="1"/>
    <col min="7937" max="7937" width="3.140625" style="91" customWidth="1"/>
    <col min="7938" max="7938" width="10.42578125" style="91" customWidth="1"/>
    <col min="7939" max="7939" width="17" style="91" customWidth="1"/>
    <col min="7940" max="7940" width="18.7109375" style="91" customWidth="1"/>
    <col min="7941" max="7941" width="16" style="91" customWidth="1"/>
    <col min="7942" max="7942" width="14.42578125" style="91" customWidth="1"/>
    <col min="7943" max="7943" width="11.42578125" style="91" customWidth="1"/>
    <col min="7944" max="7944" width="21.140625" style="91" customWidth="1"/>
    <col min="7945" max="7945" width="11.42578125" style="91" customWidth="1"/>
    <col min="7946" max="7946" width="3.42578125" style="91" customWidth="1"/>
    <col min="7947" max="8192" width="0" style="91" hidden="1"/>
    <col min="8193" max="8193" width="3.140625" style="91" customWidth="1"/>
    <col min="8194" max="8194" width="10.42578125" style="91" customWidth="1"/>
    <col min="8195" max="8195" width="17" style="91" customWidth="1"/>
    <col min="8196" max="8196" width="18.7109375" style="91" customWidth="1"/>
    <col min="8197" max="8197" width="16" style="91" customWidth="1"/>
    <col min="8198" max="8198" width="14.42578125" style="91" customWidth="1"/>
    <col min="8199" max="8199" width="11.42578125" style="91" customWidth="1"/>
    <col min="8200" max="8200" width="21.140625" style="91" customWidth="1"/>
    <col min="8201" max="8201" width="11.42578125" style="91" customWidth="1"/>
    <col min="8202" max="8202" width="3.42578125" style="91" customWidth="1"/>
    <col min="8203" max="8448" width="0" style="91" hidden="1"/>
    <col min="8449" max="8449" width="3.140625" style="91" customWidth="1"/>
    <col min="8450" max="8450" width="10.42578125" style="91" customWidth="1"/>
    <col min="8451" max="8451" width="17" style="91" customWidth="1"/>
    <col min="8452" max="8452" width="18.7109375" style="91" customWidth="1"/>
    <col min="8453" max="8453" width="16" style="91" customWidth="1"/>
    <col min="8454" max="8454" width="14.42578125" style="91" customWidth="1"/>
    <col min="8455" max="8455" width="11.42578125" style="91" customWidth="1"/>
    <col min="8456" max="8456" width="21.140625" style="91" customWidth="1"/>
    <col min="8457" max="8457" width="11.42578125" style="91" customWidth="1"/>
    <col min="8458" max="8458" width="3.42578125" style="91" customWidth="1"/>
    <col min="8459" max="8704" width="0" style="91" hidden="1"/>
    <col min="8705" max="8705" width="3.140625" style="91" customWidth="1"/>
    <col min="8706" max="8706" width="10.42578125" style="91" customWidth="1"/>
    <col min="8707" max="8707" width="17" style="91" customWidth="1"/>
    <col min="8708" max="8708" width="18.7109375" style="91" customWidth="1"/>
    <col min="8709" max="8709" width="16" style="91" customWidth="1"/>
    <col min="8710" max="8710" width="14.42578125" style="91" customWidth="1"/>
    <col min="8711" max="8711" width="11.42578125" style="91" customWidth="1"/>
    <col min="8712" max="8712" width="21.140625" style="91" customWidth="1"/>
    <col min="8713" max="8713" width="11.42578125" style="91" customWidth="1"/>
    <col min="8714" max="8714" width="3.42578125" style="91" customWidth="1"/>
    <col min="8715" max="8960" width="0" style="91" hidden="1"/>
    <col min="8961" max="8961" width="3.140625" style="91" customWidth="1"/>
    <col min="8962" max="8962" width="10.42578125" style="91" customWidth="1"/>
    <col min="8963" max="8963" width="17" style="91" customWidth="1"/>
    <col min="8964" max="8964" width="18.7109375" style="91" customWidth="1"/>
    <col min="8965" max="8965" width="16" style="91" customWidth="1"/>
    <col min="8966" max="8966" width="14.42578125" style="91" customWidth="1"/>
    <col min="8967" max="8967" width="11.42578125" style="91" customWidth="1"/>
    <col min="8968" max="8968" width="21.140625" style="91" customWidth="1"/>
    <col min="8969" max="8969" width="11.42578125" style="91" customWidth="1"/>
    <col min="8970" max="8970" width="3.42578125" style="91" customWidth="1"/>
    <col min="8971" max="9216" width="0" style="91" hidden="1"/>
    <col min="9217" max="9217" width="3.140625" style="91" customWidth="1"/>
    <col min="9218" max="9218" width="10.42578125" style="91" customWidth="1"/>
    <col min="9219" max="9219" width="17" style="91" customWidth="1"/>
    <col min="9220" max="9220" width="18.7109375" style="91" customWidth="1"/>
    <col min="9221" max="9221" width="16" style="91" customWidth="1"/>
    <col min="9222" max="9222" width="14.42578125" style="91" customWidth="1"/>
    <col min="9223" max="9223" width="11.42578125" style="91" customWidth="1"/>
    <col min="9224" max="9224" width="21.140625" style="91" customWidth="1"/>
    <col min="9225" max="9225" width="11.42578125" style="91" customWidth="1"/>
    <col min="9226" max="9226" width="3.42578125" style="91" customWidth="1"/>
    <col min="9227" max="9472" width="0" style="91" hidden="1"/>
    <col min="9473" max="9473" width="3.140625" style="91" customWidth="1"/>
    <col min="9474" max="9474" width="10.42578125" style="91" customWidth="1"/>
    <col min="9475" max="9475" width="17" style="91" customWidth="1"/>
    <col min="9476" max="9476" width="18.7109375" style="91" customWidth="1"/>
    <col min="9477" max="9477" width="16" style="91" customWidth="1"/>
    <col min="9478" max="9478" width="14.42578125" style="91" customWidth="1"/>
    <col min="9479" max="9479" width="11.42578125" style="91" customWidth="1"/>
    <col min="9480" max="9480" width="21.140625" style="91" customWidth="1"/>
    <col min="9481" max="9481" width="11.42578125" style="91" customWidth="1"/>
    <col min="9482" max="9482" width="3.42578125" style="91" customWidth="1"/>
    <col min="9483" max="9728" width="0" style="91" hidden="1"/>
    <col min="9729" max="9729" width="3.140625" style="91" customWidth="1"/>
    <col min="9730" max="9730" width="10.42578125" style="91" customWidth="1"/>
    <col min="9731" max="9731" width="17" style="91" customWidth="1"/>
    <col min="9732" max="9732" width="18.7109375" style="91" customWidth="1"/>
    <col min="9733" max="9733" width="16" style="91" customWidth="1"/>
    <col min="9734" max="9734" width="14.42578125" style="91" customWidth="1"/>
    <col min="9735" max="9735" width="11.42578125" style="91" customWidth="1"/>
    <col min="9736" max="9736" width="21.140625" style="91" customWidth="1"/>
    <col min="9737" max="9737" width="11.42578125" style="91" customWidth="1"/>
    <col min="9738" max="9738" width="3.42578125" style="91" customWidth="1"/>
    <col min="9739" max="9984" width="0" style="91" hidden="1"/>
    <col min="9985" max="9985" width="3.140625" style="91" customWidth="1"/>
    <col min="9986" max="9986" width="10.42578125" style="91" customWidth="1"/>
    <col min="9987" max="9987" width="17" style="91" customWidth="1"/>
    <col min="9988" max="9988" width="18.7109375" style="91" customWidth="1"/>
    <col min="9989" max="9989" width="16" style="91" customWidth="1"/>
    <col min="9990" max="9990" width="14.42578125" style="91" customWidth="1"/>
    <col min="9991" max="9991" width="11.42578125" style="91" customWidth="1"/>
    <col min="9992" max="9992" width="21.140625" style="91" customWidth="1"/>
    <col min="9993" max="9993" width="11.42578125" style="91" customWidth="1"/>
    <col min="9994" max="9994" width="3.42578125" style="91" customWidth="1"/>
    <col min="9995" max="10240" width="0" style="91" hidden="1"/>
    <col min="10241" max="10241" width="3.140625" style="91" customWidth="1"/>
    <col min="10242" max="10242" width="10.42578125" style="91" customWidth="1"/>
    <col min="10243" max="10243" width="17" style="91" customWidth="1"/>
    <col min="10244" max="10244" width="18.7109375" style="91" customWidth="1"/>
    <col min="10245" max="10245" width="16" style="91" customWidth="1"/>
    <col min="10246" max="10246" width="14.42578125" style="91" customWidth="1"/>
    <col min="10247" max="10247" width="11.42578125" style="91" customWidth="1"/>
    <col min="10248" max="10248" width="21.140625" style="91" customWidth="1"/>
    <col min="10249" max="10249" width="11.42578125" style="91" customWidth="1"/>
    <col min="10250" max="10250" width="3.42578125" style="91" customWidth="1"/>
    <col min="10251" max="10496" width="0" style="91" hidden="1"/>
    <col min="10497" max="10497" width="3.140625" style="91" customWidth="1"/>
    <col min="10498" max="10498" width="10.42578125" style="91" customWidth="1"/>
    <col min="10499" max="10499" width="17" style="91" customWidth="1"/>
    <col min="10500" max="10500" width="18.7109375" style="91" customWidth="1"/>
    <col min="10501" max="10501" width="16" style="91" customWidth="1"/>
    <col min="10502" max="10502" width="14.42578125" style="91" customWidth="1"/>
    <col min="10503" max="10503" width="11.42578125" style="91" customWidth="1"/>
    <col min="10504" max="10504" width="21.140625" style="91" customWidth="1"/>
    <col min="10505" max="10505" width="11.42578125" style="91" customWidth="1"/>
    <col min="10506" max="10506" width="3.42578125" style="91" customWidth="1"/>
    <col min="10507" max="10752" width="0" style="91" hidden="1"/>
    <col min="10753" max="10753" width="3.140625" style="91" customWidth="1"/>
    <col min="10754" max="10754" width="10.42578125" style="91" customWidth="1"/>
    <col min="10755" max="10755" width="17" style="91" customWidth="1"/>
    <col min="10756" max="10756" width="18.7109375" style="91" customWidth="1"/>
    <col min="10757" max="10757" width="16" style="91" customWidth="1"/>
    <col min="10758" max="10758" width="14.42578125" style="91" customWidth="1"/>
    <col min="10759" max="10759" width="11.42578125" style="91" customWidth="1"/>
    <col min="10760" max="10760" width="21.140625" style="91" customWidth="1"/>
    <col min="10761" max="10761" width="11.42578125" style="91" customWidth="1"/>
    <col min="10762" max="10762" width="3.42578125" style="91" customWidth="1"/>
    <col min="10763" max="11008" width="0" style="91" hidden="1"/>
    <col min="11009" max="11009" width="3.140625" style="91" customWidth="1"/>
    <col min="11010" max="11010" width="10.42578125" style="91" customWidth="1"/>
    <col min="11011" max="11011" width="17" style="91" customWidth="1"/>
    <col min="11012" max="11012" width="18.7109375" style="91" customWidth="1"/>
    <col min="11013" max="11013" width="16" style="91" customWidth="1"/>
    <col min="11014" max="11014" width="14.42578125" style="91" customWidth="1"/>
    <col min="11015" max="11015" width="11.42578125" style="91" customWidth="1"/>
    <col min="11016" max="11016" width="21.140625" style="91" customWidth="1"/>
    <col min="11017" max="11017" width="11.42578125" style="91" customWidth="1"/>
    <col min="11018" max="11018" width="3.42578125" style="91" customWidth="1"/>
    <col min="11019" max="11264" width="0" style="91" hidden="1"/>
    <col min="11265" max="11265" width="3.140625" style="91" customWidth="1"/>
    <col min="11266" max="11266" width="10.42578125" style="91" customWidth="1"/>
    <col min="11267" max="11267" width="17" style="91" customWidth="1"/>
    <col min="11268" max="11268" width="18.7109375" style="91" customWidth="1"/>
    <col min="11269" max="11269" width="16" style="91" customWidth="1"/>
    <col min="11270" max="11270" width="14.42578125" style="91" customWidth="1"/>
    <col min="11271" max="11271" width="11.42578125" style="91" customWidth="1"/>
    <col min="11272" max="11272" width="21.140625" style="91" customWidth="1"/>
    <col min="11273" max="11273" width="11.42578125" style="91" customWidth="1"/>
    <col min="11274" max="11274" width="3.42578125" style="91" customWidth="1"/>
    <col min="11275" max="11520" width="0" style="91" hidden="1"/>
    <col min="11521" max="11521" width="3.140625" style="91" customWidth="1"/>
    <col min="11522" max="11522" width="10.42578125" style="91" customWidth="1"/>
    <col min="11523" max="11523" width="17" style="91" customWidth="1"/>
    <col min="11524" max="11524" width="18.7109375" style="91" customWidth="1"/>
    <col min="11525" max="11525" width="16" style="91" customWidth="1"/>
    <col min="11526" max="11526" width="14.42578125" style="91" customWidth="1"/>
    <col min="11527" max="11527" width="11.42578125" style="91" customWidth="1"/>
    <col min="11528" max="11528" width="21.140625" style="91" customWidth="1"/>
    <col min="11529" max="11529" width="11.42578125" style="91" customWidth="1"/>
    <col min="11530" max="11530" width="3.42578125" style="91" customWidth="1"/>
    <col min="11531" max="11776" width="0" style="91" hidden="1"/>
    <col min="11777" max="11777" width="3.140625" style="91" customWidth="1"/>
    <col min="11778" max="11778" width="10.42578125" style="91" customWidth="1"/>
    <col min="11779" max="11779" width="17" style="91" customWidth="1"/>
    <col min="11780" max="11780" width="18.7109375" style="91" customWidth="1"/>
    <col min="11781" max="11781" width="16" style="91" customWidth="1"/>
    <col min="11782" max="11782" width="14.42578125" style="91" customWidth="1"/>
    <col min="11783" max="11783" width="11.42578125" style="91" customWidth="1"/>
    <col min="11784" max="11784" width="21.140625" style="91" customWidth="1"/>
    <col min="11785" max="11785" width="11.42578125" style="91" customWidth="1"/>
    <col min="11786" max="11786" width="3.42578125" style="91" customWidth="1"/>
    <col min="11787" max="12032" width="0" style="91" hidden="1"/>
    <col min="12033" max="12033" width="3.140625" style="91" customWidth="1"/>
    <col min="12034" max="12034" width="10.42578125" style="91" customWidth="1"/>
    <col min="12035" max="12035" width="17" style="91" customWidth="1"/>
    <col min="12036" max="12036" width="18.7109375" style="91" customWidth="1"/>
    <col min="12037" max="12037" width="16" style="91" customWidth="1"/>
    <col min="12038" max="12038" width="14.42578125" style="91" customWidth="1"/>
    <col min="12039" max="12039" width="11.42578125" style="91" customWidth="1"/>
    <col min="12040" max="12040" width="21.140625" style="91" customWidth="1"/>
    <col min="12041" max="12041" width="11.42578125" style="91" customWidth="1"/>
    <col min="12042" max="12042" width="3.42578125" style="91" customWidth="1"/>
    <col min="12043" max="12288" width="0" style="91" hidden="1"/>
    <col min="12289" max="12289" width="3.140625" style="91" customWidth="1"/>
    <col min="12290" max="12290" width="10.42578125" style="91" customWidth="1"/>
    <col min="12291" max="12291" width="17" style="91" customWidth="1"/>
    <col min="12292" max="12292" width="18.7109375" style="91" customWidth="1"/>
    <col min="12293" max="12293" width="16" style="91" customWidth="1"/>
    <col min="12294" max="12294" width="14.42578125" style="91" customWidth="1"/>
    <col min="12295" max="12295" width="11.42578125" style="91" customWidth="1"/>
    <col min="12296" max="12296" width="21.140625" style="91" customWidth="1"/>
    <col min="12297" max="12297" width="11.42578125" style="91" customWidth="1"/>
    <col min="12298" max="12298" width="3.42578125" style="91" customWidth="1"/>
    <col min="12299" max="12544" width="0" style="91" hidden="1"/>
    <col min="12545" max="12545" width="3.140625" style="91" customWidth="1"/>
    <col min="12546" max="12546" width="10.42578125" style="91" customWidth="1"/>
    <col min="12547" max="12547" width="17" style="91" customWidth="1"/>
    <col min="12548" max="12548" width="18.7109375" style="91" customWidth="1"/>
    <col min="12549" max="12549" width="16" style="91" customWidth="1"/>
    <col min="12550" max="12550" width="14.42578125" style="91" customWidth="1"/>
    <col min="12551" max="12551" width="11.42578125" style="91" customWidth="1"/>
    <col min="12552" max="12552" width="21.140625" style="91" customWidth="1"/>
    <col min="12553" max="12553" width="11.42578125" style="91" customWidth="1"/>
    <col min="12554" max="12554" width="3.42578125" style="91" customWidth="1"/>
    <col min="12555" max="12800" width="0" style="91" hidden="1"/>
    <col min="12801" max="12801" width="3.140625" style="91" customWidth="1"/>
    <col min="12802" max="12802" width="10.42578125" style="91" customWidth="1"/>
    <col min="12803" max="12803" width="17" style="91" customWidth="1"/>
    <col min="12804" max="12804" width="18.7109375" style="91" customWidth="1"/>
    <col min="12805" max="12805" width="16" style="91" customWidth="1"/>
    <col min="12806" max="12806" width="14.42578125" style="91" customWidth="1"/>
    <col min="12807" max="12807" width="11.42578125" style="91" customWidth="1"/>
    <col min="12808" max="12808" width="21.140625" style="91" customWidth="1"/>
    <col min="12809" max="12809" width="11.42578125" style="91" customWidth="1"/>
    <col min="12810" max="12810" width="3.42578125" style="91" customWidth="1"/>
    <col min="12811" max="13056" width="0" style="91" hidden="1"/>
    <col min="13057" max="13057" width="3.140625" style="91" customWidth="1"/>
    <col min="13058" max="13058" width="10.42578125" style="91" customWidth="1"/>
    <col min="13059" max="13059" width="17" style="91" customWidth="1"/>
    <col min="13060" max="13060" width="18.7109375" style="91" customWidth="1"/>
    <col min="13061" max="13061" width="16" style="91" customWidth="1"/>
    <col min="13062" max="13062" width="14.42578125" style="91" customWidth="1"/>
    <col min="13063" max="13063" width="11.42578125" style="91" customWidth="1"/>
    <col min="13064" max="13064" width="21.140625" style="91" customWidth="1"/>
    <col min="13065" max="13065" width="11.42578125" style="91" customWidth="1"/>
    <col min="13066" max="13066" width="3.42578125" style="91" customWidth="1"/>
    <col min="13067" max="13312" width="0" style="91" hidden="1"/>
    <col min="13313" max="13313" width="3.140625" style="91" customWidth="1"/>
    <col min="13314" max="13314" width="10.42578125" style="91" customWidth="1"/>
    <col min="13315" max="13315" width="17" style="91" customWidth="1"/>
    <col min="13316" max="13316" width="18.7109375" style="91" customWidth="1"/>
    <col min="13317" max="13317" width="16" style="91" customWidth="1"/>
    <col min="13318" max="13318" width="14.42578125" style="91" customWidth="1"/>
    <col min="13319" max="13319" width="11.42578125" style="91" customWidth="1"/>
    <col min="13320" max="13320" width="21.140625" style="91" customWidth="1"/>
    <col min="13321" max="13321" width="11.42578125" style="91" customWidth="1"/>
    <col min="13322" max="13322" width="3.42578125" style="91" customWidth="1"/>
    <col min="13323" max="13568" width="0" style="91" hidden="1"/>
    <col min="13569" max="13569" width="3.140625" style="91" customWidth="1"/>
    <col min="13570" max="13570" width="10.42578125" style="91" customWidth="1"/>
    <col min="13571" max="13571" width="17" style="91" customWidth="1"/>
    <col min="13572" max="13572" width="18.7109375" style="91" customWidth="1"/>
    <col min="13573" max="13573" width="16" style="91" customWidth="1"/>
    <col min="13574" max="13574" width="14.42578125" style="91" customWidth="1"/>
    <col min="13575" max="13575" width="11.42578125" style="91" customWidth="1"/>
    <col min="13576" max="13576" width="21.140625" style="91" customWidth="1"/>
    <col min="13577" max="13577" width="11.42578125" style="91" customWidth="1"/>
    <col min="13578" max="13578" width="3.42578125" style="91" customWidth="1"/>
    <col min="13579" max="13824" width="0" style="91" hidden="1"/>
    <col min="13825" max="13825" width="3.140625" style="91" customWidth="1"/>
    <col min="13826" max="13826" width="10.42578125" style="91" customWidth="1"/>
    <col min="13827" max="13827" width="17" style="91" customWidth="1"/>
    <col min="13828" max="13828" width="18.7109375" style="91" customWidth="1"/>
    <col min="13829" max="13829" width="16" style="91" customWidth="1"/>
    <col min="13830" max="13830" width="14.42578125" style="91" customWidth="1"/>
    <col min="13831" max="13831" width="11.42578125" style="91" customWidth="1"/>
    <col min="13832" max="13832" width="21.140625" style="91" customWidth="1"/>
    <col min="13833" max="13833" width="11.42578125" style="91" customWidth="1"/>
    <col min="13834" max="13834" width="3.42578125" style="91" customWidth="1"/>
    <col min="13835" max="14080" width="0" style="91" hidden="1"/>
    <col min="14081" max="14081" width="3.140625" style="91" customWidth="1"/>
    <col min="14082" max="14082" width="10.42578125" style="91" customWidth="1"/>
    <col min="14083" max="14083" width="17" style="91" customWidth="1"/>
    <col min="14084" max="14084" width="18.7109375" style="91" customWidth="1"/>
    <col min="14085" max="14085" width="16" style="91" customWidth="1"/>
    <col min="14086" max="14086" width="14.42578125" style="91" customWidth="1"/>
    <col min="14087" max="14087" width="11.42578125" style="91" customWidth="1"/>
    <col min="14088" max="14088" width="21.140625" style="91" customWidth="1"/>
    <col min="14089" max="14089" width="11.42578125" style="91" customWidth="1"/>
    <col min="14090" max="14090" width="3.42578125" style="91" customWidth="1"/>
    <col min="14091" max="14336" width="0" style="91" hidden="1"/>
    <col min="14337" max="14337" width="3.140625" style="91" customWidth="1"/>
    <col min="14338" max="14338" width="10.42578125" style="91" customWidth="1"/>
    <col min="14339" max="14339" width="17" style="91" customWidth="1"/>
    <col min="14340" max="14340" width="18.7109375" style="91" customWidth="1"/>
    <col min="14341" max="14341" width="16" style="91" customWidth="1"/>
    <col min="14342" max="14342" width="14.42578125" style="91" customWidth="1"/>
    <col min="14343" max="14343" width="11.42578125" style="91" customWidth="1"/>
    <col min="14344" max="14344" width="21.140625" style="91" customWidth="1"/>
    <col min="14345" max="14345" width="11.42578125" style="91" customWidth="1"/>
    <col min="14346" max="14346" width="3.42578125" style="91" customWidth="1"/>
    <col min="14347" max="14592" width="0" style="91" hidden="1"/>
    <col min="14593" max="14593" width="3.140625" style="91" customWidth="1"/>
    <col min="14594" max="14594" width="10.42578125" style="91" customWidth="1"/>
    <col min="14595" max="14595" width="17" style="91" customWidth="1"/>
    <col min="14596" max="14596" width="18.7109375" style="91" customWidth="1"/>
    <col min="14597" max="14597" width="16" style="91" customWidth="1"/>
    <col min="14598" max="14598" width="14.42578125" style="91" customWidth="1"/>
    <col min="14599" max="14599" width="11.42578125" style="91" customWidth="1"/>
    <col min="14600" max="14600" width="21.140625" style="91" customWidth="1"/>
    <col min="14601" max="14601" width="11.42578125" style="91" customWidth="1"/>
    <col min="14602" max="14602" width="3.42578125" style="91" customWidth="1"/>
    <col min="14603" max="14848" width="0" style="91" hidden="1"/>
    <col min="14849" max="14849" width="3.140625" style="91" customWidth="1"/>
    <col min="14850" max="14850" width="10.42578125" style="91" customWidth="1"/>
    <col min="14851" max="14851" width="17" style="91" customWidth="1"/>
    <col min="14852" max="14852" width="18.7109375" style="91" customWidth="1"/>
    <col min="14853" max="14853" width="16" style="91" customWidth="1"/>
    <col min="14854" max="14854" width="14.42578125" style="91" customWidth="1"/>
    <col min="14855" max="14855" width="11.42578125" style="91" customWidth="1"/>
    <col min="14856" max="14856" width="21.140625" style="91" customWidth="1"/>
    <col min="14857" max="14857" width="11.42578125" style="91" customWidth="1"/>
    <col min="14858" max="14858" width="3.42578125" style="91" customWidth="1"/>
    <col min="14859" max="15104" width="0" style="91" hidden="1"/>
    <col min="15105" max="15105" width="3.140625" style="91" customWidth="1"/>
    <col min="15106" max="15106" width="10.42578125" style="91" customWidth="1"/>
    <col min="15107" max="15107" width="17" style="91" customWidth="1"/>
    <col min="15108" max="15108" width="18.7109375" style="91" customWidth="1"/>
    <col min="15109" max="15109" width="16" style="91" customWidth="1"/>
    <col min="15110" max="15110" width="14.42578125" style="91" customWidth="1"/>
    <col min="15111" max="15111" width="11.42578125" style="91" customWidth="1"/>
    <col min="15112" max="15112" width="21.140625" style="91" customWidth="1"/>
    <col min="15113" max="15113" width="11.42578125" style="91" customWidth="1"/>
    <col min="15114" max="15114" width="3.42578125" style="91" customWidth="1"/>
    <col min="15115" max="15360" width="0" style="91" hidden="1"/>
    <col min="15361" max="15361" width="3.140625" style="91" customWidth="1"/>
    <col min="15362" max="15362" width="10.42578125" style="91" customWidth="1"/>
    <col min="15363" max="15363" width="17" style="91" customWidth="1"/>
    <col min="15364" max="15364" width="18.7109375" style="91" customWidth="1"/>
    <col min="15365" max="15365" width="16" style="91" customWidth="1"/>
    <col min="15366" max="15366" width="14.42578125" style="91" customWidth="1"/>
    <col min="15367" max="15367" width="11.42578125" style="91" customWidth="1"/>
    <col min="15368" max="15368" width="21.140625" style="91" customWidth="1"/>
    <col min="15369" max="15369" width="11.42578125" style="91" customWidth="1"/>
    <col min="15370" max="15370" width="3.42578125" style="91" customWidth="1"/>
    <col min="15371" max="15616" width="0" style="91" hidden="1"/>
    <col min="15617" max="15617" width="3.140625" style="91" customWidth="1"/>
    <col min="15618" max="15618" width="10.42578125" style="91" customWidth="1"/>
    <col min="15619" max="15619" width="17" style="91" customWidth="1"/>
    <col min="15620" max="15620" width="18.7109375" style="91" customWidth="1"/>
    <col min="15621" max="15621" width="16" style="91" customWidth="1"/>
    <col min="15622" max="15622" width="14.42578125" style="91" customWidth="1"/>
    <col min="15623" max="15623" width="11.42578125" style="91" customWidth="1"/>
    <col min="15624" max="15624" width="21.140625" style="91" customWidth="1"/>
    <col min="15625" max="15625" width="11.42578125" style="91" customWidth="1"/>
    <col min="15626" max="15626" width="3.42578125" style="91" customWidth="1"/>
    <col min="15627" max="15872" width="0" style="91" hidden="1"/>
    <col min="15873" max="15873" width="3.140625" style="91" customWidth="1"/>
    <col min="15874" max="15874" width="10.42578125" style="91" customWidth="1"/>
    <col min="15875" max="15875" width="17" style="91" customWidth="1"/>
    <col min="15876" max="15876" width="18.7109375" style="91" customWidth="1"/>
    <col min="15877" max="15877" width="16" style="91" customWidth="1"/>
    <col min="15878" max="15878" width="14.42578125" style="91" customWidth="1"/>
    <col min="15879" max="15879" width="11.42578125" style="91" customWidth="1"/>
    <col min="15880" max="15880" width="21.140625" style="91" customWidth="1"/>
    <col min="15881" max="15881" width="11.42578125" style="91" customWidth="1"/>
    <col min="15882" max="15882" width="3.42578125" style="91" customWidth="1"/>
    <col min="15883" max="16128" width="0" style="91" hidden="1"/>
    <col min="16129" max="16129" width="3.140625" style="91" customWidth="1"/>
    <col min="16130" max="16130" width="10.42578125" style="91" customWidth="1"/>
    <col min="16131" max="16131" width="17" style="91" customWidth="1"/>
    <col min="16132" max="16132" width="18.7109375" style="91" customWidth="1"/>
    <col min="16133" max="16133" width="16" style="91" customWidth="1"/>
    <col min="16134" max="16134" width="14.42578125" style="91" customWidth="1"/>
    <col min="16135" max="16135" width="11.42578125" style="91" customWidth="1"/>
    <col min="16136" max="16136" width="21.140625" style="91" customWidth="1"/>
    <col min="16137" max="16137" width="11.42578125" style="91" customWidth="1"/>
    <col min="16138" max="16138" width="3.42578125" style="91" customWidth="1"/>
    <col min="16139" max="16384" width="0" style="91" hidden="1"/>
  </cols>
  <sheetData>
    <row r="1" spans="2:9" ht="15.75" thickBot="1" x14ac:dyDescent="0.3">
      <c r="B1" s="83"/>
      <c r="C1" s="90"/>
      <c r="D1" s="83"/>
      <c r="E1" s="83"/>
      <c r="F1" s="83"/>
      <c r="G1" s="83"/>
      <c r="H1" s="83"/>
      <c r="I1" s="83"/>
    </row>
    <row r="2" spans="2:9" x14ac:dyDescent="0.25">
      <c r="B2" s="92"/>
      <c r="C2" s="93"/>
      <c r="D2" s="93"/>
      <c r="E2" s="93"/>
      <c r="F2" s="93"/>
      <c r="G2" s="93"/>
      <c r="H2" s="94"/>
      <c r="I2" s="95"/>
    </row>
    <row r="3" spans="2:9" ht="18" x14ac:dyDescent="0.25">
      <c r="B3" s="96"/>
      <c r="C3" s="244" t="s">
        <v>587</v>
      </c>
      <c r="D3" s="244"/>
      <c r="E3" s="244"/>
      <c r="F3" s="244"/>
      <c r="G3" s="244"/>
      <c r="H3" s="244"/>
      <c r="I3" s="97"/>
    </row>
    <row r="4" spans="2:9" x14ac:dyDescent="0.25">
      <c r="B4" s="98"/>
      <c r="C4" s="99"/>
      <c r="D4" s="100"/>
      <c r="E4" s="100"/>
      <c r="F4" s="100"/>
      <c r="G4" s="100"/>
      <c r="H4" s="101"/>
      <c r="I4" s="97"/>
    </row>
    <row r="5" spans="2:9" x14ac:dyDescent="0.25">
      <c r="B5" s="98"/>
      <c r="C5" s="245" t="s">
        <v>8</v>
      </c>
      <c r="D5" s="245"/>
      <c r="E5" s="245"/>
      <c r="F5" s="245"/>
      <c r="G5" s="245"/>
      <c r="H5" s="245"/>
      <c r="I5" s="97"/>
    </row>
    <row r="6" spans="2:9" ht="15.75" thickBot="1" x14ac:dyDescent="0.3">
      <c r="B6" s="102"/>
      <c r="C6" s="103"/>
      <c r="D6" s="104"/>
      <c r="E6" s="104"/>
      <c r="F6" s="104"/>
      <c r="G6" s="104"/>
      <c r="H6" s="105"/>
      <c r="I6" s="106"/>
    </row>
    <row r="7" spans="2:9" ht="26.25" thickBot="1" x14ac:dyDescent="0.3">
      <c r="B7" s="107"/>
      <c r="C7" s="108" t="s">
        <v>588</v>
      </c>
      <c r="D7" s="109" t="s">
        <v>589</v>
      </c>
      <c r="E7" s="246" t="s">
        <v>590</v>
      </c>
      <c r="F7" s="247"/>
      <c r="G7" s="247"/>
      <c r="H7" s="248"/>
      <c r="I7" s="110"/>
    </row>
    <row r="8" spans="2:9" ht="59.25" customHeight="1" x14ac:dyDescent="0.25">
      <c r="B8" s="102"/>
      <c r="C8" s="111" t="s">
        <v>591</v>
      </c>
      <c r="D8" s="112">
        <v>10</v>
      </c>
      <c r="E8" s="249" t="s">
        <v>592</v>
      </c>
      <c r="F8" s="250"/>
      <c r="G8" s="250"/>
      <c r="H8" s="251"/>
      <c r="I8" s="106"/>
    </row>
    <row r="9" spans="2:9" ht="42" customHeight="1" x14ac:dyDescent="0.25">
      <c r="B9" s="102"/>
      <c r="C9" s="113" t="s">
        <v>593</v>
      </c>
      <c r="D9" s="114">
        <v>6</v>
      </c>
      <c r="E9" s="241" t="s">
        <v>594</v>
      </c>
      <c r="F9" s="242"/>
      <c r="G9" s="242"/>
      <c r="H9" s="243"/>
      <c r="I9" s="106"/>
    </row>
    <row r="10" spans="2:9" ht="43.5" customHeight="1" x14ac:dyDescent="0.25">
      <c r="B10" s="102"/>
      <c r="C10" s="113" t="s">
        <v>595</v>
      </c>
      <c r="D10" s="114">
        <v>2</v>
      </c>
      <c r="E10" s="241" t="s">
        <v>596</v>
      </c>
      <c r="F10" s="242"/>
      <c r="G10" s="242"/>
      <c r="H10" s="243"/>
      <c r="I10" s="106"/>
    </row>
    <row r="11" spans="2:9" ht="57" customHeight="1" thickBot="1" x14ac:dyDescent="0.3">
      <c r="B11" s="102"/>
      <c r="C11" s="115" t="s">
        <v>597</v>
      </c>
      <c r="D11" s="116" t="s">
        <v>598</v>
      </c>
      <c r="E11" s="252" t="s">
        <v>599</v>
      </c>
      <c r="F11" s="253"/>
      <c r="G11" s="253"/>
      <c r="H11" s="254"/>
      <c r="I11" s="106"/>
    </row>
    <row r="12" spans="2:9" x14ac:dyDescent="0.25">
      <c r="B12" s="102"/>
      <c r="C12" s="103"/>
      <c r="D12" s="104"/>
      <c r="E12" s="104"/>
      <c r="F12" s="104"/>
      <c r="G12" s="104"/>
      <c r="H12" s="105" t="s">
        <v>600</v>
      </c>
      <c r="I12" s="106"/>
    </row>
    <row r="13" spans="2:9" x14ac:dyDescent="0.25">
      <c r="B13" s="102"/>
      <c r="C13" s="255" t="s">
        <v>14</v>
      </c>
      <c r="D13" s="255"/>
      <c r="E13" s="255"/>
      <c r="F13" s="255"/>
      <c r="G13" s="255"/>
      <c r="H13" s="255"/>
      <c r="I13" s="106"/>
    </row>
    <row r="14" spans="2:9" ht="15.75" thickBot="1" x14ac:dyDescent="0.3">
      <c r="B14" s="102"/>
      <c r="C14" s="103"/>
      <c r="D14" s="104"/>
      <c r="E14" s="104"/>
      <c r="F14" s="104"/>
      <c r="G14" s="104"/>
      <c r="H14" s="105"/>
      <c r="I14" s="106"/>
    </row>
    <row r="15" spans="2:9" ht="26.25" thickBot="1" x14ac:dyDescent="0.3">
      <c r="B15" s="102"/>
      <c r="C15" s="108" t="s">
        <v>601</v>
      </c>
      <c r="D15" s="109" t="s">
        <v>602</v>
      </c>
      <c r="E15" s="246" t="s">
        <v>590</v>
      </c>
      <c r="F15" s="247"/>
      <c r="G15" s="247"/>
      <c r="H15" s="248"/>
      <c r="I15" s="106"/>
    </row>
    <row r="16" spans="2:9" ht="35.25" customHeight="1" x14ac:dyDescent="0.25">
      <c r="B16" s="102"/>
      <c r="C16" s="117" t="s">
        <v>603</v>
      </c>
      <c r="D16" s="112">
        <v>4</v>
      </c>
      <c r="E16" s="249" t="s">
        <v>604</v>
      </c>
      <c r="F16" s="250"/>
      <c r="G16" s="250"/>
      <c r="H16" s="251"/>
      <c r="I16" s="106"/>
    </row>
    <row r="17" spans="2:9" ht="33.75" customHeight="1" x14ac:dyDescent="0.25">
      <c r="B17" s="102"/>
      <c r="C17" s="113" t="s">
        <v>605</v>
      </c>
      <c r="D17" s="114">
        <v>3</v>
      </c>
      <c r="E17" s="241" t="s">
        <v>606</v>
      </c>
      <c r="F17" s="242"/>
      <c r="G17" s="242"/>
      <c r="H17" s="243"/>
      <c r="I17" s="106"/>
    </row>
    <row r="18" spans="2:9" ht="36" customHeight="1" x14ac:dyDescent="0.25">
      <c r="B18" s="102"/>
      <c r="C18" s="113" t="s">
        <v>607</v>
      </c>
      <c r="D18" s="114">
        <v>2</v>
      </c>
      <c r="E18" s="241" t="s">
        <v>608</v>
      </c>
      <c r="F18" s="242"/>
      <c r="G18" s="242"/>
      <c r="H18" s="243"/>
      <c r="I18" s="106"/>
    </row>
    <row r="19" spans="2:9" ht="23.25" customHeight="1" thickBot="1" x14ac:dyDescent="0.3">
      <c r="B19" s="102"/>
      <c r="C19" s="115" t="s">
        <v>609</v>
      </c>
      <c r="D19" s="116">
        <v>1</v>
      </c>
      <c r="E19" s="252" t="s">
        <v>610</v>
      </c>
      <c r="F19" s="253"/>
      <c r="G19" s="253"/>
      <c r="H19" s="254"/>
      <c r="I19" s="106"/>
    </row>
    <row r="20" spans="2:9" x14ac:dyDescent="0.25">
      <c r="B20" s="102"/>
      <c r="C20" s="83"/>
      <c r="D20" s="83"/>
      <c r="E20" s="83"/>
      <c r="F20" s="83"/>
      <c r="G20" s="83"/>
      <c r="H20" s="83"/>
      <c r="I20" s="106"/>
    </row>
    <row r="21" spans="2:9" x14ac:dyDescent="0.25">
      <c r="B21" s="102"/>
      <c r="C21" s="255" t="s">
        <v>9</v>
      </c>
      <c r="D21" s="255"/>
      <c r="E21" s="255"/>
      <c r="F21" s="255"/>
      <c r="G21" s="255"/>
      <c r="H21" s="255"/>
      <c r="I21" s="106"/>
    </row>
    <row r="22" spans="2:9" ht="15.75" thickBot="1" x14ac:dyDescent="0.3">
      <c r="B22" s="102"/>
      <c r="C22" s="83"/>
      <c r="D22" s="83"/>
      <c r="E22" s="83"/>
      <c r="F22" s="83"/>
      <c r="G22" s="83"/>
      <c r="H22" s="83"/>
      <c r="I22" s="106"/>
    </row>
    <row r="23" spans="2:9" ht="15.75" thickBot="1" x14ac:dyDescent="0.3">
      <c r="B23" s="102"/>
      <c r="C23" s="256" t="s">
        <v>611</v>
      </c>
      <c r="D23" s="257"/>
      <c r="E23" s="256" t="s">
        <v>612</v>
      </c>
      <c r="F23" s="260"/>
      <c r="G23" s="260"/>
      <c r="H23" s="257"/>
      <c r="I23" s="106"/>
    </row>
    <row r="24" spans="2:9" ht="15.75" thickBot="1" x14ac:dyDescent="0.3">
      <c r="B24" s="102"/>
      <c r="C24" s="258"/>
      <c r="D24" s="259"/>
      <c r="E24" s="118">
        <v>4</v>
      </c>
      <c r="F24" s="119">
        <v>3</v>
      </c>
      <c r="G24" s="119">
        <v>2</v>
      </c>
      <c r="H24" s="120">
        <v>1</v>
      </c>
      <c r="I24" s="106"/>
    </row>
    <row r="25" spans="2:9" x14ac:dyDescent="0.25">
      <c r="B25" s="102"/>
      <c r="C25" s="261" t="s">
        <v>613</v>
      </c>
      <c r="D25" s="121">
        <v>10</v>
      </c>
      <c r="E25" s="122" t="s">
        <v>614</v>
      </c>
      <c r="F25" s="123" t="s">
        <v>615</v>
      </c>
      <c r="G25" s="124" t="s">
        <v>616</v>
      </c>
      <c r="H25" s="125" t="s">
        <v>617</v>
      </c>
      <c r="I25" s="106"/>
    </row>
    <row r="26" spans="2:9" x14ac:dyDescent="0.25">
      <c r="B26" s="102"/>
      <c r="C26" s="262"/>
      <c r="D26" s="126">
        <v>6</v>
      </c>
      <c r="E26" s="127" t="s">
        <v>618</v>
      </c>
      <c r="F26" s="128" t="s">
        <v>619</v>
      </c>
      <c r="G26" s="128" t="s">
        <v>620</v>
      </c>
      <c r="H26" s="129" t="s">
        <v>621</v>
      </c>
      <c r="I26" s="106"/>
    </row>
    <row r="27" spans="2:9" ht="15.75" thickBot="1" x14ac:dyDescent="0.3">
      <c r="B27" s="102"/>
      <c r="C27" s="263"/>
      <c r="D27" s="130">
        <v>2</v>
      </c>
      <c r="E27" s="131" t="s">
        <v>622</v>
      </c>
      <c r="F27" s="132" t="s">
        <v>621</v>
      </c>
      <c r="G27" s="133" t="s">
        <v>623</v>
      </c>
      <c r="H27" s="134" t="s">
        <v>624</v>
      </c>
      <c r="I27" s="106"/>
    </row>
    <row r="28" spans="2:9" x14ac:dyDescent="0.25">
      <c r="B28" s="102"/>
      <c r="C28" s="83"/>
      <c r="D28" s="83"/>
      <c r="E28" s="83"/>
      <c r="F28" s="83"/>
      <c r="G28" s="83"/>
      <c r="H28" s="83"/>
      <c r="I28" s="106"/>
    </row>
    <row r="29" spans="2:9" x14ac:dyDescent="0.25">
      <c r="B29" s="102"/>
      <c r="C29" s="255" t="s">
        <v>625</v>
      </c>
      <c r="D29" s="255"/>
      <c r="E29" s="255"/>
      <c r="F29" s="255"/>
      <c r="G29" s="255"/>
      <c r="H29" s="255"/>
      <c r="I29" s="106"/>
    </row>
    <row r="30" spans="2:9" ht="15.75" thickBot="1" x14ac:dyDescent="0.3">
      <c r="B30" s="102"/>
      <c r="C30" s="83"/>
      <c r="D30" s="83"/>
      <c r="E30" s="83"/>
      <c r="F30" s="83"/>
      <c r="G30" s="83"/>
      <c r="H30" s="83"/>
      <c r="I30" s="106"/>
    </row>
    <row r="31" spans="2:9" ht="26.25" thickBot="1" x14ac:dyDescent="0.3">
      <c r="B31" s="102"/>
      <c r="C31" s="108" t="s">
        <v>626</v>
      </c>
      <c r="D31" s="109" t="s">
        <v>627</v>
      </c>
      <c r="E31" s="246" t="s">
        <v>590</v>
      </c>
      <c r="F31" s="247"/>
      <c r="G31" s="247"/>
      <c r="H31" s="248"/>
      <c r="I31" s="106"/>
    </row>
    <row r="32" spans="2:9" ht="42.75" customHeight="1" x14ac:dyDescent="0.25">
      <c r="B32" s="102"/>
      <c r="C32" s="111" t="s">
        <v>591</v>
      </c>
      <c r="D32" s="112" t="s">
        <v>628</v>
      </c>
      <c r="E32" s="249" t="s">
        <v>629</v>
      </c>
      <c r="F32" s="250"/>
      <c r="G32" s="250"/>
      <c r="H32" s="251"/>
      <c r="I32" s="106"/>
    </row>
    <row r="33" spans="2:9" ht="51.75" customHeight="1" x14ac:dyDescent="0.25">
      <c r="B33" s="102"/>
      <c r="C33" s="113" t="s">
        <v>593</v>
      </c>
      <c r="D33" s="114" t="s">
        <v>630</v>
      </c>
      <c r="E33" s="241" t="s">
        <v>631</v>
      </c>
      <c r="F33" s="242"/>
      <c r="G33" s="242"/>
      <c r="H33" s="243"/>
      <c r="I33" s="106"/>
    </row>
    <row r="34" spans="2:9" ht="42.75" customHeight="1" x14ac:dyDescent="0.25">
      <c r="B34" s="102"/>
      <c r="C34" s="113" t="s">
        <v>595</v>
      </c>
      <c r="D34" s="114" t="s">
        <v>632</v>
      </c>
      <c r="E34" s="241" t="s">
        <v>633</v>
      </c>
      <c r="F34" s="242"/>
      <c r="G34" s="242"/>
      <c r="H34" s="243"/>
      <c r="I34" s="106"/>
    </row>
    <row r="35" spans="2:9" ht="42.75" customHeight="1" thickBot="1" x14ac:dyDescent="0.3">
      <c r="B35" s="102"/>
      <c r="C35" s="115" t="s">
        <v>597</v>
      </c>
      <c r="D35" s="116" t="s">
        <v>634</v>
      </c>
      <c r="E35" s="252" t="s">
        <v>635</v>
      </c>
      <c r="F35" s="253"/>
      <c r="G35" s="253"/>
      <c r="H35" s="254"/>
      <c r="I35" s="106"/>
    </row>
    <row r="36" spans="2:9" x14ac:dyDescent="0.25">
      <c r="B36" s="102"/>
      <c r="C36" s="83"/>
      <c r="D36" s="83"/>
      <c r="E36" s="83"/>
      <c r="F36" s="83"/>
      <c r="G36" s="83"/>
      <c r="H36" s="83"/>
      <c r="I36" s="106"/>
    </row>
    <row r="37" spans="2:9" x14ac:dyDescent="0.25">
      <c r="B37" s="102"/>
      <c r="C37" s="255" t="s">
        <v>636</v>
      </c>
      <c r="D37" s="255"/>
      <c r="E37" s="255"/>
      <c r="F37" s="255"/>
      <c r="G37" s="255"/>
      <c r="H37" s="255"/>
      <c r="I37" s="106"/>
    </row>
    <row r="38" spans="2:9" ht="15.75" thickBot="1" x14ac:dyDescent="0.3">
      <c r="B38" s="102"/>
      <c r="C38" s="135"/>
      <c r="D38" s="135"/>
      <c r="E38" s="135"/>
      <c r="F38" s="135"/>
      <c r="G38" s="135"/>
      <c r="H38" s="135"/>
      <c r="I38" s="106"/>
    </row>
    <row r="39" spans="2:9" ht="15.75" thickBot="1" x14ac:dyDescent="0.3">
      <c r="B39" s="102"/>
      <c r="C39" s="264" t="s">
        <v>637</v>
      </c>
      <c r="D39" s="266" t="s">
        <v>638</v>
      </c>
      <c r="E39" s="246" t="s">
        <v>590</v>
      </c>
      <c r="F39" s="247"/>
      <c r="G39" s="247"/>
      <c r="H39" s="248"/>
      <c r="I39" s="106"/>
    </row>
    <row r="40" spans="2:9" ht="15.75" thickBot="1" x14ac:dyDescent="0.3">
      <c r="B40" s="102"/>
      <c r="C40" s="265"/>
      <c r="D40" s="267"/>
      <c r="E40" s="246" t="s">
        <v>639</v>
      </c>
      <c r="F40" s="247"/>
      <c r="G40" s="247"/>
      <c r="H40" s="248"/>
      <c r="I40" s="106"/>
    </row>
    <row r="41" spans="2:9" ht="23.25" customHeight="1" x14ac:dyDescent="0.25">
      <c r="B41" s="102"/>
      <c r="C41" s="111" t="s">
        <v>640</v>
      </c>
      <c r="D41" s="112">
        <v>100</v>
      </c>
      <c r="E41" s="268" t="s">
        <v>641</v>
      </c>
      <c r="F41" s="269"/>
      <c r="G41" s="269"/>
      <c r="H41" s="270"/>
      <c r="I41" s="106"/>
    </row>
    <row r="42" spans="2:9" ht="24.75" customHeight="1" x14ac:dyDescent="0.25">
      <c r="B42" s="102"/>
      <c r="C42" s="136" t="s">
        <v>642</v>
      </c>
      <c r="D42" s="114">
        <v>60</v>
      </c>
      <c r="E42" s="271" t="s">
        <v>643</v>
      </c>
      <c r="F42" s="272"/>
      <c r="G42" s="272"/>
      <c r="H42" s="273"/>
      <c r="I42" s="106"/>
    </row>
    <row r="43" spans="2:9" ht="18.75" customHeight="1" x14ac:dyDescent="0.25">
      <c r="B43" s="102"/>
      <c r="C43" s="113" t="s">
        <v>644</v>
      </c>
      <c r="D43" s="114">
        <v>25</v>
      </c>
      <c r="E43" s="271" t="s">
        <v>645</v>
      </c>
      <c r="F43" s="272"/>
      <c r="G43" s="272"/>
      <c r="H43" s="273"/>
      <c r="I43" s="106"/>
    </row>
    <row r="44" spans="2:9" ht="21.75" customHeight="1" thickBot="1" x14ac:dyDescent="0.3">
      <c r="B44" s="102"/>
      <c r="C44" s="115" t="s">
        <v>646</v>
      </c>
      <c r="D44" s="116">
        <v>10</v>
      </c>
      <c r="E44" s="274" t="s">
        <v>647</v>
      </c>
      <c r="F44" s="275"/>
      <c r="G44" s="275"/>
      <c r="H44" s="276"/>
      <c r="I44" s="106"/>
    </row>
    <row r="45" spans="2:9" x14ac:dyDescent="0.25">
      <c r="B45" s="102"/>
      <c r="C45" s="83"/>
      <c r="D45" s="83"/>
      <c r="E45" s="83"/>
      <c r="F45" s="83"/>
      <c r="G45" s="83"/>
      <c r="H45" s="83"/>
      <c r="I45" s="106"/>
    </row>
    <row r="46" spans="2:9" x14ac:dyDescent="0.25">
      <c r="B46" s="102"/>
      <c r="C46" s="255" t="s">
        <v>648</v>
      </c>
      <c r="D46" s="255"/>
      <c r="E46" s="255"/>
      <c r="F46" s="255"/>
      <c r="G46" s="255"/>
      <c r="H46" s="255"/>
      <c r="I46" s="106"/>
    </row>
    <row r="47" spans="2:9" ht="15.75" thickBot="1" x14ac:dyDescent="0.3">
      <c r="B47" s="102"/>
      <c r="C47" s="83"/>
      <c r="D47" s="83"/>
      <c r="E47" s="83"/>
      <c r="F47" s="83"/>
      <c r="G47" s="83"/>
      <c r="H47" s="83"/>
      <c r="I47" s="106"/>
    </row>
    <row r="48" spans="2:9" ht="15.75" thickBot="1" x14ac:dyDescent="0.3">
      <c r="B48" s="102"/>
      <c r="C48" s="264" t="s">
        <v>649</v>
      </c>
      <c r="D48" s="277"/>
      <c r="E48" s="256" t="s">
        <v>650</v>
      </c>
      <c r="F48" s="260"/>
      <c r="G48" s="260"/>
      <c r="H48" s="257"/>
      <c r="I48" s="106"/>
    </row>
    <row r="49" spans="2:9" ht="15.75" thickBot="1" x14ac:dyDescent="0.3">
      <c r="B49" s="102"/>
      <c r="C49" s="265"/>
      <c r="D49" s="278"/>
      <c r="E49" s="118" t="s">
        <v>651</v>
      </c>
      <c r="F49" s="137" t="s">
        <v>652</v>
      </c>
      <c r="G49" s="137" t="s">
        <v>653</v>
      </c>
      <c r="H49" s="138" t="s">
        <v>654</v>
      </c>
      <c r="I49" s="106"/>
    </row>
    <row r="50" spans="2:9" x14ac:dyDescent="0.25">
      <c r="B50" s="102"/>
      <c r="C50" s="261" t="s">
        <v>655</v>
      </c>
      <c r="D50" s="121">
        <v>100</v>
      </c>
      <c r="E50" s="122" t="s">
        <v>656</v>
      </c>
      <c r="F50" s="123" t="s">
        <v>657</v>
      </c>
      <c r="G50" s="123" t="s">
        <v>658</v>
      </c>
      <c r="H50" s="125" t="s">
        <v>659</v>
      </c>
      <c r="I50" s="106"/>
    </row>
    <row r="51" spans="2:9" ht="51" x14ac:dyDescent="0.25">
      <c r="B51" s="102"/>
      <c r="C51" s="262"/>
      <c r="D51" s="126">
        <v>60</v>
      </c>
      <c r="E51" s="127" t="s">
        <v>660</v>
      </c>
      <c r="F51" s="139" t="s">
        <v>661</v>
      </c>
      <c r="G51" s="128" t="s">
        <v>662</v>
      </c>
      <c r="H51" s="140" t="s">
        <v>663</v>
      </c>
      <c r="I51" s="106"/>
    </row>
    <row r="52" spans="2:9" x14ac:dyDescent="0.25">
      <c r="B52" s="102"/>
      <c r="C52" s="262"/>
      <c r="D52" s="141">
        <v>25</v>
      </c>
      <c r="E52" s="142" t="s">
        <v>664</v>
      </c>
      <c r="F52" s="143" t="s">
        <v>665</v>
      </c>
      <c r="G52" s="143" t="s">
        <v>666</v>
      </c>
      <c r="H52" s="144" t="s">
        <v>667</v>
      </c>
      <c r="I52" s="106"/>
    </row>
    <row r="53" spans="2:9" ht="39" thickBot="1" x14ac:dyDescent="0.3">
      <c r="B53" s="102"/>
      <c r="C53" s="263"/>
      <c r="D53" s="130">
        <v>10</v>
      </c>
      <c r="E53" s="145" t="s">
        <v>668</v>
      </c>
      <c r="F53" s="146" t="s">
        <v>669</v>
      </c>
      <c r="G53" s="132" t="s">
        <v>670</v>
      </c>
      <c r="H53" s="147" t="s">
        <v>671</v>
      </c>
      <c r="I53" s="106"/>
    </row>
    <row r="54" spans="2:9" x14ac:dyDescent="0.25">
      <c r="B54" s="102"/>
      <c r="C54" s="83"/>
      <c r="D54" s="83"/>
      <c r="E54" s="83"/>
      <c r="F54" s="83"/>
      <c r="G54" s="83"/>
      <c r="H54" s="83"/>
      <c r="I54" s="106"/>
    </row>
    <row r="55" spans="2:9" x14ac:dyDescent="0.25">
      <c r="B55" s="102"/>
      <c r="C55" s="255" t="s">
        <v>672</v>
      </c>
      <c r="D55" s="255"/>
      <c r="E55" s="255"/>
      <c r="F55" s="255"/>
      <c r="G55" s="255"/>
      <c r="H55" s="255"/>
      <c r="I55" s="106"/>
    </row>
    <row r="56" spans="2:9" ht="15.75" thickBot="1" x14ac:dyDescent="0.3">
      <c r="B56" s="102"/>
      <c r="C56" s="83"/>
      <c r="D56" s="83"/>
      <c r="E56" s="83"/>
      <c r="F56" s="83"/>
      <c r="G56" s="83"/>
      <c r="H56" s="83"/>
      <c r="I56" s="106"/>
    </row>
    <row r="57" spans="2:9" ht="26.25" thickBot="1" x14ac:dyDescent="0.3">
      <c r="B57" s="102"/>
      <c r="C57" s="148" t="s">
        <v>673</v>
      </c>
      <c r="D57" s="149" t="s">
        <v>674</v>
      </c>
      <c r="E57" s="246" t="s">
        <v>590</v>
      </c>
      <c r="F57" s="247"/>
      <c r="G57" s="247"/>
      <c r="H57" s="248"/>
      <c r="I57" s="106"/>
    </row>
    <row r="58" spans="2:9" ht="24.75" customHeight="1" x14ac:dyDescent="0.25">
      <c r="B58" s="102"/>
      <c r="C58" s="111" t="s">
        <v>485</v>
      </c>
      <c r="D58" s="112" t="s">
        <v>675</v>
      </c>
      <c r="E58" s="249" t="s">
        <v>676</v>
      </c>
      <c r="F58" s="250"/>
      <c r="G58" s="250"/>
      <c r="H58" s="251"/>
      <c r="I58" s="106"/>
    </row>
    <row r="59" spans="2:9" x14ac:dyDescent="0.25">
      <c r="B59" s="102"/>
      <c r="C59" s="136" t="s">
        <v>378</v>
      </c>
      <c r="D59" s="114" t="s">
        <v>677</v>
      </c>
      <c r="E59" s="241" t="s">
        <v>678</v>
      </c>
      <c r="F59" s="242"/>
      <c r="G59" s="242"/>
      <c r="H59" s="243"/>
      <c r="I59" s="106"/>
    </row>
    <row r="60" spans="2:9" ht="27" customHeight="1" x14ac:dyDescent="0.25">
      <c r="B60" s="102"/>
      <c r="C60" s="113" t="s">
        <v>487</v>
      </c>
      <c r="D60" s="114" t="s">
        <v>679</v>
      </c>
      <c r="E60" s="241" t="s">
        <v>680</v>
      </c>
      <c r="F60" s="242"/>
      <c r="G60" s="242"/>
      <c r="H60" s="243"/>
      <c r="I60" s="106"/>
    </row>
    <row r="61" spans="2:9" ht="40.5" customHeight="1" thickBot="1" x14ac:dyDescent="0.3">
      <c r="B61" s="102"/>
      <c r="C61" s="115" t="s">
        <v>489</v>
      </c>
      <c r="D61" s="116">
        <v>20</v>
      </c>
      <c r="E61" s="252" t="s">
        <v>681</v>
      </c>
      <c r="F61" s="253"/>
      <c r="G61" s="253"/>
      <c r="H61" s="254"/>
      <c r="I61" s="106"/>
    </row>
    <row r="62" spans="2:9" x14ac:dyDescent="0.25">
      <c r="B62" s="102"/>
      <c r="C62" s="83"/>
      <c r="D62" s="83"/>
      <c r="E62" s="83"/>
      <c r="F62" s="83"/>
      <c r="G62" s="83"/>
      <c r="H62" s="83"/>
      <c r="I62" s="106"/>
    </row>
    <row r="63" spans="2:9" x14ac:dyDescent="0.25">
      <c r="B63" s="102"/>
      <c r="C63" s="255" t="s">
        <v>12</v>
      </c>
      <c r="D63" s="255"/>
      <c r="E63" s="255"/>
      <c r="F63" s="255"/>
      <c r="G63" s="255"/>
      <c r="H63" s="255"/>
      <c r="I63" s="106"/>
    </row>
    <row r="64" spans="2:9" ht="15.75" thickBot="1" x14ac:dyDescent="0.3">
      <c r="B64" s="102"/>
      <c r="C64" s="83"/>
      <c r="D64" s="83"/>
      <c r="E64" s="83"/>
      <c r="F64" s="83"/>
      <c r="G64" s="83"/>
      <c r="H64" s="83"/>
      <c r="I64" s="106"/>
    </row>
    <row r="65" spans="1:10" x14ac:dyDescent="0.25">
      <c r="A65" s="83"/>
      <c r="B65" s="102"/>
      <c r="C65" s="150" t="s">
        <v>682</v>
      </c>
      <c r="D65" s="281" t="s">
        <v>683</v>
      </c>
      <c r="E65" s="281"/>
      <c r="F65" s="281"/>
      <c r="G65" s="281"/>
      <c r="H65" s="282"/>
      <c r="I65" s="106"/>
      <c r="J65" s="83"/>
    </row>
    <row r="66" spans="1:10" x14ac:dyDescent="0.25">
      <c r="A66" s="83"/>
      <c r="B66" s="102"/>
      <c r="C66" s="151" t="s">
        <v>485</v>
      </c>
      <c r="D66" s="152" t="s">
        <v>684</v>
      </c>
      <c r="E66" s="283" t="s">
        <v>685</v>
      </c>
      <c r="F66" s="283"/>
      <c r="G66" s="283"/>
      <c r="H66" s="284"/>
      <c r="I66" s="106"/>
      <c r="J66" s="83"/>
    </row>
    <row r="67" spans="1:10" ht="38.25" x14ac:dyDescent="0.25">
      <c r="A67" s="83"/>
      <c r="B67" s="102"/>
      <c r="C67" s="151" t="s">
        <v>378</v>
      </c>
      <c r="D67" s="153" t="s">
        <v>686</v>
      </c>
      <c r="E67" s="283" t="s">
        <v>687</v>
      </c>
      <c r="F67" s="283"/>
      <c r="G67" s="283"/>
      <c r="H67" s="284"/>
      <c r="I67" s="106"/>
      <c r="J67" s="83"/>
    </row>
    <row r="68" spans="1:10" ht="15.75" customHeight="1" x14ac:dyDescent="0.25">
      <c r="A68" s="83"/>
      <c r="B68" s="102"/>
      <c r="C68" s="151" t="s">
        <v>487</v>
      </c>
      <c r="D68" s="152" t="s">
        <v>688</v>
      </c>
      <c r="E68" s="283" t="s">
        <v>689</v>
      </c>
      <c r="F68" s="283"/>
      <c r="G68" s="283"/>
      <c r="H68" s="284"/>
      <c r="I68" s="106"/>
      <c r="J68" s="83"/>
    </row>
    <row r="69" spans="1:10" ht="15.75" thickBot="1" x14ac:dyDescent="0.3">
      <c r="A69" s="83"/>
      <c r="B69" s="102"/>
      <c r="C69" s="154" t="s">
        <v>489</v>
      </c>
      <c r="D69" s="155" t="s">
        <v>690</v>
      </c>
      <c r="E69" s="279" t="s">
        <v>691</v>
      </c>
      <c r="F69" s="279"/>
      <c r="G69" s="279"/>
      <c r="H69" s="280"/>
      <c r="I69" s="106"/>
      <c r="J69" s="83"/>
    </row>
    <row r="70" spans="1:10" ht="15.75" thickBot="1" x14ac:dyDescent="0.3">
      <c r="A70" s="83"/>
      <c r="B70" s="102"/>
      <c r="C70" s="90"/>
      <c r="D70" s="83"/>
      <c r="E70" s="83"/>
      <c r="F70" s="83"/>
      <c r="G70" s="83"/>
      <c r="H70" s="83"/>
      <c r="I70" s="106"/>
      <c r="J70" s="83"/>
    </row>
    <row r="71" spans="1:10" x14ac:dyDescent="0.25">
      <c r="A71" s="100"/>
      <c r="B71" s="93"/>
      <c r="C71" s="93"/>
      <c r="D71" s="93"/>
      <c r="E71" s="93"/>
      <c r="F71" s="93"/>
      <c r="G71" s="93"/>
      <c r="H71" s="94"/>
      <c r="I71" s="93"/>
      <c r="J71" s="100"/>
    </row>
  </sheetData>
  <mergeCells count="48">
    <mergeCell ref="E69:H69"/>
    <mergeCell ref="C55:H55"/>
    <mergeCell ref="E57:H57"/>
    <mergeCell ref="E58:H58"/>
    <mergeCell ref="E59:H59"/>
    <mergeCell ref="E60:H60"/>
    <mergeCell ref="E61:H61"/>
    <mergeCell ref="C63:H63"/>
    <mergeCell ref="D65:H65"/>
    <mergeCell ref="E66:H66"/>
    <mergeCell ref="E67:H67"/>
    <mergeCell ref="E68:H68"/>
    <mergeCell ref="C50:C53"/>
    <mergeCell ref="C39:C40"/>
    <mergeCell ref="D39:D40"/>
    <mergeCell ref="E39:H39"/>
    <mergeCell ref="E40:H40"/>
    <mergeCell ref="E41:H41"/>
    <mergeCell ref="E42:H42"/>
    <mergeCell ref="E43:H43"/>
    <mergeCell ref="E44:H44"/>
    <mergeCell ref="C46:H46"/>
    <mergeCell ref="C48:D49"/>
    <mergeCell ref="E48:H48"/>
    <mergeCell ref="C37:H37"/>
    <mergeCell ref="E19:H19"/>
    <mergeCell ref="C21:H21"/>
    <mergeCell ref="C23:D24"/>
    <mergeCell ref="E23:H23"/>
    <mergeCell ref="C25:C27"/>
    <mergeCell ref="C29:H29"/>
    <mergeCell ref="E31:H31"/>
    <mergeCell ref="E32:H32"/>
    <mergeCell ref="E33:H33"/>
    <mergeCell ref="E34:H34"/>
    <mergeCell ref="E35:H35"/>
    <mergeCell ref="E18:H18"/>
    <mergeCell ref="C3:H3"/>
    <mergeCell ref="C5:H5"/>
    <mergeCell ref="E7:H7"/>
    <mergeCell ref="E8:H8"/>
    <mergeCell ref="E9:H9"/>
    <mergeCell ref="E10:H10"/>
    <mergeCell ref="E11:H11"/>
    <mergeCell ref="C13:H13"/>
    <mergeCell ref="E15:H15"/>
    <mergeCell ref="E16:H16"/>
    <mergeCell ref="E17:H1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workbookViewId="0"/>
  </sheetViews>
  <sheetFormatPr baseColWidth="10" defaultRowHeight="12.75" x14ac:dyDescent="0.2"/>
  <cols>
    <col min="1" max="16384" width="11.42578125" style="83"/>
  </cols>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workbookViewId="0">
      <selection activeCell="D7" sqref="D7"/>
    </sheetView>
  </sheetViews>
  <sheetFormatPr baseColWidth="10" defaultRowHeight="12.75" x14ac:dyDescent="0.2"/>
  <cols>
    <col min="1" max="1" width="11.42578125" style="76"/>
    <col min="2" max="2" width="15" style="76" customWidth="1"/>
    <col min="3" max="3" width="17.5703125" style="76" customWidth="1"/>
    <col min="4" max="4" width="20.140625" style="76" customWidth="1"/>
    <col min="5" max="5" width="19" style="76" customWidth="1"/>
    <col min="6" max="6" width="14.5703125" style="76" customWidth="1"/>
    <col min="7" max="7" width="15.28515625" style="76" customWidth="1"/>
  </cols>
  <sheetData>
    <row r="1" spans="1:7" s="76" customFormat="1" ht="30" x14ac:dyDescent="0.2">
      <c r="A1" s="74" t="s">
        <v>515</v>
      </c>
      <c r="B1" s="74" t="s">
        <v>516</v>
      </c>
      <c r="C1" s="74" t="s">
        <v>517</v>
      </c>
      <c r="D1" s="74" t="s">
        <v>127</v>
      </c>
      <c r="E1" s="74" t="s">
        <v>518</v>
      </c>
      <c r="F1" s="75" t="s">
        <v>519</v>
      </c>
      <c r="G1" s="75" t="s">
        <v>520</v>
      </c>
    </row>
    <row r="2" spans="1:7" ht="28.5" x14ac:dyDescent="0.2">
      <c r="A2" s="77" t="s">
        <v>521</v>
      </c>
      <c r="B2" s="78" t="s">
        <v>522</v>
      </c>
      <c r="C2" s="77" t="s">
        <v>523</v>
      </c>
      <c r="D2" s="77" t="s">
        <v>524</v>
      </c>
      <c r="E2" s="79" t="s">
        <v>525</v>
      </c>
      <c r="F2" s="77" t="s">
        <v>526</v>
      </c>
      <c r="G2" s="77" t="s">
        <v>527</v>
      </c>
    </row>
    <row r="3" spans="1:7" ht="42.75" x14ac:dyDescent="0.2">
      <c r="A3" s="79" t="s">
        <v>528</v>
      </c>
      <c r="B3" s="79" t="s">
        <v>529</v>
      </c>
      <c r="C3" s="77" t="s">
        <v>530</v>
      </c>
      <c r="D3" s="77" t="s">
        <v>531</v>
      </c>
      <c r="E3" s="79" t="s">
        <v>532</v>
      </c>
      <c r="F3" s="77" t="s">
        <v>533</v>
      </c>
      <c r="G3" s="77" t="s">
        <v>534</v>
      </c>
    </row>
    <row r="4" spans="1:7" ht="42.75" x14ac:dyDescent="0.2">
      <c r="A4" s="79" t="s">
        <v>535</v>
      </c>
      <c r="B4" s="79" t="s">
        <v>536</v>
      </c>
      <c r="C4" s="77" t="s">
        <v>537</v>
      </c>
      <c r="D4" s="77" t="s">
        <v>538</v>
      </c>
      <c r="E4" s="79" t="s">
        <v>539</v>
      </c>
      <c r="F4" s="77" t="s">
        <v>540</v>
      </c>
      <c r="G4" s="77" t="s">
        <v>541</v>
      </c>
    </row>
    <row r="5" spans="1:7" ht="28.5" x14ac:dyDescent="0.2">
      <c r="A5" s="79" t="s">
        <v>542</v>
      </c>
      <c r="B5" s="79" t="s">
        <v>543</v>
      </c>
      <c r="C5" s="77" t="s">
        <v>544</v>
      </c>
      <c r="D5" s="77" t="s">
        <v>545</v>
      </c>
      <c r="E5" s="79" t="s">
        <v>546</v>
      </c>
      <c r="F5" s="77" t="s">
        <v>547</v>
      </c>
      <c r="G5" s="77" t="s">
        <v>548</v>
      </c>
    </row>
    <row r="6" spans="1:7" ht="42.75" x14ac:dyDescent="0.2">
      <c r="A6" s="79" t="s">
        <v>549</v>
      </c>
      <c r="B6" s="79" t="s">
        <v>550</v>
      </c>
      <c r="C6" s="77" t="s">
        <v>551</v>
      </c>
      <c r="D6" s="77" t="s">
        <v>552</v>
      </c>
      <c r="E6" s="78"/>
      <c r="F6" s="77" t="s">
        <v>553</v>
      </c>
      <c r="G6" s="77" t="s">
        <v>554</v>
      </c>
    </row>
    <row r="7" spans="1:7" ht="28.5" x14ac:dyDescent="0.2">
      <c r="A7" s="79" t="s">
        <v>555</v>
      </c>
      <c r="B7" s="79" t="s">
        <v>556</v>
      </c>
      <c r="C7" s="77" t="s">
        <v>557</v>
      </c>
      <c r="D7" s="77" t="s">
        <v>558</v>
      </c>
      <c r="E7" s="78"/>
      <c r="F7" s="77" t="s">
        <v>559</v>
      </c>
      <c r="G7" s="77" t="s">
        <v>560</v>
      </c>
    </row>
    <row r="8" spans="1:7" ht="42.75" x14ac:dyDescent="0.2">
      <c r="A8" s="79" t="s">
        <v>561</v>
      </c>
      <c r="B8" s="77" t="s">
        <v>562</v>
      </c>
      <c r="C8" s="78"/>
      <c r="D8" s="78"/>
      <c r="E8" s="78"/>
      <c r="F8" s="77" t="s">
        <v>563</v>
      </c>
      <c r="G8" s="77" t="s">
        <v>564</v>
      </c>
    </row>
    <row r="9" spans="1:7" ht="28.5" x14ac:dyDescent="0.2">
      <c r="A9" s="80"/>
      <c r="B9" s="77" t="s">
        <v>565</v>
      </c>
      <c r="C9" s="78"/>
      <c r="D9" s="78"/>
      <c r="E9" s="78"/>
      <c r="F9" s="77" t="s">
        <v>566</v>
      </c>
      <c r="G9" s="78"/>
    </row>
    <row r="10" spans="1:7" x14ac:dyDescent="0.2">
      <c r="A10" s="81"/>
      <c r="B10" s="82"/>
      <c r="C10" s="82"/>
      <c r="D10" s="82"/>
      <c r="E10" s="82"/>
      <c r="F10" s="82"/>
      <c r="G10" s="8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Matriz de Peligros 2019</vt:lpstr>
      <vt:lpstr>RIESGOS</vt:lpstr>
      <vt:lpstr>Priorización</vt:lpstr>
      <vt:lpstr>Anexo Sistema de Calificación</vt:lpstr>
      <vt:lpstr>Tabla de Peligros</vt:lpstr>
      <vt:lpstr>Hoja1</vt:lpstr>
      <vt:lpstr>Priorización!_Toc437422276</vt:lpstr>
      <vt:lpstr>'Matriz de Peligros 2019'!Área_de_impresión</vt:lpstr>
    </vt:vector>
  </TitlesOfParts>
  <Company>ASEXPRES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G.P.CH</dc:creator>
  <cp:keywords>MATRIZ ID PELIGROS</cp:keywords>
  <cp:lastModifiedBy>Camilo Ernesto Osorio Ramirez</cp:lastModifiedBy>
  <cp:lastPrinted>2018-04-17T16:14:08Z</cp:lastPrinted>
  <dcterms:created xsi:type="dcterms:W3CDTF">2001-09-06T19:21:01Z</dcterms:created>
  <dcterms:modified xsi:type="dcterms:W3CDTF">2019-09-06T20:30:28Z</dcterms:modified>
</cp:coreProperties>
</file>