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2017\Informes de Ley\SEGUIMIENTO PLAN ANTICORRUPCIÓN Y ATENCIÓN AL CIUDADANO\III seguimiento Plan Anticorreupción y Atención al Ciudadano 2017\"/>
    </mc:Choice>
  </mc:AlternateContent>
  <bookViews>
    <workbookView xWindow="0" yWindow="0" windowWidth="20640" windowHeight="9135"/>
  </bookViews>
  <sheets>
    <sheet name="Companente 1( riesgos)" sheetId="1" r:id="rId1"/>
    <sheet name="Componente 2 ( Racionalización)" sheetId="9" r:id="rId2"/>
    <sheet name="Componente 3 (Rendición de Cue)" sheetId="3" r:id="rId3"/>
    <sheet name="Componente 4 (Atención al Ciu)" sheetId="4" r:id="rId4"/>
    <sheet name="Componente 5 (Transparencia)" sheetId="5" r:id="rId5"/>
    <sheet name="Componente 6 (Iniciativas Adic)" sheetId="6" r:id="rId6"/>
    <sheet name="CONSOLIDADO" sheetId="8" r:id="rId7"/>
    <sheet name="Seguimiento Riesgos de Corrupci" sheetId="13" r:id="rId8"/>
  </sheets>
  <externalReferences>
    <externalReference r:id="rId9"/>
    <externalReference r:id="rId10"/>
  </externalReferences>
  <definedNames>
    <definedName name="_xlnm._FilterDatabase" localSheetId="2" hidden="1">'Componente 3 (Rendición de Cue)'!$A$7:$V$28</definedName>
    <definedName name="_xlnm._FilterDatabase" localSheetId="7" hidden="1">'Seguimiento Riesgos de Corrupci'!$A$4:$AA$157</definedName>
    <definedName name="Controles">[1]Datos!$L$2:$L$4</definedName>
    <definedName name="Eventos">[2]Datos!$E$2:$E$8</definedName>
    <definedName name="Impacto">[1]Datos!$C$2:$C$6</definedName>
    <definedName name="Probabilidad">[1]Datos!$A$2:$A$6</definedName>
    <definedName name="Proceso">[1]Datos!$J$1:$J$38</definedName>
    <definedName name="TipoRiesgos">[1]Datos!$I$2:$I$8</definedName>
    <definedName name="Tratamiento">[1]Datos!$M$2:$M$5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7" i="3" l="1"/>
  <c r="Q8" i="4" l="1"/>
  <c r="U11" i="3" l="1"/>
  <c r="Q19" i="4" l="1"/>
  <c r="F15" i="8" l="1"/>
  <c r="U19" i="3"/>
  <c r="U12" i="3"/>
  <c r="U8" i="3"/>
  <c r="F25" i="8"/>
  <c r="Q10" i="6"/>
  <c r="Q9" i="6"/>
  <c r="G23" i="8"/>
  <c r="F23" i="8"/>
  <c r="V9" i="5"/>
  <c r="V8" i="5"/>
  <c r="E23" i="8"/>
  <c r="E17" i="8"/>
  <c r="F17" i="8" s="1"/>
  <c r="U26" i="3"/>
  <c r="U24" i="3"/>
  <c r="U21" i="3"/>
  <c r="U17" i="3"/>
  <c r="U16" i="3"/>
  <c r="U15" i="3"/>
  <c r="U14" i="3"/>
  <c r="U13" i="3"/>
  <c r="U10" i="3"/>
  <c r="U9" i="3"/>
  <c r="F7" i="8"/>
  <c r="G7" i="8" s="1"/>
  <c r="E7" i="8"/>
  <c r="V18" i="1"/>
  <c r="V17" i="1"/>
  <c r="V16" i="1"/>
  <c r="V15" i="1"/>
  <c r="V13" i="1"/>
  <c r="Q22" i="4"/>
  <c r="Q21" i="4"/>
  <c r="Q15" i="4"/>
  <c r="Q13" i="4"/>
  <c r="Q12" i="4"/>
  <c r="Q11" i="4"/>
  <c r="Q6" i="4"/>
  <c r="G11" i="8" l="1"/>
  <c r="E25" i="8" l="1"/>
  <c r="G25" i="8" s="1"/>
  <c r="D25" i="8"/>
  <c r="C25" i="8"/>
  <c r="D23" i="8"/>
  <c r="C23" i="8"/>
  <c r="D17" i="8"/>
  <c r="C17" i="8"/>
  <c r="C15" i="8"/>
  <c r="M18" i="3"/>
  <c r="I18" i="3"/>
  <c r="D15" i="8" l="1"/>
  <c r="U18" i="3"/>
  <c r="E15" i="8"/>
  <c r="G17" i="8"/>
  <c r="H17" i="8" s="1"/>
  <c r="H11" i="8"/>
  <c r="H23" i="8"/>
  <c r="H25" i="8"/>
  <c r="D7" i="8"/>
  <c r="C7" i="8"/>
  <c r="G15" i="8" l="1"/>
  <c r="H15" i="8" s="1"/>
  <c r="H19" i="8"/>
  <c r="H7" i="8" l="1"/>
</calcChain>
</file>

<file path=xl/comments1.xml><?xml version="1.0" encoding="utf-8"?>
<comments xmlns="http://schemas.openxmlformats.org/spreadsheetml/2006/main">
  <authors>
    <author xml:space="preserve">Diana Maria Aza </author>
  </authors>
  <commentList>
    <comment ref="I4" authorId="0" shapeId="0">
      <text>
        <r>
          <rPr>
            <sz val="9"/>
            <color rgb="FF000000"/>
            <rFont val="Tahoma"/>
            <family val="2"/>
          </rPr>
          <t xml:space="preserve">
</t>
        </r>
      </text>
    </comment>
    <comment ref="J4" authorId="0" shapeId="0">
      <text>
        <r>
          <rPr>
            <sz val="9"/>
            <color rgb="FF000000"/>
            <rFont val="Tahoma"/>
            <family val="2"/>
          </rPr>
          <t xml:space="preserve">
</t>
        </r>
      </text>
    </comment>
    <comment ref="L4" authorId="0" shapeId="0">
      <text>
        <r>
          <rPr>
            <sz val="9"/>
            <color rgb="FF000000"/>
            <rFont val="Tahoma"/>
            <family val="2"/>
          </rPr>
          <t xml:space="preserve">
</t>
        </r>
      </text>
    </comment>
    <comment ref="M4" authorId="0" shapeId="0">
      <text>
        <r>
          <rPr>
            <sz val="9"/>
            <color rgb="FF000000"/>
            <rFont val="Tahoma"/>
            <family val="2"/>
          </rPr>
          <t xml:space="preserve">
</t>
        </r>
      </text>
    </comment>
  </commentList>
</comments>
</file>

<file path=xl/sharedStrings.xml><?xml version="1.0" encoding="utf-8"?>
<sst xmlns="http://schemas.openxmlformats.org/spreadsheetml/2006/main" count="3674" uniqueCount="1903">
  <si>
    <t>PLAN ANTICORRUPCIÓN Y DE ATENCIÓN AL CIUDADANO</t>
  </si>
  <si>
    <t>ENTIDAD:</t>
  </si>
  <si>
    <t xml:space="preserve"> INSTITUTO NACIONAL DE VIGILANCIA DE MEDICAMENTO Y ALIMENTOS</t>
  </si>
  <si>
    <t xml:space="preserve">VIGENCIA: </t>
  </si>
  <si>
    <t xml:space="preserve">FECHA DE PUBLICACIÓN: </t>
  </si>
  <si>
    <r>
      <t xml:space="preserve">Componente 1: Gestión del Riesgo de Corrupción - Mapa de Riesgos de Corrupción
</t>
    </r>
    <r>
      <rPr>
        <b/>
        <sz val="10"/>
        <color rgb="FF231F20"/>
        <rFont val="Arial"/>
        <family val="2"/>
      </rPr>
      <t>Ver Mapa Institucional de Riesgo de Corrupción</t>
    </r>
  </si>
  <si>
    <t>Subcomponente/procesos</t>
  </si>
  <si>
    <t>Actividades</t>
  </si>
  <si>
    <t>Meta o producto</t>
  </si>
  <si>
    <t>Responsable</t>
  </si>
  <si>
    <t>Fecha programada</t>
  </si>
  <si>
    <t>Subcomponente 1
Política de Administración de Riesgos</t>
  </si>
  <si>
    <t>1.1</t>
  </si>
  <si>
    <t>Oficina Asesora de Planeación</t>
  </si>
  <si>
    <t>Subcomponente 2 
Construcción del Mapa de Riesgos de Corrupción</t>
  </si>
  <si>
    <t>2.1</t>
  </si>
  <si>
    <t>Identificación de riesgos de corrupción</t>
  </si>
  <si>
    <t>Riesgos de corrupción de los procesos priorizados</t>
  </si>
  <si>
    <t>2.2</t>
  </si>
  <si>
    <t>Valoración de los riesgos de corrupción</t>
  </si>
  <si>
    <t xml:space="preserve">Riesgos valorados </t>
  </si>
  <si>
    <t>Todos los procesos</t>
  </si>
  <si>
    <t>2.3</t>
  </si>
  <si>
    <t>Construcción de matriz de riesgos de corrupción</t>
  </si>
  <si>
    <t>Matriz de riesgos</t>
  </si>
  <si>
    <t>Oficina Asesora de Planeación y todos los procesos</t>
  </si>
  <si>
    <t>publicación y Divulgación de la matriz de riesgos de corrupción</t>
  </si>
  <si>
    <t xml:space="preserve">Matriz de riesgos de corrupción divulgada </t>
  </si>
  <si>
    <t>Subcomponente 3
Consulta y divulgación</t>
  </si>
  <si>
    <t>3.1</t>
  </si>
  <si>
    <t>Consulta interna de identificación de riesgos de corrupción</t>
  </si>
  <si>
    <t>3.2</t>
  </si>
  <si>
    <t>Subcomponente 4 
Monitorio y revisión</t>
  </si>
  <si>
    <t>4.1</t>
  </si>
  <si>
    <t>Garantizar que los controles son eficaces y eficientes</t>
  </si>
  <si>
    <t>Matriz de riesgos ajustada ( de ser necesario)</t>
  </si>
  <si>
    <t>Permanente</t>
  </si>
  <si>
    <t>4.2</t>
  </si>
  <si>
    <t>Analizar y aprender lecciones a partir de los eventos, los cambios, las tendencias, los éxitos y los fracasos.</t>
  </si>
  <si>
    <t>4.3</t>
  </si>
  <si>
    <t>Detectar cambios en el contexto interno y externo</t>
  </si>
  <si>
    <t>Identificar riesgos emergentes</t>
  </si>
  <si>
    <t>Riesgos nuevos despues del monitoreo</t>
  </si>
  <si>
    <t>Subcomponente 5
Seguimiento</t>
  </si>
  <si>
    <t>5.1</t>
  </si>
  <si>
    <t xml:space="preserve">Primer Seguimiento </t>
  </si>
  <si>
    <t>Informe primer seguimiento</t>
  </si>
  <si>
    <t>Oficina de Control interno</t>
  </si>
  <si>
    <t>5.2</t>
  </si>
  <si>
    <t>Segundo seguimiento</t>
  </si>
  <si>
    <t>Informe segundo seguimiento</t>
  </si>
  <si>
    <t>5.3</t>
  </si>
  <si>
    <t>Tercer seguimiento</t>
  </si>
  <si>
    <t>Informe Tercer seguimiento</t>
  </si>
  <si>
    <t>Encuesta</t>
  </si>
  <si>
    <t>Divulgar  la politica de administración del riesgo</t>
  </si>
  <si>
    <t xml:space="preserve">Politica de admisnitración del riesgo divulgada </t>
  </si>
  <si>
    <t>31 de enero de 2017</t>
  </si>
  <si>
    <t/>
  </si>
  <si>
    <t>Nombre de la entidad:</t>
  </si>
  <si>
    <t>INSTITUTO NACIONAL DE VIGILANCIA DE MEDICAMENTOS Y ALIMENTOS</t>
  </si>
  <si>
    <t>Orden:</t>
  </si>
  <si>
    <t>Nacional</t>
  </si>
  <si>
    <t>Sector administrativo:</t>
  </si>
  <si>
    <t>Salud y Protección Social</t>
  </si>
  <si>
    <t>Año vigencia:</t>
  </si>
  <si>
    <t>2017</t>
  </si>
  <si>
    <t>Departamento:</t>
  </si>
  <si>
    <t>Bogotá D.C</t>
  </si>
  <si>
    <t>Municipio:</t>
  </si>
  <si>
    <t>BOGOTÁ</t>
  </si>
  <si>
    <t>DATOS TRÁMITES A RACIONALIZAR</t>
  </si>
  <si>
    <t>ACCIONES DE RACIONALIZACIÓN A DESARROLLAR</t>
  </si>
  <si>
    <t>PLAN DE EJECUCIÓN</t>
  </si>
  <si>
    <t>Tipo</t>
  </si>
  <si>
    <t>Número</t>
  </si>
  <si>
    <t>Nombre</t>
  </si>
  <si>
    <t>Estado</t>
  </si>
  <si>
    <t>Situación actual</t>
  </si>
  <si>
    <t>Tipo racionalización</t>
  </si>
  <si>
    <t>Acciones racionalización</t>
  </si>
  <si>
    <t>Fecha final racionalización</t>
  </si>
  <si>
    <t>Único</t>
  </si>
  <si>
    <t>225</t>
  </si>
  <si>
    <t>Evaluación de protocolos de investigación en medicamentos en fase de pre-comercialización, Concepto técnico para la aprobación de protocolos de investigación con dispositivos médicos prototipo y para la aprobación de protocolos de investigación con reactivos de diagnóstico</t>
  </si>
  <si>
    <t>Inscrito</t>
  </si>
  <si>
    <t>No existe un formulario web para el cargue de información necesaria en la evaluación de protocolos. En cambio se da la radicación de 5 formularios separados que además no quedan sistematizados en la base de registros del INVIMA. Esto genera carga operativa de trabajo para los profesionales cargando información en bases de datos internas y por tanto demoras en la evaluación.</t>
  </si>
  <si>
    <t>Formato web unificado de cargue de información de evaluación para medicamentos en fase pre-comercialización</t>
  </si>
  <si>
    <t>Entidad y ciudadano</t>
  </si>
  <si>
    <t>Tecnologica</t>
  </si>
  <si>
    <t>Formularios diligenciados en línea</t>
  </si>
  <si>
    <t>15/02/2017</t>
  </si>
  <si>
    <t>28/07/2017</t>
  </si>
  <si>
    <t xml:space="preserve">Dirección  de Medicamentos y Productos Biológicos </t>
  </si>
  <si>
    <t>414</t>
  </si>
  <si>
    <t>Certificación de Buenas Prácticas Clínicas- BPC- en las instituciones prestadoras de servicios de salud donde se llevan a cabo investigación con medicamentos en seres humanos, mediante uso o aplicación</t>
  </si>
  <si>
    <t xml:space="preserve">Existen vacios en el procedimiento y se presentan divergencias si son requisitos criticos o no, los tiempos de espera a las instituciones no estan definidos  y criterios técnicos en las visitas que dificultan su agilidad y reproducibilidad. (optimización del proceso) </t>
  </si>
  <si>
    <t>Estandarización de procedimientos y criterios técnicos para el desarrollo de visitas de buenas practicas clínicas</t>
  </si>
  <si>
    <t>Entidad y Ciudadano</t>
  </si>
  <si>
    <t>Administrativa</t>
  </si>
  <si>
    <t>Estandarización de trámites u otros procedimientos administrativos</t>
  </si>
  <si>
    <t>20/02/2017</t>
  </si>
  <si>
    <t>Dirección de medicamentos y productos biológicos</t>
  </si>
  <si>
    <t>426</t>
  </si>
  <si>
    <t>Modificación de Registro Sanitario, Permiso Sanitario o de comercialización , cambios  o actualización de Notificación Sanitaria</t>
  </si>
  <si>
    <t>Actualmente para el trámite de Modificaciones de Dispositivos Médicos y Equipos Biomédicos de clase I, IIA, IIB y III, el usuario radica la solicitud y debe esperar 30 días hábiles para recibir respuesta a su solicitud, debido al estudio previo que se realiza por parte de los Profesionales del Grupo de Registros Sanitarios de Dispositivos Médicos y Otras Tecnologías.</t>
  </si>
  <si>
    <t>Modificaciones de Registros Sanitarios de Dispositivos Médicos y Equipos Biomédicos:
Se mejorarán los tiempos de respuesta al trámite para el usuario de 30 días hábiles a 2 días hábiles; y despues de la entrega del mismo se realizará un control posterior para verificar la documentación aportada.
Es importante indicar que esta mejora depende de la expedición de la correspondiente Resolución por parte del Ministerio de Salud y Protección Social, la cual se espera sea expedida en el mes de febrero de 2017.</t>
  </si>
  <si>
    <t>Reducción de tiempo de  de respuesta de 30 días hábiles a 2 días hábiles, para que el usuario reciba la respuesta a la solicitud del trámite.</t>
  </si>
  <si>
    <t>Normativa</t>
  </si>
  <si>
    <t>Reducción del tiempo de respuesta o duración del trámite</t>
  </si>
  <si>
    <t>15/03/2017</t>
  </si>
  <si>
    <t>30/12/2017</t>
  </si>
  <si>
    <t>Dirección de Dispositivos Médicos y Otras Tecnologías</t>
  </si>
  <si>
    <t>Actualmente para el trámite de Modificaciones de Reactivos de Diagnóstico In Vitro para las categorias I, II y III, el usuario radica la solicitud y debe esperar 30 días hábiles para recibir respuesta a su solicitud, debido al estudio previo que se realiza por parte de los Profesionales del Grupo de Registros Sanitarios  de Dispositivos Médicos y Otras Tecnologías.</t>
  </si>
  <si>
    <t>Modificaciones de Registros Sanitarios de Automáticas de Reactivos de Diagnóstico In Vitro:
Se mejorarán los tiempos de respuesta al trámite para el usuario de 30 días hábiles a 2 días hábiles; y despues de la entrega del mismo se realizará un control posterior para verificar la documentación aportada.
Es importante indicar que esta mejora depende de la expedición de la correspondiente Resolución por parte del Ministerio de Salud y Protección Social, la cual se espera sea expedida en el mes de febrero de 2017.</t>
  </si>
  <si>
    <t>Reducción del tiempo de respuesta de 30 días hábiles a 2 días hábiles, para que el usuario reciba la respuesta a la solicitud del trámite.</t>
  </si>
  <si>
    <t>5248</t>
  </si>
  <si>
    <t>Registro Sanitario automático para Dispositivos Médicos y Equipos biomédicos que no sean de tecnología controlada de fabricación nacional e importados Clase I y IIA</t>
  </si>
  <si>
    <t>Actualmente para el trámite de Renovaciones de Dispositivos Médicos y Equipos Biomédicos de clase I y IIA, el usuario radica la solicitud y debe esperar 60 días calendario para recibir respuesta a su solicitud, debido al estudio previo que se realiza por parte de los Profesionales del Grupo de Registros Sanitarios.</t>
  </si>
  <si>
    <t>Renovaciones Automáticas de Registros Sanitarios de Dispositivos Médicos y Equipos Biomédicos I y IIA:
Se mejorarán los tiempos de respuesta al trámite para el usuario de 60 días calendario a 2 días hábiles; y despues de la entrega del mismo se realizará un control posterior para verificar la documentación aportada.</t>
  </si>
  <si>
    <t>Reducción del tiempo de respuesta de  60 días calendario a 2 días hábiles, para que el usuario reciba la respuesta a la solicitud del trámite.</t>
  </si>
  <si>
    <t>02/01/2017</t>
  </si>
  <si>
    <t>17/03/2017</t>
  </si>
  <si>
    <t>5251</t>
  </si>
  <si>
    <t>Registro Sanitario de Dispositivos Médicos y Equipos Biomédicos que no sean de tecnología controlada importados Clase I y IIA</t>
  </si>
  <si>
    <t>Fusión del trámite u otros procedimientos administrativos</t>
  </si>
  <si>
    <t>Fecha actualización</t>
  </si>
  <si>
    <t>Componente 3:  Rendición de cuentas</t>
  </si>
  <si>
    <t xml:space="preserve">Subcomponente </t>
  </si>
  <si>
    <t xml:space="preserve">Responsable </t>
  </si>
  <si>
    <t>Periodicidad</t>
  </si>
  <si>
    <r>
      <t xml:space="preserve">Subcomponente 1                                          </t>
    </r>
    <r>
      <rPr>
        <i/>
        <sz val="10"/>
        <rFont val="Arial"/>
        <family val="2"/>
      </rPr>
      <t xml:space="preserve"> Brindar información de calidad a los diferentes grupos de interés y ciudadanía en general sobre la gestión que la entidad realiza</t>
    </r>
  </si>
  <si>
    <t>Generación de información en lenguaje compresible sobre Educación Sanitaria</t>
  </si>
  <si>
    <t>Campañas informativas dirigidas al ciudadano para promover el consumo seguro y otros temas de interés mediante redes sociales (piezas gráficas)</t>
  </si>
  <si>
    <t>Direcciones Misionales Grupo de Comunicaciones</t>
  </si>
  <si>
    <t>Anual</t>
  </si>
  <si>
    <t>1.2</t>
  </si>
  <si>
    <t>Divulgación de información de interés sobre la normatividad asociada a la misión de la entidad</t>
  </si>
  <si>
    <t>Boletin Juridico (Opinión Jurídica)</t>
  </si>
  <si>
    <t>Oficina Asesora Jurídica</t>
  </si>
  <si>
    <t>Mensual</t>
  </si>
  <si>
    <t>1.3</t>
  </si>
  <si>
    <t>Divulgación de informes que den cuenta de la  gestión de la entidad</t>
  </si>
  <si>
    <t xml:space="preserve">Invima en cifras </t>
  </si>
  <si>
    <t>Direcciones Misionales  
Oficina Asesora de Planeación</t>
  </si>
  <si>
    <t>Semestral</t>
  </si>
  <si>
    <t xml:space="preserve">Informe de PQRS </t>
  </si>
  <si>
    <t>Oficina de Atención al ciudadano</t>
  </si>
  <si>
    <t xml:space="preserve">Semestral </t>
  </si>
  <si>
    <t>Informe presentado al Congreso de la República</t>
  </si>
  <si>
    <t>Anual (Jul 2017)</t>
  </si>
  <si>
    <t>Informes de resultados de la gestión de la entidad</t>
  </si>
  <si>
    <t>Informe de ejecución presupuestal de la entidad</t>
  </si>
  <si>
    <t>Grupo Financiero y Presupuestal</t>
  </si>
  <si>
    <t>Informe de procesos contractuales de la entidad</t>
  </si>
  <si>
    <t>Grupo de Gestión Contractual</t>
  </si>
  <si>
    <t>Permanente - Se actualiza de manera mensual</t>
  </si>
  <si>
    <t>1.4</t>
  </si>
  <si>
    <t>Producción y divulgación de información mediante medios de comunicación (Radio, Televisión, Internet y Redes Sociales)</t>
  </si>
  <si>
    <t xml:space="preserve">Informe de divulgación en medios </t>
  </si>
  <si>
    <t>Grupo de Comunicaciones</t>
  </si>
  <si>
    <t>1.5</t>
  </si>
  <si>
    <t>Informar a las asociaciones civiles a cerca de las acciones de prevención contra la ilegalidad, contrabando y corrupcion de productos competencia del Invima.</t>
  </si>
  <si>
    <t>Informe de actividades y resultados.</t>
  </si>
  <si>
    <t>Dirección General
Grupo Unidad de Reacción Inmediata
Grupo de Comunicaciones</t>
  </si>
  <si>
    <t>Trimestral</t>
  </si>
  <si>
    <t>1.6</t>
  </si>
  <si>
    <t>Informar resultados obtenidos en la implementación de la Estrategia de Lucha contra la ilegalidad y contrabando de productos competencia del Invima a través de Comercio Electrónico (publicado en web)</t>
  </si>
  <si>
    <t>Infografía mensual con los resultados
Informe Comercio Electrónico</t>
  </si>
  <si>
    <r>
      <t xml:space="preserve">Subcomponente 2                             </t>
    </r>
    <r>
      <rPr>
        <i/>
        <sz val="10"/>
        <rFont val="Arial"/>
        <family val="2"/>
      </rPr>
      <t xml:space="preserve">               Generar espacios de diálogo con los grupos de interés de la ciudadana</t>
    </r>
  </si>
  <si>
    <t>Identificar actividades de participación ciudadana y rendición de cuentas</t>
  </si>
  <si>
    <t>Marzo</t>
  </si>
  <si>
    <t>Encuentro Institucional con Periodistas</t>
  </si>
  <si>
    <t xml:space="preserve">Informe de encuentro de socialización de información </t>
  </si>
  <si>
    <t>Espacios de diálogo de carácter misional</t>
  </si>
  <si>
    <t>Informe de resultado de las actividades con metodología propuesta</t>
  </si>
  <si>
    <t>Direcciones Misionales
Grupo de Comunicaciones</t>
  </si>
  <si>
    <t>Semestral (De acuerdo con programación)</t>
  </si>
  <si>
    <t>2.4</t>
  </si>
  <si>
    <t xml:space="preserve">Rendición de cuentas virtual </t>
  </si>
  <si>
    <t xml:space="preserve">Piezas gráficas y cápsulas explicativas </t>
  </si>
  <si>
    <t xml:space="preserve">Grupo de Comunicaciones </t>
  </si>
  <si>
    <t>Anual (Noviembre y Diciembre)</t>
  </si>
  <si>
    <t>2.5</t>
  </si>
  <si>
    <t>Realizar la audiencia pública anual de rendición de cuentas 2017</t>
  </si>
  <si>
    <t>Informe del desarrollo de la audiencia pública de rendición de cuentas, acciones de mejora y compromisos</t>
  </si>
  <si>
    <t>Oficina de Atención al Ciudadano 
Grupo de comunicaciones 
Oficina Asesora de Planeación
Direccion General 
Direcciones Misionales</t>
  </si>
  <si>
    <t>Anual (Marzo de 2018)</t>
  </si>
  <si>
    <r>
      <t xml:space="preserve">Subcomponente 3                                    </t>
    </r>
    <r>
      <rPr>
        <i/>
        <sz val="10"/>
        <rFont val="Arial"/>
        <family val="2"/>
      </rPr>
      <t xml:space="preserve">             Promover incentivos para motivar la cultura de la rendición de cuentas al interior de la entidad</t>
    </r>
  </si>
  <si>
    <t>Generación de campaña "promover la estrategia de rendición de cuentas"</t>
  </si>
  <si>
    <t xml:space="preserve">Diseño de tácticas de comunicación al interior de la Entidad </t>
  </si>
  <si>
    <t xml:space="preserve">
Grupo de comunicaciones 
Oficina de Atención al Ciudadano
Oficina Asesora de Planeación
</t>
  </si>
  <si>
    <t>Realizar Campaña “El Invima soy yo"</t>
  </si>
  <si>
    <t>Diseño de tácticas de comunicación al interior de la Entidad, para promover:
¿Que es el Invima?
Código de ética y buen gobierno
y temas de interes institucional</t>
  </si>
  <si>
    <t>Grupo de comunicaciones 
Grupo de Talento Humano
Oficina Asesora de Planeación</t>
  </si>
  <si>
    <t>3.3</t>
  </si>
  <si>
    <t>Resultados diálogo 
Socializar recomendaciones de usuarios y grupos de interés al interior de la entidad</t>
  </si>
  <si>
    <t>Incluir en el informe "sección de recomendaciones de los usuarios" en las actividades de diálogo</t>
  </si>
  <si>
    <r>
      <t>Subcomponente 4</t>
    </r>
    <r>
      <rPr>
        <i/>
        <sz val="10"/>
        <rFont val="Arial"/>
        <family val="2"/>
      </rPr>
      <t xml:space="preserve">                                               Evaluación y retroalimentación a  la gestión institucional</t>
    </r>
  </si>
  <si>
    <t xml:space="preserve">Consulta a los ciudadanos </t>
  </si>
  <si>
    <t xml:space="preserve">Encuesta satisfacción </t>
  </si>
  <si>
    <t>Oficina de Atención al Ciudadano
Oficina Asesora de Planeación</t>
  </si>
  <si>
    <t>Implementación de acciones de mejora de la estrategia de rendición de cuentas</t>
  </si>
  <si>
    <t xml:space="preserve">Informe con Implementación de acciones de mejora </t>
  </si>
  <si>
    <t>Oficina de Atención al ciudadano
Oficina Asesora de Planeación</t>
  </si>
  <si>
    <t>Subcomponente</t>
  </si>
  <si>
    <r>
      <rPr>
        <b/>
        <sz val="11"/>
        <color theme="1"/>
        <rFont val="Arial"/>
        <family val="2"/>
      </rPr>
      <t>Subcomponente 1</t>
    </r>
    <r>
      <rPr>
        <sz val="10"/>
        <color rgb="FF000000"/>
        <rFont val="Arial"/>
        <family val="2"/>
      </rPr>
      <t xml:space="preserve">
Estructura administrativa y
Direccionamiento estratégico</t>
    </r>
  </si>
  <si>
    <t>Formulación e implementación de proyecto institucional que establezca acciones para mejorar la prestación de servicio al ciudadano.</t>
  </si>
  <si>
    <t xml:space="preserve">Oficina de Atención al Ciudadano </t>
  </si>
  <si>
    <t>Diciembre de 2017</t>
  </si>
  <si>
    <t xml:space="preserve">Desarrollo de comités con la Dirección General, Direcciones Misionales, Oficinas y Atención al Ciudadano, para establecer acciones con el fin de mejorar la prestación de servicio. </t>
  </si>
  <si>
    <t xml:space="preserve">Acuerdos de servicios  - política de servicio institucional </t>
  </si>
  <si>
    <t xml:space="preserve">Oficina de atención al ciudadano- direcciones misionales y oficinas. </t>
  </si>
  <si>
    <t xml:space="preserve"> junio 2017</t>
  </si>
  <si>
    <r>
      <rPr>
        <b/>
        <sz val="10"/>
        <color rgb="FF000000"/>
        <rFont val="Arial"/>
        <family val="2"/>
      </rPr>
      <t xml:space="preserve">
Subcomponente 2</t>
    </r>
    <r>
      <rPr>
        <sz val="10"/>
        <color rgb="FF000000"/>
        <rFont val="Arial"/>
        <family val="2"/>
      </rPr>
      <t xml:space="preserve">
Fortalecimiento de los canales de atención</t>
    </r>
  </si>
  <si>
    <t xml:space="preserve"> brindar de forma eficiente atención y asesoría telefónica  para así garantizar por medio de este canal  servicio permanente a nuestros usuarios </t>
  </si>
  <si>
    <t xml:space="preserve"> Oficina de Atención al Ciudadano </t>
  </si>
  <si>
    <t xml:space="preserve"> Diciembre 2017</t>
  </si>
  <si>
    <t xml:space="preserve">Desarrollo de convenio Confecámaras-Invima, para simplificar y facilitar los procesos de información y orientación en trámites y servicios </t>
  </si>
  <si>
    <t xml:space="preserve">Garantizar 30 % de la cobertura nacional integrando al modelo CAE trámites y servicios Invima para suministrar información de forma permanente a los interesados </t>
  </si>
  <si>
    <t>Entregar información permanente y explicativa sobre trámites y servicios que permitan educar al ciudadano y suplir las necesidades de información.</t>
  </si>
  <si>
    <t xml:space="preserve">Oficina de atención al ciudadano  -  Direcciones misionales </t>
  </si>
  <si>
    <t>Marzo de 2017</t>
  </si>
  <si>
    <t xml:space="preserve">Entrenamiento a funcionarios  de GTT, puertos, aeropuertos y pasos de frontera </t>
  </si>
  <si>
    <t xml:space="preserve">Realizar 10 entrenamientos para fortalecer la prestación de servicio regional institucional en los GTTS </t>
  </si>
  <si>
    <t>Oficina de Atención al Ciudadano - Operaciones Sanitarias - Grupos de trabajo territorial.</t>
  </si>
  <si>
    <t>Facilitar mecanismos para la radicación de trámites en las diferentes regiones</t>
  </si>
  <si>
    <t>Realizar 10 registratones con el fin de que los usuarios puedan radicar tramites en las diferentes regiones.</t>
  </si>
  <si>
    <r>
      <rPr>
        <b/>
        <sz val="11"/>
        <color theme="1"/>
        <rFont val="Arial"/>
        <family val="2"/>
      </rPr>
      <t xml:space="preserve">Subcomponente 3 </t>
    </r>
    <r>
      <rPr>
        <sz val="10"/>
        <color rgb="FF000000"/>
        <rFont val="Arial"/>
        <family val="2"/>
      </rPr>
      <t xml:space="preserve">
Talento Humano</t>
    </r>
  </si>
  <si>
    <t xml:space="preserve">Realizar sensibilizaciones en temas de servicio para los funcionarios Invima </t>
  </si>
  <si>
    <t xml:space="preserve">Generar cultura de servicio institucional al 20% de los funcionarios </t>
  </si>
  <si>
    <t xml:space="preserve">Oficina de atención al ciudadano </t>
  </si>
  <si>
    <t>Integrar al plan de capacitación institucional, temas referentes a atención al ciudadano, para sensibilizar y generar cultura de excelencia en el servicio en cada uno de los funcionarios.</t>
  </si>
  <si>
    <t xml:space="preserve">Plan de capacitación institucional </t>
  </si>
  <si>
    <t xml:space="preserve">Oficina de Atención al Ciudadano  -  Talento Humano </t>
  </si>
  <si>
    <t>Febrero de 2017</t>
  </si>
  <si>
    <t xml:space="preserve">Realizar retroalimentaciones de servicio con los funcionarios de la Oficina de Atención al Ciudadano, para darles a conocer la percepción y calificación de los usuarios atendidos en cada uno de los módulos e incentivar para mejorar la prestación de servicio. </t>
  </si>
  <si>
    <t xml:space="preserve">  Mejorar la percepción del ciudadano referente a la prestación de servicio en la Oficina de Atención al Ciudadano; Meta: 90%</t>
  </si>
  <si>
    <t>Junio de 2017 y Diciembre de 2017</t>
  </si>
  <si>
    <r>
      <rPr>
        <b/>
        <sz val="11"/>
        <color theme="1"/>
        <rFont val="Arial"/>
        <family val="2"/>
      </rPr>
      <t xml:space="preserve">Subcomponente 4 </t>
    </r>
    <r>
      <rPr>
        <sz val="10"/>
        <color rgb="FF000000"/>
        <rFont val="Arial"/>
        <family val="2"/>
      </rPr>
      <t xml:space="preserve">
Normativo y procedimental</t>
    </r>
  </si>
  <si>
    <t xml:space="preserve">Ajustar según necesidades el procedimiento de recepción direccionamiento y respuesta a denuncias, quejas, reclamos, derechos de petición y sugerencias </t>
  </si>
  <si>
    <t xml:space="preserve">Procedimiento ajustado según necesidades específicas. </t>
  </si>
  <si>
    <t xml:space="preserve">Según las necesidades </t>
  </si>
  <si>
    <t xml:space="preserve">Adelantar la reglamentación sobre PQRS a través de correspondiente resolución para dar cumplimiento a la ley 1755. </t>
  </si>
  <si>
    <t xml:space="preserve">Resolución de PQRS </t>
  </si>
  <si>
    <t xml:space="preserve">Oficina Asesora Jurídica  - Oficina de Atención al Ciudadano </t>
  </si>
  <si>
    <t>Agosto de 2017</t>
  </si>
  <si>
    <t xml:space="preserve">Actualizar la política de trato digno al ciudadano.  </t>
  </si>
  <si>
    <t>Hacer que el ciudadano conozca por los diferentes canales de comunicación institucional, cumpla y haga cumplir los derechos y deberes institucionales.</t>
  </si>
  <si>
    <t>4.4</t>
  </si>
  <si>
    <t>Realizar informe de Quejas y Reclamos con el fin de identificar oportunidades de mejora.</t>
  </si>
  <si>
    <t>Informes trimestrales de quejas y reclamos</t>
  </si>
  <si>
    <t>Abril, julio, octubre 2017 y enero de 2018</t>
  </si>
  <si>
    <t>4.5</t>
  </si>
  <si>
    <t>Implementar y articular un módulo específico para la radicación y gestión de solicitudes de PQRS.</t>
  </si>
  <si>
    <t xml:space="preserve">1. agilizar y dinamizar la trazabilidad de las solicitudes con el propósito de alcanzar el cumplimiento del 100% en la respuesta oportuna de las solicitudes y dar cumplimiento establecido por la ley.
2. contar con resultados automatizados, eficaces, que faciliten la toma de decisiones, derivados de la gestión institucional adelantadas por PQRS. 
</t>
  </si>
  <si>
    <t xml:space="preserve">Dirección general  - tecnologías de la Información  - Oficina de Atención al Ciudadano </t>
  </si>
  <si>
    <r>
      <rPr>
        <b/>
        <sz val="11"/>
        <color theme="1"/>
        <rFont val="Arial"/>
        <family val="2"/>
      </rPr>
      <t>Subcomponente 5</t>
    </r>
    <r>
      <rPr>
        <sz val="10"/>
        <color rgb="FF000000"/>
        <rFont val="Arial"/>
        <family val="2"/>
      </rPr>
      <t xml:space="preserve">
Relacionamiento con el ciudadano</t>
    </r>
  </si>
  <si>
    <t>Utilizar la caracterización de usuarios Invima para desarrollo de cada una de las actividades institucionales.</t>
  </si>
  <si>
    <t xml:space="preserve">Las actividades institucionales (reuniones, foros, mesas de trabajo) estén dirigidas al público objetivos según la caracterización de usuarios </t>
  </si>
  <si>
    <t>Invima</t>
  </si>
  <si>
    <t>Realizar medición de satisfacción a los ciudadanos del servicio recibido en la Oficina de Atención al Ciudadano.</t>
  </si>
  <si>
    <t>Informe trimestral de la satisfacción del ciudadano de la atención prestada en la Oficina de atención al ciudadano.</t>
  </si>
  <si>
    <r>
      <t xml:space="preserve">Componente 5: Transparencia y Acceso de la Información
</t>
    </r>
    <r>
      <rPr>
        <sz val="9"/>
        <color rgb="FF231F20"/>
        <rFont val="Arial"/>
        <family val="2"/>
      </rPr>
      <t xml:space="preserve">
</t>
    </r>
  </si>
  <si>
    <t>Subcomponente 1. 
Lineamientos de Transparencia Activa</t>
  </si>
  <si>
    <t>Mantener actualizado el boton de " transparencia y acceso a la información publica" con la información minima requerida por la ley 1712</t>
  </si>
  <si>
    <t>Boton de transparencia actualizado y acciones de mejora de acuerdo a los resultados de FURAG 2016</t>
  </si>
  <si>
    <t>Oficina asesora de planeación</t>
  </si>
  <si>
    <t>Subcomponente 2.
 Lineamientos de Transparencia Pasiva</t>
  </si>
  <si>
    <t xml:space="preserve">
Gestionar adecuadamente las solicitudes de información interpuestas por los ciudadanos para dar cumplimiento al  Programa Nacional de Servicio al Ciudadano</t>
  </si>
  <si>
    <t>1. Capacitaciones a los funcionarios de atencion al ciudadano
2. Adecuar el sistema de PQRDS de la entidad para el seguimiento de las solicitudes de información realizadas por la ciudadania, en los casos en que se otorga o se niega la información solicitada asi como su clasificación.</t>
  </si>
  <si>
    <t>Oficina de atención al ciudadano</t>
  </si>
  <si>
    <t xml:space="preserve">Formato de PQRDS ajustado </t>
  </si>
  <si>
    <t>Junio de 2017</t>
  </si>
  <si>
    <t>Subcomponente 3.
Elaboración los Instru- mentos de Gestión de la Información</t>
  </si>
  <si>
    <t>Actualizar y socializar el inventario de activos de información (Registros de activos de información, Índice de información clasificada y reservada, Esquema de publicación)</t>
  </si>
  <si>
    <t>Inventario de información (Registros de activos de información, Índice de información clasificada y reservada, Esquema de publicación) actualizado y socializado</t>
  </si>
  <si>
    <t>Divulgar y sensibilizar la ley 1712 de 2014 asi como el inventario de información (Registros de activos de información, Índice de información clasificada y reservada, Esquema de publicación)</t>
  </si>
  <si>
    <t>Funcionarios del instituto informados sobre el inventario y sobre la ley 1712 de 2014</t>
  </si>
  <si>
    <t>Subcomponente 4.
Criterio Diferencial de Accesibilidad</t>
  </si>
  <si>
    <t>Establecer lineamientos para la atención de las solicitudes realizadas en otros idiomas.</t>
  </si>
  <si>
    <t>Lineamiento de servicio</t>
  </si>
  <si>
    <t>Aplicar el principio de gratuidad y, en consecuencia, no cobrar costos adicionales a los de reproducción de la información</t>
  </si>
  <si>
    <t>Oficina de planeación y tesoreria</t>
  </si>
  <si>
    <t>Subcomponente 5. 
Monitoreo del Acceso a la Información Pública</t>
  </si>
  <si>
    <t xml:space="preserve">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</si>
  <si>
    <t>Informe</t>
  </si>
  <si>
    <t>31 de Enero de 2017</t>
  </si>
  <si>
    <t xml:space="preserve">Componente 6: Iniciativas adicionales
</t>
  </si>
  <si>
    <t>Subcomponente 1. 
Acciones preventivas de lucha contra la ilegalidad, contrabando y corrupción.</t>
  </si>
  <si>
    <t>Establecer estrategias de prevención y articulación con entidades públicas y privadas, en contra de los actos de ilegalidad, contrabando y corrupción  de productos objeto de vigilancia por parte del INVIMA.</t>
  </si>
  <si>
    <t>Gestión de convenios con entidades públicas o privadas</t>
  </si>
  <si>
    <t>Grupo Unidad de Reacción Inmediata</t>
  </si>
  <si>
    <t>Replantear y modificar la "Política de Cumpliento y Ética" del Invima, de acuerdo con las funciones y competencias del Grupo Unidad de Reacción Inmediata-GURI</t>
  </si>
  <si>
    <t>Documento "Politica de Cumplimiento y Ética"</t>
  </si>
  <si>
    <t xml:space="preserve">Participar activamente en reuniones, comités o eventos interinstitucionales a nivel Nacional e Internacional, de control a la ilegalidad, contrabando y corrupción, en representación del Invima. </t>
  </si>
  <si>
    <t>Mantener informados a los usuarios internos y externos sobre las acciones de lucha contra la ilegalidad, contrabando y corrupción de productos competencia del Invima, mediante el lanzamiento de una Campaña Institucional mensual.</t>
  </si>
  <si>
    <t xml:space="preserve">
Publicación de mensajes informativos a través de:
1. Video escribe
2. Protector de pantalla
3. Tarjeta digital
4. GURI- capsula</t>
  </si>
  <si>
    <t xml:space="preserve">Valoración del Riesgo </t>
  </si>
  <si>
    <t>No. Identificación del Riesgo</t>
  </si>
  <si>
    <t>Proceso</t>
  </si>
  <si>
    <t>Objetivo del Proceso</t>
  </si>
  <si>
    <t>Riesgo</t>
  </si>
  <si>
    <t>Tipo de Riesgo</t>
  </si>
  <si>
    <t>Descripción del control actual</t>
  </si>
  <si>
    <t>Probabilidad</t>
  </si>
  <si>
    <t>Impacto</t>
  </si>
  <si>
    <t>Zona de Riesgo</t>
  </si>
  <si>
    <t>GPR-2017-RC001</t>
  </si>
  <si>
    <t>GPR - Gestión del Presupuesto</t>
  </si>
  <si>
    <t>Planear un presupuesto que permita el funcionamiento y cumplimiento de los objetivos institucionales, controlando su
ejecución de manera que se constituya en una herramienta de proyección financiera a corto y mediano plazo para la
oportuna toma de decisiones.</t>
  </si>
  <si>
    <t>1. Detrimento patrimonial
2. Faltas disciplinarias</t>
  </si>
  <si>
    <t>Posible</t>
  </si>
  <si>
    <t>Mayor</t>
  </si>
  <si>
    <t>Extrema</t>
  </si>
  <si>
    <t>Preventivo</t>
  </si>
  <si>
    <t>Funcionario responsable</t>
  </si>
  <si>
    <t>Diario</t>
  </si>
  <si>
    <t>Detectivo</t>
  </si>
  <si>
    <t>GCO-2017-RC002</t>
  </si>
  <si>
    <t>GCO - Gestión Contable</t>
  </si>
  <si>
    <t>Registrar, consolidar y suministrar la información contable, cumpliendo con los principios establecidos en el régimen
de contabilidad pública, con calidad, oportunidad y veracidad de manera que sea una herramienta para una
adecuada planeación y toma de decisiones estratégicas</t>
  </si>
  <si>
    <t>No aplica</t>
  </si>
  <si>
    <t>Rara vez</t>
  </si>
  <si>
    <t>Catastrófico</t>
  </si>
  <si>
    <t>Dos veces al año</t>
  </si>
  <si>
    <t>ABS - Adquisición de Bienes y Servicios</t>
  </si>
  <si>
    <t>Cada vez que se presente un estudio previo</t>
  </si>
  <si>
    <t>Vistos buenos por los intervinientes, en el estudio previo, y en el aviso de convocatoria o invitación (cuando aplique)</t>
  </si>
  <si>
    <t>INS-2017-RC001</t>
  </si>
  <si>
    <t>INS - Inspección</t>
  </si>
  <si>
    <t>1. Pérdida de la imagen institucional
2. Incumplimiento normativo
3. Daño a la salud publica
4. Sanciones disciplinarias</t>
  </si>
  <si>
    <t>Aplicación del Procedimiento de inspección</t>
  </si>
  <si>
    <t>INS-2017-RC002</t>
  </si>
  <si>
    <t>Emitir un concepto sanitario o CIS,  (Certificado de inspección sanitaria) sin que se cumplan los requisitos legales y tecnicos exigidos para favorecer a un tercero</t>
  </si>
  <si>
    <t>1. Pérdida de la imagen institucional
2. Incumplimiento normativo
3. Daño a la salud pública</t>
  </si>
  <si>
    <t>Implementación de aplicativos electronicos ( Tablets para cargue total de documentación previo a la expedición del CIS)</t>
  </si>
  <si>
    <t>Alta</t>
  </si>
  <si>
    <t>INS-2017-RC003</t>
  </si>
  <si>
    <t>N/A</t>
  </si>
  <si>
    <t>Cada vez que se requiera</t>
  </si>
  <si>
    <t>ACC-2017-RC001</t>
  </si>
  <si>
    <t>Soborno
Ausencia de la ética y principios de los funcionarios</t>
  </si>
  <si>
    <t>Afectación del estado financiero institucional
Medidas disciplinarias
Perdida de imagen institucional
Sanciones disciplinarias</t>
  </si>
  <si>
    <t>Coordinadora de grupo Coactivo/Tecnico asignado</t>
  </si>
  <si>
    <t>Diariamente</t>
  </si>
  <si>
    <t xml:space="preserve">Base de datos de procesos de cobro coactivo y persuasivo
</t>
  </si>
  <si>
    <t>Informe de auditoria</t>
  </si>
  <si>
    <t xml:space="preserve">Coordinadora </t>
  </si>
  <si>
    <t>Asiganción de metas en formato
Registro en la base de datos
Aplicativos del Invima</t>
  </si>
  <si>
    <t>GJE-2017-RC001</t>
  </si>
  <si>
    <t>Revisión de la asignación por parte de un profesional</t>
  </si>
  <si>
    <t>Profesional asignado</t>
  </si>
  <si>
    <t>Procedimiento de representación judicial y extrajudicial</t>
  </si>
  <si>
    <t>Coordinador de representación judicial y extrajudicial</t>
  </si>
  <si>
    <t xml:space="preserve">Formatos diligenciados
Base de datos de asignación
Radicación de correspondencia </t>
  </si>
  <si>
    <t>PTI-2017-RC001</t>
  </si>
  <si>
    <t>Programas y Proyectos de TI</t>
  </si>
  <si>
    <t>Rara Vez</t>
  </si>
  <si>
    <t>GIN-2017-RC001</t>
  </si>
  <si>
    <t>Cada vez que se solicite un nuevo desarrollo o una modificación a un sistema de información</t>
  </si>
  <si>
    <t>GSI-2017-RC001</t>
  </si>
  <si>
    <t>Diaria</t>
  </si>
  <si>
    <t>CTL-2017-RC001</t>
  </si>
  <si>
    <t xml:space="preserve">Vencimiento de términos en los procesos sancionatorios para obtener beneficio propio o de un tercero </t>
  </si>
  <si>
    <t>1. Dilación injustificada en el manejo del proceso
2.Trafico de influencias
3. Presiones de un superior
4.Falta de ética de los servidores públicos
5. Soborno</t>
  </si>
  <si>
    <t>Coordinador - Profesional y Director</t>
  </si>
  <si>
    <t>A necesidad</t>
  </si>
  <si>
    <t xml:space="preserve">Coordinador - Director </t>
  </si>
  <si>
    <t>CTL-2017-RC002</t>
  </si>
  <si>
    <t>Expedir actos administrativos de procesos sancionatorios con decisiones que afectan a terceros</t>
  </si>
  <si>
    <t>1.Trafico de influencias
2. Presiones de un superior
3.Falta de ética de los servidores públicos
4. Soborno</t>
  </si>
  <si>
    <t xml:space="preserve">1. afectar la salud pública
2. Imposibilidad de imponer sanciones
4. Afectación de la imagen institucional
</t>
  </si>
  <si>
    <t xml:space="preserve">Revisión del coordinador y Director  </t>
  </si>
  <si>
    <t>rara vez</t>
  </si>
  <si>
    <t>CCP-2017-RC001</t>
  </si>
  <si>
    <t>Jefe de Oficina de Laboratorios y Control de Calidad
Coordinadores
Líderes Técnicos
Facilitadores de Calidad
Responsable de Calidad</t>
  </si>
  <si>
    <t>Utilización para los fines administrativos propios del Instituto de la información del titular de los datos personales
Respuesta a las peticiones, quejas, reclamos, denuncias y sugerencias  a traves de la Oficina de Atención al Ciudadano</t>
  </si>
  <si>
    <t>Ingreso o vinculación (inducción)
Reinducción</t>
  </si>
  <si>
    <t>Soportes de socialización</t>
  </si>
  <si>
    <t>Cada vez que se ejecuta el procedimiento</t>
  </si>
  <si>
    <t>GDO-2017-RC001</t>
  </si>
  <si>
    <t xml:space="preserve">GDO - Gestión Documental y Correspondencia </t>
  </si>
  <si>
    <t>Asegurar la administración y custodia de los documentos y correspondencia del Instituto a través de la definición y
seguimiento de las políticas y directrices de gestión documental para garantizar la disponibilidad y seguridad de estos
documentos respondiendo a las necesidades de los ciudadanos y del Invima.</t>
  </si>
  <si>
    <t>Adulterar, sustraer, copiar, eliminar o divulgar de manera parcial o total información del archivo de gestión y central,  para  beneficio propio o por soborno de terceros.</t>
  </si>
  <si>
    <t>1. Vulneración de derechos de las personas
naturales o jurídicas frente a su intimidad, vida, salud, seguridad y secretos comerciales, industriales y profesionales .
2. Sanciones Disciplinarias, Penales y Fiscales en detrimento reputaciones y financiero de la entidad, en caso que el riesgo materializado salga a la luz pública
3. Pérdida total o parcial de la memoria institucional de la entidad.</t>
  </si>
  <si>
    <t>Todos los servidores públicos del Invima</t>
  </si>
  <si>
    <t>Grupo de Gestión Documental y Correspondencia.</t>
  </si>
  <si>
    <t>GCM-2017-RC001</t>
  </si>
  <si>
    <t>Diseñar y ejecutar estrategias de comunicación organizacional para el logro de los objetivos del instituto, con el fin de
informar a la ciudadanía en general sobre las actuaciones del Invima</t>
  </si>
  <si>
    <t>Baja</t>
  </si>
  <si>
    <t>AST-2017-RC001</t>
  </si>
  <si>
    <t>AST - Atención de Solicitudes y Trámites</t>
  </si>
  <si>
    <t xml:space="preserve">Recibir o pedir dadivas (económico o material) para radicar una solicitud de tramite sin contar con todos los requisitos exigidos para su estudio. </t>
  </si>
  <si>
    <t>AST-2017-RC002</t>
  </si>
  <si>
    <t xml:space="preserve">Filtrar información sobre un trámite para beneficio propio o  favorecer a un tercero. </t>
  </si>
  <si>
    <t>1. Soborno. 
2. Amiguismo - conflicto de Interés. 
3. Falta de rotación de personal.</t>
  </si>
  <si>
    <t>1. Pérdida de confianza por parte del usuario.
2. Perdida de información de la entidad. 
3. Sanciones Legales y Fiscales.</t>
  </si>
  <si>
    <t>Jefe de la Oficina de Atención al Ciudadano</t>
  </si>
  <si>
    <t>Cuando se requiera</t>
  </si>
  <si>
    <t>Solicitud de activación o desactivación de permiso</t>
  </si>
  <si>
    <t>Líder del proceso de Atención y Solicitud de Trámites - AST</t>
  </si>
  <si>
    <t xml:space="preserve">Comunicado de la asignación de funciones. </t>
  </si>
  <si>
    <t xml:space="preserve">Firma de la Declaración  de confidencialidad, transparencia y de conflicto de interés de todos los funcionarios de la Oficina de Atención Integral al Ciudadano </t>
  </si>
  <si>
    <t>CDI-2017-RC001</t>
  </si>
  <si>
    <t>CDI - Control Disciplinario Interno</t>
  </si>
  <si>
    <t>Adelantar cada una de las etapas del proceso disciplinario, con el fin investigar y verificar la ocurrencia de las conductas
atribuidas a los funcionarios y/o ex funcionarios del Instituto y sancionar la comisión de faltas disciplinarias cometidas
en ejercicio de sus funciones, según lo consagrado en la Ley 734 de 2002.</t>
  </si>
  <si>
    <t>Expedir Actos Administrativos  de  procesos disciplinarios con decisiones que favorecen al investigado</t>
  </si>
  <si>
    <t>1. Tráfico de influencias
2. Soborno</t>
  </si>
  <si>
    <t>Que no se sancione al presunto infractor o que la sancion no sea la adecuada de acuerdo a la normatividad vigente</t>
  </si>
  <si>
    <t>Todos los Actos Administrativos que se proyectan al interior del Grupo y demás documentos correspondientes, son revisados, corregidos y aprobados por parte del Coordinador.</t>
  </si>
  <si>
    <t>Coordinador del Grupo de CDI</t>
  </si>
  <si>
    <t xml:space="preserve">Cada uno de los actos administrativos que conforman los expedientes del grupo y los demás documentos que se relacionan con los mismos. </t>
  </si>
  <si>
    <t>RSA-2017-RC001</t>
  </si>
  <si>
    <t>RSA - Registros Sanitarios y Trámites Asociados</t>
  </si>
  <si>
    <t>1. Comercialización de productos que no cumplen con las normas sanitaria vigentes
2. No garantizar la salud de la población colombiana
3. Daño en la imagen institucional
4. Vulnerar el derecho a la igualdad de los usuarios</t>
  </si>
  <si>
    <t>Cada vez que cada trámite llegué a ese responsable</t>
  </si>
  <si>
    <t>* Por sistema de información y registro.
* Correo electrónico
* Registro de evaluación en formato de evaluación (Para medicamentos).
* Autos impresos (en caso que el trámite resulte en un Auto)</t>
  </si>
  <si>
    <t>* Por sistema de información y registro.
* Registro de evaluación en formato de evaluación (Para medicamentos).</t>
  </si>
  <si>
    <t>Cada vez que sea requerida la revisión por parte de los grupos de interés</t>
  </si>
  <si>
    <t>* Por sistema de información y registro.</t>
  </si>
  <si>
    <t>RSA-2017-RC002</t>
  </si>
  <si>
    <t xml:space="preserve">Coordinador Grupo Registros Sanitarios de cada dirección (en la dirección de medicamentos hay dos: Uno para medicamentos sintéticos y productos biológicos y Otro para para Productos fitoterapeúticos, medicamentos homeopáticos y suplementos dietarios).
</t>
  </si>
  <si>
    <t>Cada vez que se solicite la gestión de un trámite que requiera su agilización.</t>
  </si>
  <si>
    <t>1. Formato de agilización de trámites.</t>
  </si>
  <si>
    <t>Coordinador Grupo Registros Sanitarios de cada dirección (en la dirección de medicamentos hay dos: Uno para medicamentos sintéticos y productos biológicos y Otro para para Productos fitoterapeúticos, medicamentos homeopáticos y suplementos dietarios).
Director Misional (de acuerdo a la naturaleza del trámite)</t>
  </si>
  <si>
    <t>Cada vez que se solicite el seguimiento a los planes de trabajo del proceso.</t>
  </si>
  <si>
    <t>Evidencias de las reuniones sobre los planes de trabajo (medio físico y magnético)</t>
  </si>
  <si>
    <t>RSA-2017-RC003</t>
  </si>
  <si>
    <t xml:space="preserve">
Entrega de información confidencial a particulares</t>
  </si>
  <si>
    <t>1. Daño a imagen institucional que acarrea consecuencias legales para la entidad
2. Exposición de la integridad del funcionario público.</t>
  </si>
  <si>
    <t>Información almacenada en el sistema de información</t>
  </si>
  <si>
    <t>SEGUIMIENTO</t>
  </si>
  <si>
    <t>EVIDENCIAS</t>
  </si>
  <si>
    <t>% DE CUMPLIMIENTO</t>
  </si>
  <si>
    <t>OBSERVACIÓN</t>
  </si>
  <si>
    <t>OFICINA DE CONTROL INTERNO</t>
  </si>
  <si>
    <t>En tiempo</t>
  </si>
  <si>
    <t>SEGUIMIENTO OFICINA DE CONTROL INTERNO</t>
  </si>
  <si>
    <t xml:space="preserve">Fecha de Seguimiento </t>
  </si>
  <si>
    <t>Componente</t>
  </si>
  <si>
    <t>OBSERVACIONES</t>
  </si>
  <si>
    <t xml:space="preserve">En enero de 2017 se formula el proyecto Institucional Modelo de atención al ciudadano Invima 2017, donde se establece acciones especificas para mejorar la prestación de servicio enfocado en las regiones, con las siguientes actividades:
*Realizar registratones (recepción de trámites de registros de alimentos) en las diferentes regiones del país.
*Implementación de la radicación (Plantas de Beneficio) en los GTTs
*Implementación de la radicación (Vitales no Disponibles)  en los GTTs.
</t>
  </si>
  <si>
    <t>Hoja de vida de proyectos remitido a la Oficina Asesora de Planeación.</t>
  </si>
  <si>
    <t xml:space="preserve">Implementación de acciones que permitan mejorar la prestación de servicio telefónico </t>
  </si>
  <si>
    <t>Correos electrónicos y cambios en el IVR</t>
  </si>
  <si>
    <t xml:space="preserve">• Cambio de IVR telefónico: 
o Se están cambiando las opciones del menú telefónico basados en la información recogida en el CRM telefónico implementado desde octubre de 2016. El menú segmenta el tipo de consulta del usuario y brinda información de acuerdo a la opción o necesidad escogida.  
o Se integra la operadora telefónica a la línea de atención al ciudadano, así como la línea 018000. De esta forma se centraliza la entrada de llamadas telefónicas de consulta a la Oficina de atención al ciudadano.
• Ajustes en CRM telefónico: Se ajusta la funcionalidad de la herramienta de gestión de servicio para mejora del tiempo de respuesta y trabajo de las asesoras telefónicas. 
• Nueva herramienta CRM- PQRDS: Se han adelantado acciones para determinar las necesidades funcionales que requiere un sistema que permita gestionar las solicitudes de orientación o PQRDS que realicen los ciudadanos a través de los diferentes canales de atención.  Se han evaluado diferentes proveedores con el fin de adquirir una herramienta que se adapte a las necesidades funcionales y tecnológicas de la entidad y que además se ajuste al presupuesto asignado.  Se busca que este sistema contribuya a mejorar la atención telefónica mediante el desarrollo de otros canales de atención y la gestión adecuada de los usuarios. 
• Cambios en página web: Se crean accesos más visibles en página web para que los usuarios puedan acceder  fácilmente a otros canales de atención y sean usados para hacer las consultas. </t>
  </si>
  <si>
    <t>Se encuentra la actividad en la formulación los cambios para la implentación para mejorar el servicio telefonico.</t>
  </si>
  <si>
    <t xml:space="preserve">Correos electrónico entre Confecámaras y el Invima  y listados de asistencia del 14 de marzo del 2017 </t>
  </si>
  <si>
    <t>En el marco del desarrollo del Convenio con Confecámaras durante el 2017 se han realizado las siguientes actividades:
*El 14 de marzo de 2017 se realiza reunión con la Gerente Nacional
Programa de Simplificación de Trámites para el Sector Empresarial CAE, con el fin de establecer acuerdos específicos para llevar a cabo la prueba piloto de radicación de tramites en cámaras de comercio.
* El 24 de marzo de 2017 se realiza reunión entre el área de tecnologías del Invima y Confecámaras para dar a conocer el flujo del proceso de radicación de tramites de alimentos y establecer acuerdos tecnológicos para recibir estos tramites.
*El 2 de mayo de 2017 se remite correo electrónico a Confecámaras remitiendo el diagrama de flujo , lo anterior para que se adelanta la revisión respectiva por parte de Confecámaras y así poder definir las fases de implementación.</t>
  </si>
  <si>
    <t>Cartilla guia etiquetas</t>
  </si>
  <si>
    <t>No se cumplio en la fecha establecida la actividad.</t>
  </si>
  <si>
    <t>Se elaboraron las cartillas sobre etiquetados de los productos competencia del  Invima, las cuales fueron entregadas a las direcciones misionales y oficina de atención al ciudadano para darlas a conocer a los usuarios.</t>
  </si>
  <si>
    <t xml:space="preserve">Durante los días 30 de enero, 13 de marzo y 4 de abril  de 2017 , se realiza capacitación sobre revisión y radicación de tramites de alimentos a  el Grupo de Apoyo Nariño (Pasto) ,   Centro Oriente 1 (Bucaramanga) y  Costa Caribe 1  (Barranquilla) respectivamente. Con el fin de reforzar y evaluar lo aprendido en estas capacitaciones  los días de las actividades de registratones  los funcionarios  apoyaron con la revisión y radicación de tramites de alimentos.
</t>
  </si>
  <si>
    <t>Listado de asistencia, informe de actividades.</t>
  </si>
  <si>
    <t>Evidencias: Listados de asistencia e informe de la actividad.</t>
  </si>
  <si>
    <t xml:space="preserve">1. Durante el primer semestre de 2017 se realizaron las siguientes registratones:
* el 31 de enero del 2017 se desarrollo jornada de expedición de registros, permisos y notificación sanitaria de alimentos en la ciudad de Pasto , atendiendo un total de 90 usuarios, radicando 36 tramites (15 registros nuevos, 10 notificaciones sanitarias, 2 permisos sanitarios y 9 de otros  tramites como modificación, renovación y CVL).
* El 14 de marzo de 2017s e desarrollo jornada de expedición de registros, permisos y notificación sanitaria de alimentos en la ciudad de Bucaramanga,  asesorando un total de 52 usuarios, radicando 30  tramites (2 registros nuevos, 5 notificaciones sanitarias, 1 permisos sanitarios y 22 de otros  tramites como modificación, renovación y CVL). 
* El 4 de Abril de 2017s e desarrollo jornada de expedición de registros, permisos y notificación sanitaria de alimentos en la ciudad de barranquilla,  asesorando un total de 58 usuarios, radicando 30  tramites (1 registros nuevos, 6 notificaciones sanitarias, 1 permisos sanitarios y 7 de otros  tramites como modificación, renovación y CVL). </t>
  </si>
  <si>
    <t xml:space="preserve">Se formuló el PAE con las actividades, capacitaciones y sensibilizaciones en temas de servicio.
</t>
  </si>
  <si>
    <t>PAE</t>
  </si>
  <si>
    <t>Se cumplio con la actividad.</t>
  </si>
  <si>
    <t xml:space="preserve">Se presentaron las necesidades y las expectativas a la oficina de tecnologías a partir de las deficiencias que se encontraron del actual aplivcatco. Se realizaron  reuniones con provedores sobre gestion de PQRS (Aranda, sesuite, dimamix, alcaldia distrital, salesforce) y se esta en espera aprobacion de la oficina de tecnologias de la informacion.
</t>
  </si>
  <si>
    <t xml:space="preserve">Informe oficina de atención al ciudadano. </t>
  </si>
  <si>
    <t>Listados de Asistencias 
Cronograma PAE</t>
  </si>
  <si>
    <t xml:space="preserve">Se verifican las necesidades del Sistema de Correspondencia Invima, con el acompañamiento de proveedores expertos en herramientas de PQRDS. </t>
  </si>
  <si>
    <t>Se adelantó la consulta a la Oficina de Asuntos Internacionales. Se preciso que se tiene un contrato para traducciones de solicigtudes que sean allegadas en Ingles. Se tiene pendiente adelantar la actualización del Manual de Atención al Ciudadano</t>
  </si>
  <si>
    <t xml:space="preserve">Correo electrónico </t>
  </si>
  <si>
    <t>Boletín Opinión Jurídica No 49 mes de enero de 2017
Boletín Opinión Jurídica Edición No. 50  mes de febrero de 2017
Boletín Opinión Jurídica No 51 mes de marzo de 2017
Boletín Opinión Jurídica No.  52 mes de abril de 2017</t>
  </si>
  <si>
    <t>Correo electrónico dirigido a todos los funcionarios y contratistas con fecha 31/01/2017, 28/02/2017,31/03/2017, 28/04/2017
Publicación en la página web https://www.invima.gov.co/prensa-invima/noticias-invima.html?page=1&amp;pfilter=423&amp;pyear=</t>
  </si>
  <si>
    <t xml:space="preserve">Se realiza medición de satisfacción en la oficina de atención al ciudadano por medio de los calificadores de servicio teniendo los siguientes resultados: 
Total de personas que realizaron la calificación: 25980
Total de personas que calificaron excelente: 24852
Total de personas que calificaron Bueno:1105
Total de personas que calificaron Regular:18
Total de personas que calificaron Malo: 5
Se consiguió un cumplimiento del indicador del 99,91%
</t>
  </si>
  <si>
    <t xml:space="preserve">Listados de Asistencia Documento con relación de necesidades  </t>
  </si>
  <si>
    <t>Se unifican y el usuario vizualiza un solo trámite Registro Sanitario automático para Dispositivos Médicos y Equipos biomédicos que no sean de tecnología controlada de fabricación nacional e importados Clase I y IIA</t>
  </si>
  <si>
    <t>https://www.invima.gov.co/contratacion-22#procesos-de-contratación-publicados-en-secop, ingresando al link Convocatorias públicas.</t>
  </si>
  <si>
    <t>Se realizaron capacitaciones en:
Normatividad, procedimientos - 15 y 27 de febrero de 2017
Protocolos - 01 de marzo de 2017
Porcesos sancionatorios - 07 de marzo de 2017
Proceso de radicación de plantas Gtt´s - 09 de marzo de 2017
Sistema de Digiturno - 27 de marzo de 2017</t>
  </si>
  <si>
    <t>link https://www.invima.gov.co/presupuesto-2017</t>
  </si>
  <si>
    <t xml:space="preserve">Se remite correo el 27 de abril de 2017 a las Direcciones Misionales solicitando que actividades de participación ciudadana van a realizar durante el año y con esta información se actualiza el plan de participación ciudadana 2017, se encuentra pendiente la publicación de este.  </t>
  </si>
  <si>
    <t>Se elaboró el informe y esta pendiente su publicación en la pagina web</t>
  </si>
  <si>
    <t>Archivo Oficina Atención al Ciudadano</t>
  </si>
  <si>
    <t>Es importante que el control aplique a las causas del riesgo</t>
  </si>
  <si>
    <r>
      <t xml:space="preserve">Se firmaron 2 convenios:
</t>
    </r>
    <r>
      <rPr>
        <b/>
        <sz val="10"/>
        <color rgb="FF000000"/>
        <rFont val="Arial"/>
        <family val="2"/>
      </rPr>
      <t>1.</t>
    </r>
    <r>
      <rPr>
        <sz val="10"/>
        <color rgb="FF000000"/>
        <rFont val="Arial"/>
        <family val="2"/>
      </rPr>
      <t xml:space="preserve"> Convenio Interadministrativo No. 130 de 2017 celebrado entre el Instituto Nacional de Vigilancia de Medicamentos y Alimentos –Invima- y la Policía Nacional – Dirección de Protección y Servicios Especiales – Coordinación Policía Fiscal y Aduanera- POLFA, que tiene como objeto: Fortalecer los lazos de cooperación entre las instituciones, que permitan coadyuvar a la prevención y detección de actividades y operaciones asociadas al “comercio ilícito” especialmente de ilegalidad, fraude y contrabando en productos competencia del Invima. Este Convenio fue firmado el 08 de febrero de 2017. Actualmente se encuentra en ejecución.
</t>
    </r>
    <r>
      <rPr>
        <b/>
        <sz val="10"/>
        <color rgb="FF000000"/>
        <rFont val="Arial"/>
        <family val="2"/>
      </rPr>
      <t>2.</t>
    </r>
    <r>
      <rPr>
        <sz val="10"/>
        <color rgb="FF000000"/>
        <rFont val="Arial"/>
        <family val="2"/>
      </rPr>
      <t xml:space="preserve"> Convenio de Cooperación entre la Oficina de las Naciones Unidas contra la Droga y el Delito y el Invima, cuyo objeto es: Aunar esfuerzos que permitan al Invima fortalecer sus capacidades en la lucha contra la ilegalidad y contrabando, a través de acciones de IVC; así como fortalecer la investigación y sanción administrativa sanitaria, en el marco de la protección de la salud de la población en Colombia. Este Convenio fue firmado el 24 de abril de 2017. Actualmente se encuentra en ejecución.</t>
    </r>
  </si>
  <si>
    <t>Se encuentran los convenios archivados en el Grupo Unidad de Reacción Inmediata GURI</t>
  </si>
  <si>
    <t>Correos electronicos, Lista de asistencia</t>
  </si>
  <si>
    <t>Informe de gestión de la ejecución de la estrategia de lucha contra la ilegalidad, contrabando y corrupción de productos de competencia del Invima a través de comercio electronico, se encuentra en el Grupo de Unidad de Reacción Inmediata GURI</t>
  </si>
  <si>
    <t>Se elaboraron las infografias de los meses de Enero, Febrero, marzo y abril del 2017, de los resultados de la estrategia de comercio electrónico.</t>
  </si>
  <si>
    <t>Archivo de Infografias Grupo de Unidad de Reacción Inmediata GURI</t>
  </si>
  <si>
    <t xml:space="preserve">Se debe publicar las infografias en la página web del Instituto </t>
  </si>
  <si>
    <t>Se difundio por medio de systemplus correos electrónicos la politica de gestión integral de riesgo del 17/02/2017.</t>
  </si>
  <si>
    <t xml:space="preserve">POLÍTICA PARA LA GESTIÓN INTEGRAL DEL RIESGO Código: GDI-DIE-PL006 Versión: 02 Fecha de Emisión: 17/02/2017
Correo electrónico del 27/02/2017
</t>
  </si>
  <si>
    <t>Continuar divulgando cuando se realicen ajustes a la politica.</t>
  </si>
  <si>
    <t>Se identificaron los riesgo de corrupción con cada uno de los procesos del Instituto.</t>
  </si>
  <si>
    <t>Matriz de riesgos de corrupción 2017 
Plan Anticorrupción y Atención al Ciudadano</t>
  </si>
  <si>
    <t>Matriz de riesgos de corrupción 2017 
Plan Anticorrupción y Atención al Ciudadano
Listados de asistencia</t>
  </si>
  <si>
    <t xml:space="preserve">Matriz de riesgos de corrupción 2017 
Plan Anticorrupción y Atención al Ciudadano
</t>
  </si>
  <si>
    <t>Se construyó la matriz de riesgo de corrupción y se publico el 31/01/2017 en el Plan Anticorrupción y Atención al Ciudadano 2017</t>
  </si>
  <si>
    <t>Se publicó y se divulgo la matriz de riesgo de corrupción el 31/01/2017 en la pagina web del Instituto</t>
  </si>
  <si>
    <t>Correo electrónico de fecha 31/01/2017
https://www.invima.gov.co/images/pdf/nuestra-entidad/Gestion/plan-anticorrupcion/a%C3%B1o2017/PLAN-ANTICORRUPCION-y-ATENCION-AL-CIUDADANO-2017-otra.pdf</t>
  </si>
  <si>
    <t xml:space="preserve">Se publicó y divulgo en la fecha establecida </t>
  </si>
  <si>
    <t>Coreo electrónico de fecha 31/01/2017</t>
  </si>
  <si>
    <t>Archivo de la matriz Oficina Asesora de Planeación.
Formato de cambio documentales.</t>
  </si>
  <si>
    <t xml:space="preserve">La Oficia Asesora de Planeación se encuentra en la actualización de la matriz de riesgos de corrupción publicada el 31/01/2017.
</t>
  </si>
  <si>
    <t>Correo electrónico de fecha 24/04/2017</t>
  </si>
  <si>
    <t>Se encuentran trabajando con la Oficina de Tecnolgías de la Información TIC, en la unificación de la matriz de riesgos de la seguridad de la información con el fin de manejar un solo instrumento de identificación analisis y valoración de los riesgos.</t>
  </si>
  <si>
    <t xml:space="preserve">Se ajustó la politica de riesgos institucionales y el procedimiento, lo que permite identificar nuevos eventos en los procesos </t>
  </si>
  <si>
    <t>Procedimiento ajustado</t>
  </si>
  <si>
    <t>No se han identificado nuevos riesgo de corrupción</t>
  </si>
  <si>
    <t>Estar en continuo monitoreo en la identificacion de nuevos riesgos de corrupción</t>
  </si>
  <si>
    <t>Se manteniene actualizado el boton de transparencia en los lineamientos generales de la ley 1712 y resolución 3564 del MINTC.</t>
  </si>
  <si>
    <t>Boton de tranparencia</t>
  </si>
  <si>
    <t>Se debe establecer un control por parte de cada uno de los responsables de la información contenida en el boton de transparencia.</t>
  </si>
  <si>
    <t>No se realizó la actividad</t>
  </si>
  <si>
    <t>La actividad no se realizó en la fecha establecida.</t>
  </si>
  <si>
    <t xml:space="preserve">Se elevo la consulta al Grupo de Proyectos, Presupuesto y Estadistica de la Oficina Asesora de Planeación los cuales analizaron la resolución 020966 del 3/3/1999, la cual no es procedente que la resolución de actualización al manual tarifario derogue la resolución No. 020966 del 3 de marzo de 1999. 
Al revisar con la oficina asesora jurídica se evidencia, que la Entidad está aplicando el principio de gratuidad ya que no se cobran costos adicionales por reproducir la información. </t>
  </si>
  <si>
    <t>Correo electrónico de fecha 1/02/2017</t>
  </si>
  <si>
    <t>Actividad cumplida</t>
  </si>
  <si>
    <t xml:space="preserve">El GURI en cumplimiento de una de sus funciones, ha participado, durante el periodo 01 de enero a 30 de abril de 2017, en siete (7) reuniones de articulación interinstitucional:
1-Taller “Detección y reporte de actos de soborno transnacional- El rol del Auditor en Colombia en la lucha contra la corrupción”  realizado el 20/01/2017
2-Conferencia de Crimen Farmacéutica en San José de Costa Rica, Realizado el 23/02/2017
3-Reunión Líneas estratégicas para la suscripción de Convenio de Cooperación. Oficina de las Naciones Unidas contra la Droga y el Delito- UNODC
Invima realizado el 3/3/2017
4- Reunión Superintendencia de Notariado y Registro realizado el 8/3/2017
5- Primera mesa de trabajo en contra del sacrificio ilegal de reses en la ciudad de Bogotá y en el departamento de Cundinamarca realizado el 30/01/2017
6- Reunión con el Fiscal General de la Nación Realizado el 6/4/2017
7- Mesa Técnica de Trabajocon la  POLFA, ANDI e Invima realizada el 26/04/2017
</t>
  </si>
  <si>
    <t>I SEGUIMIENTO MAYO 2017</t>
  </si>
  <si>
    <t>I SEGUIMIENTO OFICINA DE CONTROL INTERNO</t>
  </si>
  <si>
    <t xml:space="preserve">Cuando se realizan reuniones del Instituto se utiliza la base de datos </t>
  </si>
  <si>
    <t>Base de datos</t>
  </si>
  <si>
    <t xml:space="preserve">Se eleaboró el informe de gestión de la ejecución de la estrategia de lucha contra la ilegalidad, contrabando y corrupción de productos de competencia del Invima a través de comercio electronico. </t>
  </si>
  <si>
    <t xml:space="preserve">En tiempo </t>
  </si>
  <si>
    <t>En la página web del Instituto se encuentra el informe de ejecución presupuestal.</t>
  </si>
  <si>
    <t xml:space="preserve">El Instituto durante los 4 primeros meses del 2017  emitió 27 comunicados de prensa con un total de 94 réplicas en diferentes medios de comunicación nacional. (Radio, prensa, medios digitales, TV), con respecto a redes  se realizaron 2518 Tweets, 872 publicaciones en Facebook y se publicaron 5 piezas audiovisuales en YouTube. </t>
  </si>
  <si>
    <t xml:space="preserve">Redes sociales  Tweets, Facebook, YouTube. </t>
  </si>
  <si>
    <t>Correo electrónico, archivo documento Oficina Atención al Ciudadano</t>
  </si>
  <si>
    <t>Falta la publicación del documento en la página web del Instituto.</t>
  </si>
  <si>
    <t>Se realizó difusion del componente de Rendicion de Cuentas del Plan Anticorrupción y Atención al Ciudadano por Systemplus e intranet el 10 de mayo de 2017.</t>
  </si>
  <si>
    <t>Correo electrónico de fecha 10/05/2017</t>
  </si>
  <si>
    <t>En el correo electrónico de divulgación del Plan Anticorupción y Atención al Ciudadano del 31/01/2017 se enuncio "Sus observaciones e inquietudes nos ayudaran al mejoramiento continuo del Invima"</t>
  </si>
  <si>
    <t>Se debe elaborar una encuesta con preguntas concretas y que estas se puedan tabular.</t>
  </si>
  <si>
    <t>No se elaboró la encuesta externa para la consulta ciudadana.</t>
  </si>
  <si>
    <t>Se ajustó la matriz de riesgos con fecha 21/04/2017, los principales cambios fueron:
Se cambió la tabla de Resultados de la calificación del Riesgo incluyendo el impacto insignificante y menor.
Se incluyó el campo de materialización del riesgo.</t>
  </si>
  <si>
    <t>Seguimiento a la matriz de riesgos de corrupción 2017, Plan Anticorrupción y Atención al Ciudadno</t>
  </si>
  <si>
    <t xml:space="preserve">La Oficina de Control Interno realizó seguimiento a los 23 riesgos de corrupción identificados en la matriz de riesgos año 2017.
Se levantaron a 17 procesos riesgos de corrupción.
De los 23 riesgos de corrupción con relación al riesgo residual se observa: bajo con 4, moderado 11, alto 4 y extrema 4. 
Con relación a los riesgos moderado, alto y extremo se observó en el Consolidado Acciones
Preventivas y Correctivas  que no tienen acción preventiva 11 riesgos de corrupción de 19. Se debe levantar las acciones preventvas de acuerdo con el procedimeinto Gestión De Riesgos Institucionales Código: SGI-EMC-PR003 Versión: 02 
</t>
  </si>
  <si>
    <t xml:space="preserve">De los 19 riesgos de corrupcion con riesgo residual moderado, alto y extremo 11 riesgos no tienen acción preventiva. Se debe levantar las acciones preventvas de acuerdo con el procedimeinto Gestión De Riesgos Institucionales Código: SGI-EMC-PR003 Versión: 02 </t>
  </si>
  <si>
    <t xml:space="preserve">No se requiere realizar ningún actualización, teniendo en cuenta de que no hubo ningún cambio en los componentes de esta política. Se esta construyendo piezas graficas para publicar en las pantallas de oficina de atención al ciudadano los derechos y los deberes.
</t>
  </si>
  <si>
    <t>https://www.invima.gov.co/images/stories/formatotramite/GDI-DIE-PL007.pdf</t>
  </si>
  <si>
    <t xml:space="preserve">Listados de asistencia con los provedores, correos electronicos. </t>
  </si>
  <si>
    <t>La actividad se formuló y se encuentra en la etapa de implementación</t>
  </si>
  <si>
    <t>Actividad cumplida en los meses del seguimiento</t>
  </si>
  <si>
    <t>Se presenta  avance de la actividad</t>
  </si>
  <si>
    <t>El 28 de febrero de 2017, el Director General realizó un reccorido con  periodistas por los Laboratorios de la Entidad aprovechando la celebración del 9 de febrero de "Dia del periodista" se socializó la noticia de "Invima alerta sobre comercialización de suplementos dietarios y potenciadores sexuales por internet", el cual tuvo mas de 10 réplicas en diferentes medios de comunicación.</t>
  </si>
  <si>
    <t>Grupo de comunicaciones</t>
  </si>
  <si>
    <t>Actividades Programadas en el PAAC 2017</t>
  </si>
  <si>
    <t xml:space="preserve">El Instituto durante los 4 priemeros meses del año se han celebrado 236 contratos con corte 5 de mayo de 2017. Todos los procesos en curso y celebrados se publican mensualmente en la página Web del Invima.
</t>
  </si>
  <si>
    <t>Es importante mantener actualizada la base de datos de usuarios del Invima</t>
  </si>
  <si>
    <t>Se cumplio la actividad en el  I trimestre 2017</t>
  </si>
  <si>
    <t>Se presentó avance en la actividad</t>
  </si>
  <si>
    <t>Mantener la identificación de riesgos de corrupción en el transcurso del año.</t>
  </si>
  <si>
    <t>Se recomienda elaborar la encuesta en el siguiente período</t>
  </si>
  <si>
    <t>II SEGUIMIENTO SEPTIEMBRE 2017</t>
  </si>
  <si>
    <t>II SEGUIMIENTO OFICINA DE CONTROL INTERNO</t>
  </si>
  <si>
    <t>Se firmó el Acuerdo de servicio para el acceso a la información registral entre la Superintendencia de Notariado y Registro y el Instituto nacional de Vigilancia de Medicamentos y Alimentos-Invima. Este Acuerdo fue firmado el 15 de junio de 2017. Actualmente se encuentra en ejecución</t>
  </si>
  <si>
    <t xml:space="preserve">Durante los ocho meses del año 2017, se suscribieron dos convenios y un acuerdo. Cumpliendo al 100% la meta programada. </t>
  </si>
  <si>
    <t xml:space="preserve">El GURI en cumplimiento de una de sus funciones, ha participado, durante el periodo 01 de mayo a 31 de julio de 2017, en diez (10) reuniones de articulación interinstitucional:
1. Mesa Técnica de Trabajo: Elaboración conjunta Plan de Trabajo Convenio INVIMA-UNODC- 05-05-2017
2. Participar como ponente en la reunión "Consolidación del Sistema FALFRA como herramienta de intercambio de información en la lucha contra los medicamentos falsificados y fraudulentos en Iberoamérica". 23-26-05-2017
3. El crimen farmacéutico amenaza y desafía la salud pública. 17-18-05-2017
4, Articulación Interinstitucional en Materia Penal- Director Nacional del Sistema Penal Acusatorio
Invima. 02-06-2017
5, Reunión preparatoria de  operativo en el sector de Guadalupe en cumplimiento de la acción popular. 12-05-2017
6, Problemática de contrabando de productos cárnicos desde Venezuela. 15-06-2017.
7, Seminario Franco-colombiano “Amenazas Trasnacionales, falsificación y contrabando” 22-06-2017.
8, Reunión de intercambio de información con la Unidad Jurídica del Instituto de Salud Pública de Chile ISP. 04,05 y 06-06-2017.
9, Reunión seguimiento al Convenio Invima- Mercado Libre. 10-07-2017.
10, Reunión seguimiento al Convenio Invima- POLFA. 14-07-2017.
</t>
  </si>
  <si>
    <t>Se cumplió la actividad en el II trimestre de 2017.</t>
  </si>
  <si>
    <t>Durante el primer semestre se se crearon dos video escribe, como parte de la campaña institucional programada, en la sensibilización e información a los usuarios internos del Invima. El primero hace referencia a la creación del “Observatorio Nacional e Internacional de lucha contra la ilegalidad, contrabando y corrupción”. y el segundo  video escribe, define que es un riesgo y las clases de riesgos, adicionalmente se prioriza la descripción del “Riesgo de Corrupción”, de acuerdo con las funciones que desempeña el Grupo Unidad de Reacción Inmediata-GURI.</t>
  </si>
  <si>
    <t>Dos video scribe en el Grupo Unidad de Reacción Inmediata-GURI</t>
  </si>
  <si>
    <t>El informe de ejecución se encuentra en el archivo del Grupo Unidad de Reacción Inmediata-GURI, ya que no es posible su publicación en el portal web institucional por contener información reservada.</t>
  </si>
  <si>
    <t>El informe de ejecución se encuentra en el archivo del Grupo Unidad de Reacción Inmediata-GURI.</t>
  </si>
  <si>
    <t>Se presenta el informe de gestión de la estrategia de Comercio Electrónico, correspondiente al primer semestre; sin embargo, no presenta infografía de los  meses de mayo, junio, julio y agosto de 2017, debido a la falta de personal idoneo para realizar esta actividad.</t>
  </si>
  <si>
    <t xml:space="preserve">Se valoraron los riesgos de corrupción en la matriz en el riesgo inherente y residual. </t>
  </si>
  <si>
    <t>Se realizaron las valoraciones de los 26 riesgos de corrupción.</t>
  </si>
  <si>
    <t>Se elaboró encuesta con 9 preguntas de los temas que maneja la oficina asesora de planeación incluidas preguntas sobre el PAAC, pero este se encuentra en etapa de publicación.</t>
  </si>
  <si>
    <t>La eficacia de los controles se evidencia en la disminución de las zonas extremas, moderadas y altas después de aplicados los controles, viéndose un aumento de las zonas de riesgos residual bajas las cuales expresan que el riesgo ya está asumido o controlado por lo que no requieren acciones preventivas.</t>
  </si>
  <si>
    <t>Actualizar la matriz de riesgos de corrupción del PAAC</t>
  </si>
  <si>
    <t>Archivo esquema de publicación</t>
  </si>
  <si>
    <t>Se debe completar el esquema de publicación con todos los botones de la pagina web del invima</t>
  </si>
  <si>
    <t>Se actualizo el inventario de información el 2 de agosto de 2017</t>
  </si>
  <si>
    <t>https://www.invima.gov.co/transparencia#instrumentos-de-gestión-de-información-publica</t>
  </si>
  <si>
    <t>Se recomienda actualizar el inventario de información de acuerdo a las nuevas tablas de retencion que se estan aprobando en el invima</t>
  </si>
  <si>
    <t>Se publico en Boletin juridico No 54 de junio de 2017 donde se divulga y se socializa la ley 1712 de 2014</t>
  </si>
  <si>
    <t>Boletin juridico No 54 de junio de 2017</t>
  </si>
  <si>
    <t>Se cumplio la actividad en el mes de Junio</t>
  </si>
  <si>
    <t>https://www.invima.gov.co/procesos/archivos/AIC/AST/AIC-AST-MN001.pdf</t>
  </si>
  <si>
    <t>Se adelantó la actualización del Manual de Atención al Ciudadano, incluyendo el manejo de los ciudadanos que presenten solicitudes realizadas en otros idiomas.</t>
  </si>
  <si>
    <t xml:space="preserve">Actividad cumplida </t>
  </si>
  <si>
    <t>Matriz institucional de riesgos 2017.
https://www.invima.gov.co/procesos/</t>
  </si>
  <si>
    <r>
      <t xml:space="preserve">El riesgo de gestión contable cambio a : Causación inadecuada de las retenciones a las obligaciones financieras de la entidad en beneficio de un tercero. 
</t>
    </r>
    <r>
      <rPr>
        <sz val="10"/>
        <color rgb="FF000000"/>
        <rFont val="Arial"/>
        <family val="2"/>
      </rPr>
      <t xml:space="preserve">
Actualizar la matriz de riesgos de corrupción del PAAC</t>
    </r>
  </si>
  <si>
    <t xml:space="preserve">Se incluyeron 4 riesgos nuevos que son:
AIC:Emitir conceptos técnicos de certificación sin el cumplimiento premeditado de los requisitos legales y técnicos.
AIC:  Agilizar certificaciones a través de tráfico de influencias de los productos que se comercialicen, a cambio de beneficios particulares.
GNO : Manipular la nómina a favor propio o de terceros
GNO: Expedir certificaciones laborales falsas para beneficio personal o de terceros. 
Y se eliminó el riesgo de gestión de tesorería para un total de 26 riesgo de corrupción
</t>
  </si>
  <si>
    <t>Correo electrónico de la aprobación de la encuesta por parte del grupo de Comunicaciones donde están observaciones a las 9 preguntas. Con fecha de 22 de agosto de 2017</t>
  </si>
  <si>
    <t>Se debe publicar en la página web la encuesta así como también la socialización del link por Systemplus para los usuarios internos</t>
  </si>
  <si>
    <t>http://encuestas.invima.gov.co/index.php/285555?lang=es</t>
  </si>
  <si>
    <t>Se debe publicar en la página web la encuesta.</t>
  </si>
  <si>
    <t>No se han presentado cambios internos o externos que ameriten un ajuste en la política</t>
  </si>
  <si>
    <t xml:space="preserve">Se incluyeron 4 riesgos nuevos que son:
AIC:Emitir conceptos técnicos de certificación sin el cumplimiento premeditado de los requisitos legales y técnicos.
AIC:  Agilizar certificaciones a través de tráfico de influencias de los productos que se comercialicen, a cambio de beneficios particulares.
GNO : Manipular la nómina a favor propio o de terceros
GNO: Expedir certificaciones laborales falsas para beneficio personal o de terceros. 
</t>
  </si>
  <si>
    <t>Se encuentra implementada la nueva Matriz de Identificación, Valoración, Análisis y Tratamiento de Riesgos la cual cuenta con una pestaña especial para los riesgos de seguridad de información, este nuevo procedimiento de riesgos fue actualizado el 17 de mayo de 2017</t>
  </si>
  <si>
    <t>Se encuentra el Acuerdo y los soportes del mismo archivados en el  Grupo Unidad de Reacción Inmediata-GURI</t>
  </si>
  <si>
    <t>Listado de asistencia, agendas del evento, correo electrónicos con la invitación, en el archivo del Grupo Unidad de Reacción Inmediata-GURI.</t>
  </si>
  <si>
    <t>Se sugiere que estos videos scribe sean  publicados en el portal web institucional para tener una mayor difusiónn y sensibilización.</t>
  </si>
  <si>
    <t>MONITOREO</t>
  </si>
  <si>
    <t>Mejora a implementar</t>
  </si>
  <si>
    <t>Beneficio al ciudadano y/o entidad</t>
  </si>
  <si>
    <t>Fecha inicio</t>
  </si>
  <si>
    <t>Jefe planeación</t>
  </si>
  <si>
    <t>Valor esperado (%)</t>
  </si>
  <si>
    <t>Valor ejecutado (%)</t>
  </si>
  <si>
    <t>Desfase (%)</t>
  </si>
  <si>
    <t>Observaciones/Recomendaciones</t>
  </si>
  <si>
    <t>Justificación</t>
  </si>
  <si>
    <t>Seguimiento jefe control interno</t>
  </si>
  <si>
    <t>1781</t>
  </si>
  <si>
    <t>Certificación capacidad de producción a establecimientos fabricantes de productos de aseo, higiene y limpieza de uso doméstico, certificación condiciones sanitarias a establecimientos fabricantes de plaguicidas de uso doméstico</t>
  </si>
  <si>
    <t>Eliminado</t>
  </si>
  <si>
    <t>El usuario debe solicitar la visita para certificarse en los establecimientos de 
 cosméticos con un costo 	$1.075.837 de de acuerdo a la tarifa 4023</t>
  </si>
  <si>
    <t xml:space="preserve">Se integró en un solo trámite 5258 la certificación y ampliación de la capacidad de producción a establecimientos de productos cosméticos, de higiene doméstica o absorbentes de higiene personal; Visita para la verificación del cumplimiento de condiciones sanitarias y verificación del cumplimiento de condiciones sanitarias por ampliación a establecimientos fabricantes de productos plaguicidas de uso doméstico, y se eliminan los tramites 416 y 1781 </t>
  </si>
  <si>
    <t>Eliminación del trámite</t>
  </si>
  <si>
    <t>18/08/2017</t>
  </si>
  <si>
    <t>30/09/2017</t>
  </si>
  <si>
    <t xml:space="preserve">Dirección de Cosméticos </t>
  </si>
  <si>
    <t>Si</t>
  </si>
  <si>
    <t>Se modifica fecha del plan de racionalización por solicitud del área de sistemas, toda vez que se encuentra en fase de desarrollo.</t>
  </si>
  <si>
    <t>416</t>
  </si>
  <si>
    <t>Certificación de capacidad de producción a establecimientos cosméticos nacionales</t>
  </si>
  <si>
    <t>El usuario debe solicitar la visita para certificarse en los establecimientos de cosméticos con un costo 	$1.408.056 de de acuerdo a la tarifa 4021</t>
  </si>
  <si>
    <t>Entidad y usuario</t>
  </si>
  <si>
    <t>Dirección de cosméticos</t>
  </si>
  <si>
    <t xml:space="preserve">En cuanto a la pregunta 6 es importante aclarar que actualmente si bien es cierto no se cuenta con mecanismos específicos que permitan la medición para conocer la percepción de los usuarios respecto al impacto que las acciones de racionalización realizadas por el Instituto han tenido, el Invima analizará si es viable realizar este levantamiento de información dadas las restricciones de recursos que actualmente se presentan a nivel de las entidades públicas. </t>
  </si>
  <si>
    <t xml:space="preserve">En cuanto a la pregunta 6 es importante aclarar que actualmente si bien es cierto no se cuenta con un mecanismos específicos que permitan la medición para conocer la percepción de los usuarios respecto al impacto que las acciones de racionalización realizadas por el Instituto han tenido, el Invima analizará si es viable realizar este levantamiento de información dadas las restricciones de recursos que actualmente se presentan a nivel de las entidades públicas. </t>
  </si>
  <si>
    <t>El usuario visualiza dos trámites, uno para Registro Sanitario automático para Dispositivos Médicos y Equipos biomédicos que no sean de tecnología controlada de fabricación nacional e importados Clase I y IIA y el otro Registro Sanitario de Dispositivos Médicos y Equipos Biomédicos que no sean de tecnología controlada importados Clase I y IIA</t>
  </si>
  <si>
    <t>Se unifican y el usuario vizualiza un solo trámite Registro Sanitario automático para Dispositivos Médicos y Equipos biomédicos que no sean de tecnología controlada de fabricación nacional e importados Clase I y IIA, donde incluye el trámite # 5251 Registro Sanitario de Dispositivos Médicos y Equipos Biomédicos que no sean de tecnología controlada importados Clase I y IIA por la acción de racionalización fusión del trámite</t>
  </si>
  <si>
    <t>A la Entidad y al usuario porque  se reduce la cantidad de trámites.</t>
  </si>
  <si>
    <t>12/06/2017</t>
  </si>
  <si>
    <t>20/07/2017</t>
  </si>
  <si>
    <t>Dirección de Dispositivos Medicos</t>
  </si>
  <si>
    <t>22/06/2017</t>
  </si>
  <si>
    <t xml:space="preserve">Dirección de Dispositivos Médicos y Otras Tecnologías </t>
  </si>
  <si>
    <t xml:space="preserve">Actualmente no se cuenta con la herramienta de medición de los parámetros mencionados, sin embargo se está pendiente de mejorar este aspecto.
Se mide la voz del cliente a través de encuestas de satisfacción.
</t>
  </si>
  <si>
    <t xml:space="preserve">El Grupo de Comunicaciones con apoyo de las áreas misionales, está trabajando en tres campañas: Educación sanitaria en redes sociales y otros medios #milagrosossospechosos 
Capitulo de “A lo Sánchez” versión Iberoamérica 
Comerciales de televisión sobre consumo seguro
</t>
  </si>
  <si>
    <t>Las evidencias que soportan este avance se encuentran en el Grupo de Comunicaciones.</t>
  </si>
  <si>
    <t>https://www.invima.gov.co/informacion-de-intres.html</t>
  </si>
  <si>
    <t>De acuerdo con lo programado se ha cumplido la actividad.</t>
  </si>
  <si>
    <t xml:space="preserve">Durante el período se publicaron los Boletines N° 53,54,55 correspondientes a los meses de mayo, junio y julio. La evidencia está disponible en la página web: https://www.invima.gov.co/informacion-de-intres.html
</t>
  </si>
  <si>
    <t>La información fue consolidada y revisada por la Oficina Asesora de Planeación (OAP) y está pendiente la publicación en la página web</t>
  </si>
  <si>
    <t>La evidencia se encuentra en la Oficina Asesora de Planeación.</t>
  </si>
  <si>
    <t xml:space="preserve">Falta la publicación en la página web del Instituto </t>
  </si>
  <si>
    <t>El informe  vigencia 2016-2017 se encuentra disponible en https://www.invima.gov.co/images/pdf/nuestra-entidad/Gestion/Informes-de-Gestion/informe-congreso-2016-2017.pdf</t>
  </si>
  <si>
    <t xml:space="preserve">Se elaboró informe y de acuerdo con los lineamientos del Ministerio de Salud y Protección Social, este fue enviado para consolidación y publicación respectiva.  
</t>
  </si>
  <si>
    <t>La información fue consolidada y revisada por la Oficina Asesora de Planeación (OAP) y está pendiente la publicación en la página web.</t>
  </si>
  <si>
    <t>El avance a la fecha corresponde al 40% de la meta prevista para el año.</t>
  </si>
  <si>
    <t>https://www.invima.gov.co/presupuesto-2017</t>
  </si>
  <si>
    <t>Seguimiento a la matriz de riesgos de corrupción 2017, Plan Anticorrupción y Atención al Ciudadano</t>
  </si>
  <si>
    <t xml:space="preserve">Se debe actualizar la matriz de riesgos del PAAC con la nueva matriz de riesgos.
</t>
  </si>
  <si>
    <t>POLÍTICA PARA LA GESTIÓN INTEGRAL DEL RIESGO Código: GDI-DIE-PL006 Versión: 02 Fecha de Emisión: 17/02/2017
Correo electrónico del 27/02/2017</t>
  </si>
  <si>
    <t xml:space="preserve"> Evidencia disponibles en las redes sociales institucionales y en la sección mencionada https://www.invima.gov.co/invima-recomienda-a-consumidores.html</t>
  </si>
  <si>
    <t>En desarrollo de las actividades de socialización se han publicado recomendaciones de manera permanente, recomendaciones de consumo seguro a los usuarios a través de la sección Invima recomienda en la página web y en redes sociales.</t>
  </si>
  <si>
    <t>Invima Soy Yo es una estrategia que promueve la interiorización, adopación e integración del comportamiento ético y ambiental de los servidores públicos y la gestión por macroprocesos y procesos como parte de la cultura organizacional. La estrategia aporta a que mejorar el clima laboral y resaltar el trabajo en equipo permitiendo al Instituto la construcción de una cultura organizacional que facilite el cumplimiento de la plataforma estratégica. 
Esta estrategia cuenta con tres líneas de acción específicas: comunicaciones, aprendizaje y sostenibilidad, la etapa de aprendizaje inicio con un concurso en el mes de marzo de 2017 y se proyecta su cierre para el mes de noviembre de 2017, a la fecha se cuenta con 34 equipos vigentes participando a nivel nacional, los cuales han desarrollado más de 136 acciones dentro de sus áreas de trabajo orientadas al fortaleciendo de la cultura organizacional en temas éticos, ambientales y de calidad.</t>
  </si>
  <si>
    <t xml:space="preserve">Correos electronicos </t>
  </si>
  <si>
    <t>Está previsto hacer la campaña interna para el segundo encuentro con ciudadanos que tendrá lugar en la Ciduad de Cali a manera de rendición de cuentas regional.</t>
  </si>
  <si>
    <t>https://www.invima.gov.co/cannabis-medicinal#1-preparaciones-magistrales
Igualmente</t>
  </si>
  <si>
    <t>En el mes de agosto se llevó a cabo la primera mesa técnica sobre Cannabis Medicinal. Las evidencias de este espacio de diálogo se encuentran disponibles en https://www.invima.gov.co/cannabis-medicinal#1-preparaciones-magistrales
Igualmente, se llevó a cabo un encuentro con empresarios el 17 de julio en el que con apoyo de Función Pública se compartieron avances sobre compromisos de mesas de trabajo y recibió retroalimentación respectiva. Como evidencia se cuenta con registro de participantes, encuestas y presentaciones.</t>
  </si>
  <si>
    <t>Actividad Cumplida</t>
  </si>
  <si>
    <t>Como se documentó en el seguimiento anterior, en febrero de 2017, se llevó a cabo un encuentro entre el Director General de la Entidad con un grupo de periodistas, el cual tuvo lugar en los laboratorios del Instituto.</t>
  </si>
  <si>
    <t>Se elaboró y publicó en página web el plan de participación al ciudadano Invima; disponible en https://www.invima.gov.co/images/pdf/documentos_tramite/participacion_ciudadana/2017/PLAN-DE-PARTICIPACION-CIUDADANO-2017-.pdf</t>
  </si>
  <si>
    <t>https://www.invima.gov.co/images/pdf/documentos_tramite/participacion_ciudadana/2017/PLAN-DE-PARTICIPACION-CIUDADANO-2017-.pdf</t>
  </si>
  <si>
    <t>Se elaboró informe de PQRDS correspondiente al I semestre de 2017.</t>
  </si>
  <si>
    <t xml:space="preserve">El Grupo de Comunicaciones elaboró informe que resume gestión de prensa y publicaciones en redes sociales.   </t>
  </si>
  <si>
    <t xml:space="preserve">La evidencia está disponible en el Grupo.
</t>
  </si>
  <si>
    <t xml:space="preserve">Actualmente el proyecto Institucional Modelo de atención al ciudadano Invima 2017se encuentra en implementación y se han desarrollado las siguientes actividades:
*Plan de trabajo de las registratones que se van a realizar a nivel nacional
*Reunión con Confecámaras para definición de prueba piloto para implementación de la estrategia de recepción de trámites a nivel regional
*Reunión con la dirección de operaciones sanitarias, dirección general, tecnologías de la información y grupo de gestión documental con el fin establecer y definir la radicación de trámites en los GTTs.
*Registratones (recepción de trámites de registros de alimentos) en las diferentes regiones del país.
*Desarrollo de prueba piloto en GTTs para la radicación de trámites de inspección de plantas de beneficio 
*Recepción y radicación de trámites de inspección de plantas de beneficio en GTT
*Verificación de cumplimiento de actividades y propuesta de acciones de mejora-Registratones.
</t>
  </si>
  <si>
    <t xml:space="preserve">Seguimientos realizados por la Oficina asesora de planeación, por medio de la tutoría del mes de julio </t>
  </si>
  <si>
    <t>Se encuentra en desarrollo la actividad.</t>
  </si>
  <si>
    <t>Estas actividades se sugiere seguir prestando para fortalecer la prestación del servicio.</t>
  </si>
  <si>
    <t xml:space="preserve">Se realizaron las siguintes reuniones:
*El 10 de julio de 2017 se realiza reunión con la dirección de Alimentos y Bebidas con el fin de realizar revisión el procedimiento  de los alimentos de uso especial.
* El 14 de julio de 2017 se realiza revisión con la Oficina de Tecnologías de los documentos  que vienen con firma digital y son subsumibles a legalizar en cancillería 
*El 18 de Agosto de 2017 se realiza reunión con las Direcciones Misionales de Medicamentos, Alimentos, Dispositivos Médicos y Cosméticos, Aseo y Plaguicidas, en donde se da a conocer los cambios del manual tarifario y se especifica que se deben tener en cuenta para poder aplicar las tarifas y cumplir con la prestación de servicio en la oficina de atención al ciudadano. </t>
  </si>
  <si>
    <t>Listado de asistencias Oficina de Atención al Ciudadano</t>
  </si>
  <si>
    <t xml:space="preserve">* Cambio de IVR telefónico: 
- Se realiza el cambio de las opciones del menú telefónico en el mes de junio de 2017. Se segmenta el tipo de consulta del usuario y brinda información de acuerdo a la opción o necesidad escogida.  
- Se integra la operadora telefónica con la Dirección de Alimentos para comenzar las mediciones de entrada de llamadas de consulta a esta Dirección. 
- Se comienza a implementar formato de seguimiento a apoyos de las asesoras de call center con el fin de apoyar las medidas que permitan aumentar el nivel de conexión y la oportunidad en la atención. 
* Nueva herramienta CRM- PQRDS: Se determinan las necesidades funcionales que requiere el sistema y se elige el proveedor de la herramienta. Actualmente se está realizando el levantamiento de la información para la posterior implementación del sistema. Se busca que este sistema contribuya a mejorar la atención telefónica mediante el desarrollo de otros canales de atención y la gestión adecuada de los usuarios. </t>
  </si>
  <si>
    <t>Cambios en el IVR</t>
  </si>
  <si>
    <t>Es importante la realización de esta actividad con el fin de mejorar el servicio telefónico a los usuarios que presenta deficiencias.</t>
  </si>
  <si>
    <t>En el primer semestre de 2017 se realizaron diversas reuniones entre Confecámaras e Invima (Oficina de tecnologías de la Información, Oficina de Atención al Ciudadano y Dirección general) con el fin de definir lo necesario para la implementación de la apertura de los canales para la prestación de servicio por medio de Cámaras de comercio, en las que se define que el proyecto deberá estar en total alineación con el proyecto Invima a un Clic el cual está planeado para primer semestre del 2018.</t>
  </si>
  <si>
    <t>Correo electronico de fecha 8 de septiembre de 2017</t>
  </si>
  <si>
    <t>Se solicita la eliminación de la actividad con el correo electrónico de fecha 8 de septiembre de 2017</t>
  </si>
  <si>
    <t>https://www.invima.gov.co/servicios-de-informacion-al-ciudadano/denuncias-quejas-y-reclamos.html#indicadores</t>
  </si>
  <si>
    <t xml:space="preserve">Durante los días 3 y 9 de mayo, 6 de junio, 18 de julio y 9 de agosto , se realiza capacitación sobre revisión y radicación de tramites de alimentos a  el Grupo de Apoyo  Orinoquía(Villavicencio) , Occidente 1 (Medellín), Costa Caribe 2(Montería), Eje Cafetero(Armenia) y Centro Oriente 3 (Neiva) respectivamente. Con el fin de reforzar y evaluar lo aprendido en estas capacitaciones  los días de las actividades de registratones  los funcionarios  apoyaron con la revisión y radicación de tramites de alimentos.
</t>
  </si>
  <si>
    <t>Listado de asistencia, informe de actividades, Oficina de Atención al Ciudadano</t>
  </si>
  <si>
    <t xml:space="preserve">1. Durante el segundo trimestre de 2017 se realizaron las siguientes registratones:
* El 4 de abril del 2017 se desarrolló jornada de expedición de registros, permisos y notificación sanitaria de alimentos en la ciudad de Barranquilla, atendiendo un total de 58 usuarios, radicando 15 tramites (1 registros nuevos, 6 notificaciones sanitarias, 1 permisos sanitarios y 7 de otros  tramites como modificación, renovación y CVL).
* El 3 de mayo de 2017 se desarrolló jornada de expedición de registros, permisos y notificación sanitaria de alimentos en la ciudad de Villavicencio, atendiendo un total de 73 usuarios, radicando 21 tramites (6 registros nuevos, 7 notificaciones sanitarias y 19 de otros  tramites como modificación, renovación y CVL).
* El 6 de junio 2017 se desarrolló jornada de expedición de registros, permisos y notificación sanitaria de alimentos en la ciudad de Montería, atendiendo un total de 64 usuarios, radicando 33 tramites (6 registros nuevos, 7 notificaciones sanitarias, y 20 de otros  tramites como modificación, renovación y CVL).
* El 9 de mayo de 2017 se desarrolló jornada de expedición de notificación sanitaria obligatorias de cosméticos y productos de aseo  en la ciudad de Medellín, atendiendo un total de 19 usuarios, radicando 47 tramites  (4 renovaciones, 18 cambios y 7 anexos). 
* El 18 de julio se desarrolló jornada de expedición de registros, permisos y notificación sanitaria de alimentos en la ciudad Armenia atendiendo un total de 60 usuarios, radicando 35 tramites  (3 registros nuevos, 3 notificaciones sanitarias, 4 permisos sanitarios y 25 de otros  tramites como modificación, renovación y CVL). 
* El 9 de agosto de 2017se desarrollo jornada de expedición de registros, permisos y notificación sanitaria de alimentos en la ciudad Neiva atendiendo un total de 44 usuarios, radicando18 tramites  (3 registros nuevos y 15 de otros  tramites como modificación, renovación y CVL). 
</t>
  </si>
  <si>
    <t>Listados de asistencia e informe Oficina de Atención al Ciudadano</t>
  </si>
  <si>
    <t xml:space="preserve">El 21 de julio de 2017 se realiza entrenamiento sobre cultura de servicio a los   funcionarios Grupo de apoyo operativo – Dirección de operaciones sanitarias, donde se expusieron los siguientes temas:
Objetivos estratégicos para el fomento de la cultura del servicio
-Cultura del buen servicio
-Importancia de la buena comunicación y el buen servicio interno Institucional
-Actitud de servicio
-El servicio y la atención
-Comunicación efectiva
-Actividad lúdica de actitud de servicio
-Valores fundamentales
-La tolerancia - actividad y video de reflexión
-Características de la cultura del buen servicio
-El valor de la generosidad – actividad y video de reflexión
-Pecados capitales del servicio
-Canales de atención
-Manual de atención al ciudadano - objetivos
-Portafolio de servicios
-La importancia de la “Buena atención telefónica”
-El servicio al cliente
-Ciclo del servicio
-Manejo asertivo de usuarios Internos y externos
-Estrategias para la buena atención
-Protocolos para brindar una respuesta negativa
-Atención preferencial
-Percepción del Servicio
-Trabajo en equipo – Aspectos importantes
</t>
  </si>
  <si>
    <t>Listado de asistencia y presentación</t>
  </si>
  <si>
    <t>Se presenta avance de la actividad</t>
  </si>
  <si>
    <t>En el mes de julio de 2017 se realiza retroalimentación de servicio a los funcionarios de la oficina de Atención al ciudadano en donde se les da a conocer la percepción del usuario del servicio prestado en el primer semestre de 2017, esta quedo en el 99%.</t>
  </si>
  <si>
    <t>Correo electrónico del mes de julio donde remite la retroalimentación.</t>
  </si>
  <si>
    <t>Se solicita cambio de fecha de esta actividad para Diciembre de 2017</t>
  </si>
  <si>
    <t>Se realiza informe de peticiones, quejas y reclamos y se publica en la pagina web del Invima.</t>
  </si>
  <si>
    <t xml:space="preserve"> https://www.invima.gov.co/servicios-de-informacion-al-ciudadano/denuncias-quejas-y-reclamos.html#indicadores</t>
  </si>
  <si>
    <t xml:space="preserve">Con respecto a la implementación del módulo de PQRDS, se adelantan las siguientes actividades:
*Diagnóstico de las necesidades para la implementación de la herramienta para la gestión de las PQRDS.
*Análisis y selección de proveedor.
* Elaboración de cronograma de actividades para la implementación con el proveedor seleccionado
</t>
  </si>
  <si>
    <t xml:space="preserve">Alguna de las actividades que se desarrollaron con caracterización de usuarios son: 
*Socialización del procedimiento para la obtención de Registro, Permiso y Notificación Sanitaria de Alimentos y Bebidas, trámites asociados, y lineamientos para la autorización de agotamiento de existencias de etiquetas y uso de adhesivos en alimentos, dirigido a fabricantes, empacadores, importadores y comercializadores de alimentos en Tuluá. Fecha: 8 de mayo y 15 de junio de 2017
*Talleres en Buenas Prácticas de Manufactura dirigida a la  industria farmacéutica. Fecha: 18 y 19 de mayo de 2017.
* Socialización: acuerdo de salas especializadas de la comisión revisora e implementación del Decreto 1782 de 2014
* Evento Regional para procesadores de Bocadillo Veleño, dirigido a empresarios de bocadillos de Vélez - Santander Fecha: 11 de agosto.
*Invima y la Dirección de Operaciones Sanitarias invitan a los procesadores de agua potable tratada con destino al consumo humano y queso fresco en la ciudad de Medellín. Fecha: 28 de agosto de 2017.
*Invima invita a la mesa técnica "productos magistrales y cannabis medicinal" fecha: 31 de agosto de 2017
</t>
  </si>
  <si>
    <t>Se realiza medición de satisfacción del segundo trimestre de 2017 en la Oficina de Atención al Ciudadano por medio de los calificadores de servicio teniendo los siguientes resultados: 
Total de personas que realizaron la calificación: 21165
Total de personas que calificaron excelente: 20305
Total de personas que calificaron Bueno: 832
Total de personas que calificaron Regular: 21
Total de personas que calificaron Malo: 7
 Se consiguió un cumplimiento del indicador del 99,87%</t>
  </si>
  <si>
    <t>Informe Oficina de Atención al Ciudadano, https://www.invima.gov.co/procesos/archivos/AIC/AST/AST_Indicadores.pdf</t>
  </si>
  <si>
    <t xml:space="preserve">
Dar cumplimiento a la resolución 3564 de 31 de diciembre de 2015 anexo 2</t>
  </si>
  <si>
    <t xml:space="preserve">Se solicita reprogramación de la actividad por cuanto se ajusta con la implementación de la nueva herramienta para la gestión de las PQRDS. Se incluye en el cronograma de implementación </t>
  </si>
  <si>
    <t>Se adelanta el cronograma de actividades para la implementación del sistema de PQRDS
Se reprograma la fecha programada de acuerdo al correo electrónico del 8/09/2017</t>
  </si>
  <si>
    <t>Cronograma de actividades 
Correo electrónico</t>
  </si>
  <si>
    <t>Asumir</t>
  </si>
  <si>
    <t>Moderado</t>
  </si>
  <si>
    <t>Consolidado resultado de auditorias internas</t>
  </si>
  <si>
    <t>Jefe de la Oficina de Control Interno</t>
  </si>
  <si>
    <t>Entregar el acta en la misma reunión de cierre.</t>
  </si>
  <si>
    <t>Fallas en la operación de la Entidad
Reprocesos</t>
  </si>
  <si>
    <t>Operacional</t>
  </si>
  <si>
    <t xml:space="preserve">No entrega del Acta por falta de tiempo de los Auditores
</t>
  </si>
  <si>
    <t>Los procesos no conocen los resultados de la auditoria interna para adelantar las acciones de mejora que haya lugar</t>
  </si>
  <si>
    <t>No presentar los resultados de la auditoria interna a cada uno de los procesos</t>
  </si>
  <si>
    <t>Verificar el nivel de cumplimiento de los objetivos, programas, procesos, proyectos y controles a través de auditorías
que conduzcan al mejoramiento de la gestión y control en el Invima.</t>
  </si>
  <si>
    <t xml:space="preserve">AUI - Auditoria Interna </t>
  </si>
  <si>
    <t>AUI-2017-RO003</t>
  </si>
  <si>
    <t>Comunicado a los auditores informando que declaren si tienen conflito de interes sobre el proceso que van a auditar</t>
  </si>
  <si>
    <t>Se solicita a los aspirantes de Auditoria que declaren si tienen  conflicto de interés con algún proceso para la Auditoria, el control se aplica cambiando de proceso al auditor, si se materializa se evalua el posible impacto sobre la evaluación del proceso auditado</t>
  </si>
  <si>
    <t>Media</t>
  </si>
  <si>
    <t>Ocasional</t>
  </si>
  <si>
    <t>1.- Personal con norma ISO 9.001:20015.
2.- Contratación de Auditores externos
3.- Equipos de auditoria con personal de control interno
4.- Cambios de auditores solicitadps por los auditodos</t>
  </si>
  <si>
    <t xml:space="preserve">Se tiene en cuenta en el 2017, para la selección, personal que haya tenido actualización en la norma ISO 9001:2015.
Contratar auditores con conocimientos tecnicos especificos.
Incluir en la mayoría de las auditorías, a un funcionario de la Oficina de Control Interno para que colabore con la preparación de las Auditorías
 Cambiar a los auditores cuando el auditado considere que existe Conflicto de Interés.
</t>
  </si>
  <si>
    <t xml:space="preserve">Fallas en la operación de la Entidad
</t>
  </si>
  <si>
    <t xml:space="preserve">Internos:
• Inadecuada selección del Equipo Auditor
• Falta de personal con conocimientos tecnicos especificos
• No preparación de la Auditoria por parte del Equipo Auditor   
  • Existencia de Conflicto de Interés
</t>
  </si>
  <si>
    <t xml:space="preserve">Cuando se presentan desviaciones en los procesos por carencia de acciones de mejora
 No se logran evidenciar desviaciones existentes u oportunidades de mejora </t>
  </si>
  <si>
    <t>Deficiente  evaluación de la Gestión Institucional</t>
  </si>
  <si>
    <t>AUI-2017-RO001</t>
  </si>
  <si>
    <t>Matriz De Identificación, Valoración, Análisis Y Tratamiento De Riesgos</t>
  </si>
  <si>
    <t>Según lo definido en la casilla Monitoreo y revisión -Fecha del formato  Matriz De Identificación, Valoración, Análisis Y Tratamiento De Riesgos</t>
  </si>
  <si>
    <t>Lideres de procesos</t>
  </si>
  <si>
    <t xml:space="preserve">Se realiza acompañamiento a los procesos mediante reuniones programadas y no programadas, correos electronicos, llamadas telefonicas, revisión de documentos en caso de no realzar estas actividades seguir lo establecido en el procedimiento Matriz de identificación, valoración, análisis y tratamiento de riesgo Código SGI-EMC- PR003 </t>
  </si>
  <si>
    <t xml:space="preserve">Reportar y tratar la materialziación del riesgo de acuerdo a lo descrito en el  procedimiento Matriz de identificación, valoración, análisis y tratamiento de riesgo Código SGI-EMC- PR003 </t>
  </si>
  <si>
    <t>SGI-EMC-2016-AC003</t>
  </si>
  <si>
    <t>Reducir</t>
  </si>
  <si>
    <t>Cada vez que se identifique un riesgo</t>
  </si>
  <si>
    <t>Todos los servidores del Invima</t>
  </si>
  <si>
    <t xml:space="preserve">Implementar el Procedimiento Gestión de Riesgos Institucionales siguiendo las actividades descritas en el documento, en caso de que no se aplique el procedimiento,  solicitar a control interno  la realización de la actividad de acuerdo a lo establecido en el procedimiento Matriz de identificación, valoración, análisis y tratamiento de riesgo Código SGI-EMC- PR003 </t>
  </si>
  <si>
    <t xml:space="preserve">Incumplimiento a los objetivos del proceso y fallas en la operación.
No conformidades en auditoria.
Reprocesos
</t>
  </si>
  <si>
    <t>No se cuenta con la información suficiente para cuantificar  el riesgo y detectar la materialización</t>
  </si>
  <si>
    <t xml:space="preserve">
Cuando se encuentre que un riesgo que se ha materializado no fue reportado en el formato Código: SGI-EMC-FM006 Matriz de identificación, valoración, análisis y tratamiento de riesgo</t>
  </si>
  <si>
    <t>Cuando los riesgos institucionales se han materializado y no fueron reportados para su tratamiento.</t>
  </si>
  <si>
    <t xml:space="preserve">Evaluar el comportamiento del Sistema Integrado de Gestión e implementar las acciones de mejoramiento a que
haya lugar para garantizar el cumplimiento de los objetivos del proceso e institucionales.
</t>
  </si>
  <si>
    <t xml:space="preserve">EMC - Evaluación y Mejoramiento Continuo </t>
  </si>
  <si>
    <t>EMC-2017-RO002</t>
  </si>
  <si>
    <t xml:space="preserve">Listados de asistencia, correos </t>
  </si>
  <si>
    <t>Cada vez que se identifique una no conformidad real potencial o de optimización</t>
  </si>
  <si>
    <t xml:space="preserve">
Grupo de Sistema de Gestión Integrado</t>
  </si>
  <si>
    <t>Se realiza acompañamiento a los procesos mediante reuniones programadas y no programadas, correos electronicos, llamadas telefonicas, revisión de documentos en caso de no realzar estas actividades, realizar requerimiento a la Oficina Asesora de Planeación.</t>
  </si>
  <si>
    <t>Seguir lo establecido en el Procedimiento acciones correctivas, preventivas y de optimización SGI-EMC-PR001</t>
  </si>
  <si>
    <t>SGI-EMC-2017-AP001</t>
  </si>
  <si>
    <t>Formato Acciones Correctivas, Preventivas y de Optimización correctamente diligenciado</t>
  </si>
  <si>
    <t>Implementar el procedimiento de acciones correctivas, preventivas y de optimización siguiendo las actividades descritas en el documento, en caso de que no se aplique el procedimiento informar al facilitador de calidad para tomar las acciones pertinentes.</t>
  </si>
  <si>
    <t>Frecuente</t>
  </si>
  <si>
    <t>No conformidades debidas a hallazgos por no conformidades recurrentes
Perdida de recursos debida a planes de acción con enfoque inadecuado
Perdida de la certificación de calidad
Mejora continua no acorde a las necesidades de la organización</t>
  </si>
  <si>
    <t xml:space="preserve">No aplicar de manera adecuada los conceptos de análisis de causas 
Demora en la publicación de los planes de acción </t>
  </si>
  <si>
    <t xml:space="preserve">
Acciones no eficacez por:
-  Cauza raíz inadecuada..
- Actividades del plan de acción incoherentes con la causa raíz.
- No ejecución de actividades descritas en el plan de acción</t>
  </si>
  <si>
    <t>Aplicación inadecuada de la metodología para gestión de acciones correctivas, preventivas y de optimización
 (acciones de mejora)</t>
  </si>
  <si>
    <t>EMC-2017-RO001</t>
  </si>
  <si>
    <t>Generar visitas de inspección o seguimiento a los aspectos ambientales</t>
  </si>
  <si>
    <t>Matrices de identificación de aspectos y valoración de impactos ambientales por sede
Procedimiento para la identificación de aspectos y evaluación de impactos ambientales  SGI-PSI-PR003 publicado en la página de Macroprocesos</t>
  </si>
  <si>
    <t>Técnico Administrativo / Profesional Especializado</t>
  </si>
  <si>
    <t>Identificar los aspectos ambientales asociados a las actividades realizadas en las sedes del Invima y realizar la evaluación de los impactos ambientales, aplicando la metodología implementada en el Invima. En caso de identificar aspectos ambientales significativos, se toman las acciones pertinentes (creación de programas, medición de indicadores, etc.), para mitigar el nivel de significancia del impacto</t>
  </si>
  <si>
    <t>Sanciones por incumplimiento de normatividad ambiental
Afectación negativa al medio ambiente
Planificación inadecuada del sistema de gestión ambiental e implementación inadecuada de los controles</t>
  </si>
  <si>
    <t>No identificación de los aspectos e impactos ambientales
Inadecuada evaluación de los impactos ambientales identificados en la matriz de identificación  de aspectos y valoración de impactos ambientales (SGI-PSI-FM008)</t>
  </si>
  <si>
    <t>Hallazgo de autoridad ambiental informando que no se contempló un impacto ambiental significativo
Requerimiento externo sobre aspectos ambientales</t>
  </si>
  <si>
    <t>No determinar los impactos ambientales significativos de la organización</t>
  </si>
  <si>
    <t>Planear las actividades de mantenimiento del Sistema Integrado de Gestión para asegurar su permanencia en el
tiempo</t>
  </si>
  <si>
    <t xml:space="preserve">PSI - Planeación del Sistema Integrado de Gestión </t>
  </si>
  <si>
    <t>PSI-2017-RO004</t>
  </si>
  <si>
    <t>Base de datos en la carpeta del Técnico Administrativo asignado
Socialización de resultados por medio de los Boletines "Ambientémonos con Calidad"</t>
  </si>
  <si>
    <t>Seguimiento a consumo de energía, agua y resmas de papel, comparando resultados con la vigencia anterior y las metas establecidos en los programas ambientales. En caso de presentarse desviación se informa para tomar las acciones pertinentes por parte de los interesados o responsables</t>
  </si>
  <si>
    <t xml:space="preserve">Informar inmediatamente a los interesados o responsables de evaluar e implementar las correcciones o acciones correctivas </t>
  </si>
  <si>
    <t>Informe enviado por correo electrónico a los interesados o responsables de ejecutar acciones</t>
  </si>
  <si>
    <t>Elaboración de informes seguimiento semestrales a la gestión de los aspectos ambientales identificando el nivel de cumplimiento de los requisitos o las posibles desviaciones que puedan llegar a generar un aumento en el nivel de significancia de los aspectos ambientales para tomar las acciones pertinentes por parte de los interesados o responsables</t>
  </si>
  <si>
    <t>Generar contaminación o impactos ambientales negativos. 
Mal uso de los recursos.
Incumplimiento de requisitos legales y normativos ambientales
Sanciones
Afectación operacional</t>
  </si>
  <si>
    <t>No cumplir con las actividades planteadas en los programas
No contrar con suficientes recursos para diseñar controles más efectivos. 
Evaluación y priorización inadecuada de los aspectos e impactos ambientales identificados en la visita de inspección. 
No tomar acciones cuando los resultados de los controles están fuera de parámetros</t>
  </si>
  <si>
    <t>Gastos innecesarios para implementar controles. 
Generar contaminación o impactos ambientales negativos.</t>
  </si>
  <si>
    <t>Gestión inadecuada de los controles ambientales como programas ambientales, medición de parámetros y otros</t>
  </si>
  <si>
    <t>PSI-2017-RO003</t>
  </si>
  <si>
    <t>Correo electrónico indicando inconsistencias o errores en los documentos</t>
  </si>
  <si>
    <t>Cada vez que se solicite creación, modificación o eliminación de documentos</t>
  </si>
  <si>
    <t xml:space="preserve">Técnico Operativo / Técnico Administrativo / Profesional Universitario / Profesional Especializado </t>
  </si>
  <si>
    <t>Revisión de los documentos posterior a la publicación de los mismos por parte del responsable de revisión, verificando que la versión corresponda con la fecha de emisión, que los hipervínculos sean funcionales y que cumplan con on las especificaciones de formato y codificación estipulados en el procedimiento de Creación, Actualización y Control de la Información Documentada SGI-PSI-PR001</t>
  </si>
  <si>
    <t>Revisión de los documentos previo a la publicación de los mismos, por parte de los padrinos de los procesos verificando que los mismos no atenten contra los requisitos de las normas que componen el Sistema de Gestión Integrado y que cumplan con las especificaciones de formato y codificación estipulados en el procedimiento de Creación, Actualización y Control de la Información Documentada SGI-PSI-PR001</t>
  </si>
  <si>
    <t>Corregir los documentos asegurando que no atenten contra los requisitos del Sistema de Gestión Integrado</t>
  </si>
  <si>
    <t>Control de Cambios</t>
  </si>
  <si>
    <t>Técnico Operativo o Técnico Administrativo asignado a la función de actualización de la documentación</t>
  </si>
  <si>
    <t>Verificar y revisar los documentos de acuerdo a lo especificado en el Procedimiento de Creación, Actualización y Control de la Información Documentada SGI-PSI-PR001 para asegurar que los mismos cumplen con la totalidad de los requisitos. En caso de detectar incongruencias se realizan las correcciones pertinentes previo al envío a publicación</t>
  </si>
  <si>
    <t>Reprocesos
No conformidades frente a control de documentos y operación
Salidas no conformes en los procesos misionales
Afectacion de la operación
Confusión en los criterios</t>
  </si>
  <si>
    <t>Revisión inadecuada de los participantes en la elaboración, revisión y aprobación de documentos
No se contemplan la totalidad de los requisitos asociados</t>
  </si>
  <si>
    <t>Evidencia de documentos que no tienen la totalidad de la normatividad, o que están en contravía de otros documentos previamente aprobados o no cumplen con el formato institucional por autocontrol o por auditorías internas y externas</t>
  </si>
  <si>
    <t>Aprobación y publicación de documentos que no cumplan con los requisitos del cliente, legales, normativos y de la organización</t>
  </si>
  <si>
    <t>PSI-2017-RO002</t>
  </si>
  <si>
    <t>Correos electrónicos informando los cambios
Divulgación de documentos publicada en la página de Macroprocesos</t>
  </si>
  <si>
    <t>Líder del Proceso</t>
  </si>
  <si>
    <t>Dar a conocer la información sobre los cambios realizados a los documentos para que los interesados conozcan los documentos nuevos, modificados o eliminados, para evitar el uso de documentos obsoletos. En caso de detectar inconsistencias en los documentos se realizan las correcciones pertinentes</t>
  </si>
  <si>
    <t>Corregir en el listado maestro de documentos los que se identiquen como obsoletos
Informar a los líderes de proceso que se están utilizando documentos obsoletos para que se emitan las correcciones pertinentes</t>
  </si>
  <si>
    <t>Mantener actualizados los documentos del sistema mediante la ejecución efectivas del procedimiento de Procedimiento de Creación, Actualización y Control de la Información Documentada SGI-PSI-PR001, e informar oportunamente cada vez que se realice una actualización, en caso de evidenciar documentos obsoletos informar al líder de proceso para su respectiva actualización</t>
  </si>
  <si>
    <t>Reprocesos
No conformidades
Salidas no conformes
Afectacion de la operación</t>
  </si>
  <si>
    <t>Dificultad de acceso al mapa de macroprocesos por fuera de la entidad
Divulgación no efectiva de las actualizaciones realizadas
No tener conciencia sobre la importancia de utilizar los documentospublicados en la pagina de macroprocesos
Documentos referenciados no actualizados</t>
  </si>
  <si>
    <t>Utilización de formatos y documentos en versión diferente a la publicada en el listado maestro de documentos evidenciada por autocontrol o por auditorías internas y externas</t>
  </si>
  <si>
    <t>Uso de documentos obsoletos en la operación del Invima</t>
  </si>
  <si>
    <t>PSI-2017-RO001</t>
  </si>
  <si>
    <t>Identificar la causa de la pérdida de la información. Establecer un plan de continuidad en materia de comunicaciones e implementar los mecanismos de seguridad correctivos,</t>
  </si>
  <si>
    <t>Evitar</t>
  </si>
  <si>
    <t>* Logs de ingreso a aplicativos.
* Correo electrónico.
*Otros soportes
 documentales, que la
 Oficina estime adecuados</t>
  </si>
  <si>
    <t>Jefe de la Oficina de Tecnologías de la Información</t>
  </si>
  <si>
    <t>Verificar el cumplimiento de la Política de Seguridad de la Información vigente que contiene los lineamientos para:
 - Uso de contraseñas y usuarios
 - Uso de servicio de correo electrónico.
 - Uso de servicio de mensajería instantánea,
  - Uso de dispositivos de almacenamiento 
    externo.
 - Uso de dispositivos móviles (Tablets) y Conexiones remotas.
Todo esto a través de informes internos de monitoreo, según establezca la Oficina de Tecnologías de la Información. En caso de encontrarse situaciones orientadas al incumplimiento de la Política, se revisaran estas situaciones de acuerdo a la severidad en las instancias institucionales  que la Oficina estime adecuadas.</t>
  </si>
  <si>
    <t xml:space="preserve">* Pérdida económica para el Instituto y la Nación por por demandas que fallen a favor de los afectados ( denunciantes), por sanciones disciplinarias y/o legales.
* Pérdida de información o información no confiable 
* Pérdida de imagen institucional
* Daños a la industria por publicación de información confidencial.
* Generación de caos en la Salud Pública </t>
  </si>
  <si>
    <t xml:space="preserve">Corrupción </t>
  </si>
  <si>
    <t>* Control inadecuado de los dispositivos de almacenamiento externo
* Falta de cultura de seguridad informática
* Falta de control del uso y acceso a la información de la Entidad. 
* Vandalismo informático 
* Presión, amenazas por parte de particulares a un funcionario o contratista para manipular o adulterar información en beneficio de terceros interesados.</t>
  </si>
  <si>
    <t>Información adulterada, perdida o entregada a terceros para un inadecuado uso</t>
  </si>
  <si>
    <t>Adulterar, dañar, perder, o entregar información confidencial o crítica  para beneficio de un tercero no autorizado a cambio de dádivas o favores.</t>
  </si>
  <si>
    <t xml:space="preserve">Gestionar las medidas preventivas y reactivas de las TIC´s que permitan resguardar y proteger la información
buscando mantener la confidencialidad, la disponibilidad e integridad de la misma
</t>
  </si>
  <si>
    <t xml:space="preserve">GSI - Gestión de la Seguridad Informática </t>
  </si>
  <si>
    <t>Identificar la causa de la materialización del riesgo y hablar con las partes interesadas</t>
  </si>
  <si>
    <t xml:space="preserve">Indicador con su respectivo análisis en el Mapa de Procesos Institucional 
</t>
  </si>
  <si>
    <t>Semanal</t>
  </si>
  <si>
    <t xml:space="preserve">Coordinador Grupo Soporte Tecnológico
</t>
  </si>
  <si>
    <t>Procedimiento "PARA LA SOLICITUD Y/O RENOVACIÓN DE FIRMAS
DIGITALES", en su actividad "Realizar la solicitud de las necesidades de certificados de firma digital", "Monitorear la vigencia del certificado digital del usuario".  En caso de encontrar las solicitudes cerca al limite del vencimiento comunicar a la parte interesada.</t>
  </si>
  <si>
    <t>Demoras en las entregas de actos administrativos que tienen firma digital
Inoportunidad en los trámites del Invima
Detrimento en la imagen institucional</t>
  </si>
  <si>
    <t xml:space="preserve">* Novedades de nómina comunicadas de manera inoportuna al Grupo de Soporte Tecnológico
* Generación tardía de la resolución del nombramiento del funcionario (traslado, encargo, vacaciones, licencia, etc)
* Inadecuada planeación en la construcción del consolidado de requerimientos </t>
  </si>
  <si>
    <t>Las firmas digitales no se entregan en los tiempos establecidos</t>
  </si>
  <si>
    <t xml:space="preserve">
Suministro por fuera de tiempos de la firma digital para los funcionarios del Invima
</t>
  </si>
  <si>
    <t>GSI-2017-RO001</t>
  </si>
  <si>
    <t>Realizar reunión con la participación de los integrantes del Grupo de SoporteTecnológico, para validar las solicitudes que influyeron en la calificación "No aceptable" del Indicador y definir las medidas correspondientes</t>
  </si>
  <si>
    <t xml:space="preserve">* Coordinador Grupo Soporte Tecnológico
</t>
  </si>
  <si>
    <t>Efectuar la revisión de las encuestas según la periodicidad del indicador " para la toma de decisiones al interior del Grupo</t>
  </si>
  <si>
    <t>Insatisfación de los usurios internos del Invima</t>
  </si>
  <si>
    <t>* Recurso insuficiente para atender los requerimientos
* Recurso con conocimientos desactualizados
* Asignación inaducuada del recurso frente a las solicitudes 
* Desconocimiento a nivel tecnico sobre la solicitud</t>
  </si>
  <si>
    <t>Cuando se evidencie en el indicador "Calidad en la atención de los servicios de la mesa de ayuda"  un reporte dentro del rango "No aceptable" que está entre 0%-60%</t>
  </si>
  <si>
    <t xml:space="preserve">
Atención de los servicios de la mesa de ayuda, con promedio ponderado de calificación baja en la calidad de la solución entregada
</t>
  </si>
  <si>
    <t>Desarrollar las actividades para la prestación de los servicios tecnológicos, conectividad y equipos en forma oportuna
y con los más altos estándares de servicio.</t>
  </si>
  <si>
    <t>GTI - Gestión de la Infraestructura y Servicios Tecnológicos</t>
  </si>
  <si>
    <t>GTI-2017-RO001</t>
  </si>
  <si>
    <t xml:space="preserve">* Reportar a la Alta Dirección
* Generar las acción técnicas para reversar la solicitud y mitigar el control del grado de riesgo materializado.
* Instaurar las medidas disciplinarias pertinentes </t>
  </si>
  <si>
    <t>* Formato Estándar de Control de Cambios y Requerimientos
* Control de Puesta en Producción
Análisis Técnico de Impacto</t>
  </si>
  <si>
    <t>*Coordiandor Grupo de Informática
*Jefe de la Oficina de Tecnologías de la Información</t>
  </si>
  <si>
    <t>Aplicar las actividades y controles del procedimiento "Gestión de Requerimientos Nuevos y Solicitudes de Control Cambios de los Sistemas de Información", teniendo en cuenta los tiempos de entrega.</t>
  </si>
  <si>
    <t xml:space="preserve">* Sistemas de información vulnerados 
* Pérdida de información o información no confiable.
* Generar decisiones administrativas que afecten la salud pública 
* Pérdida de imagen institucional
* Imposición de sanciones legales y económicas 
* Investigaciones disciplinarias </t>
  </si>
  <si>
    <t>* Falta de cultura de seguridad de la información 
* Falta de control de uso y acceso a la información de la Entidad. 
* Presión, amenazas por parte de particulares a un funcionario o contratista para manipular o adulterar información en beneficio de terceros interesados.</t>
  </si>
  <si>
    <t>Cambios implementados que no estaban autorizado y se detecta cuando hay situaciones sospechosas en la operación del servicio</t>
  </si>
  <si>
    <t>Generar cambios no autorizados en los aplicativos o adquirir nuevos sin tener en cuenta los procedimientos establecidos, para obtener beneficio del funcionario o un tercero ( interno o externo) a cambio de dádivas o favores</t>
  </si>
  <si>
    <t>Realizar las actividades para el desarrollo, implantación y mantenimiento de los sistemas de información que
requiere la entidad para soportar los procesos y entregar información confiable y oportuna para la operación del
Invima.</t>
  </si>
  <si>
    <t>GIN - Gestión Informática y de la Información</t>
  </si>
  <si>
    <t>Actas de reuniones
Contratos (cuando aplique)</t>
  </si>
  <si>
    <t>*Jefe de la Oficina de Tecnologías de la Información
* Coordinadores de grupos de trabajo OTI, en el rol de supervisores de contrato</t>
  </si>
  <si>
    <t>Reasignar actividades según la disponibilidad del recurso interno o gestionar contratación para el desarrollo solicitado en controles de cambios</t>
  </si>
  <si>
    <t>Sesiones extraordinarias fuera de los cronogramas establecidos, con el fin de generar una nueva priorización expedita de la ejecución de los controles de cambios</t>
  </si>
  <si>
    <t xml:space="preserve">Actas de reuniones
</t>
  </si>
  <si>
    <t xml:space="preserve">*Coordiandor Grupo de Informática
*Jefe de la Oficina de Tecnologías de la Información
</t>
  </si>
  <si>
    <t>Efectuar seguimiento en las reuniones internas de trabajo, del cronograma de los controles de cambios recibidos, verificando fechas de entrega e impacto en la operación del instituto.  En caso de posibles cambios en la priorización, se plantearán estrategias para el cumplimiento</t>
  </si>
  <si>
    <t>Incumplimiento de normatividad vigente y aplicada en los sistemas de información
Insatisfacción de los funcionarios y usuarios
Demoras en los trámites del Invima
Detrimento de la Imagen institucional por las quejas y/o reclamos de los usuarios externos
Retrasos en el cumplimiento de los entregables en la operación misional</t>
  </si>
  <si>
    <t>Planeación errada del tiempo de desarrollo
Falta de recursos (humanos, técnicos y presupuestales)
Requerimientos adicionales al proyecto que afectan el desarrollo
Otras prioridades que surgen por normatividad, decisiones gerenciales, etc.
Información que depende de terceros
Cambio de administración que afecte las prioridades para la entrega de los sistemas de información ajustados o nuevos según controles de cambios</t>
  </si>
  <si>
    <t>Cuando se incumple los criterios de aceptación de los tiempos de entrega establecidos para los controles de cambios</t>
  </si>
  <si>
    <t>Incumplimiento en los tiempos de las entregas de los desarrollos nuevos y/o ajustados de los sistemas de información</t>
  </si>
  <si>
    <t>Desarrollar las actividades para el desarrollo, implantación y mantenimiento de los sistemas de información que
requiere la entidad para soportar los procesos y entregar información confiable y oportuna para la operación del
Invima.</t>
  </si>
  <si>
    <t>GIN-2017-RO001</t>
  </si>
  <si>
    <t>Al detectar la materialización se avisa a la alta dirección para efectuar los controles de cambios a nivel estratégico y demás acciones que minimicen el posible detrimento institucional y/o patrimonial.</t>
  </si>
  <si>
    <t>*Jefe de la Oficina de Tecnologías de la Información</t>
  </si>
  <si>
    <t>Procedimiento Formulación y Seguimiento a la Plataforma Estratégica del Invima</t>
  </si>
  <si>
    <t>* Adquisición de bienes o servicios no requeridos realmente por el Instituto.
* Detrimento patrimonial.
* Posibles demandas e imposiciones de acciones legales y/o disciplinarias</t>
  </si>
  <si>
    <t>* Falta de control en el proceso de Adquisición de Bienes y Servicios
* Falta de tiempo o inadecuada asignación de tareas que conlleva la planeación inadecuada</t>
  </si>
  <si>
    <t>Cuando se evidencie que existien dádivas o favores de los contratistas a un funcionario del Invima</t>
  </si>
  <si>
    <t>Definir estrategias de tecnologias de la información que obliguen a la adquisición de productos o servicios que sean parcial o totalmente adversos a los objetivos estratégicos y a la misión del Instituto, a través de la posición de poder decisorio del funcionario,  favoreciendo a un tercero a cambio de dádivas o favores</t>
  </si>
  <si>
    <t xml:space="preserve">Definir las Estrategias de Tecnologías de Información y las Comunicaciones a través de una adecuada planeación de
los recursos para satisfacer las necesidades de TICs del Invima.
</t>
  </si>
  <si>
    <t xml:space="preserve">PTI - Planeación de las Tecnologías de la Información </t>
  </si>
  <si>
    <t>Cuadros de seguimiento presupuestal</t>
  </si>
  <si>
    <t>Realizar seguimiento a la ejecución presupuestal para comparar lo ejecutado frente a lo presupuestado, en caso que se presenten retrasos en la ejecución se priorizan actividades para tratar esta situación.</t>
  </si>
  <si>
    <t>Establecer seguimiento de las actividades del (de los) proyecto(s) que se incumplieron para tomar medidas.
De acuerdo al grado de incumplimiento se debe generar un control de cambios conciliado para extender el tiempo de ejecución
Priorizar las actidades relacionadas con el (los)proyecto(s) materia de la contigencia.</t>
  </si>
  <si>
    <t>Efectuar reuniones con periodicidad frecuente para revisar las actividades que hacen parte de los proyectos, en caso de que la ejecución sea baja con respecto a lo planeado se priorizan tareas que estan incumpliendo en su avance</t>
  </si>
  <si>
    <t>Desviación de las metas estratégicas parte de la Oficina de Tecnologías de la Información
Inoportunidad en la entrega de software y hardware requerido para el cumplimiento de las actividades misionales</t>
  </si>
  <si>
    <t>Estratégico</t>
  </si>
  <si>
    <t>* Ejecución inadecuada de presupuestos, desitinados a los proyectos.
* Devoluciones no programadas en los planes de revisión y aprobación de estudios previos en la gestión contractual.
* Cambios en la administración que afectan los lineamientos para la definción de programas y proyectos.</t>
  </si>
  <si>
    <t>Cuando se evidencie que los proyectos no alcancen la meta esperada en el año.</t>
  </si>
  <si>
    <t>Incumplimiento en la ejecución de los proyectos  que hacen parte del plan estratégico a cargo de la Oficina de Tecnologías de la Información</t>
  </si>
  <si>
    <t>PTI-2017-RO001</t>
  </si>
  <si>
    <t>Calendario de Outlook</t>
  </si>
  <si>
    <t>Auxiliar Administrativo</t>
  </si>
  <si>
    <t>alertas generadas en el outlook se informa la fecha de vencimiento y la fecha para revisión de la coordinadora si no funciona la alarma el coordinador requiere al profesional encargado.</t>
  </si>
  <si>
    <t xml:space="preserve">En la etapa probatoria y alegatos se incluyen todos los argumentos de defensa posible. </t>
  </si>
  <si>
    <t>GJR-GJE-2017-AP002</t>
  </si>
  <si>
    <t xml:space="preserve">Archivo en excel </t>
  </si>
  <si>
    <t xml:space="preserve">Base de Datos de Procesos Judiciales donde se registran los medios de control y acciones constitucionales que requieren respuesta, informar al coordinador para tomar la accion pertinente. </t>
  </si>
  <si>
    <t>Perdida de la defensa de los intereses del instituto en el proceso judicial
Procesos disciplinarios</t>
  </si>
  <si>
    <t xml:space="preserve">Confusión en la contabilización de los terminos.
 Indebida notificación. 
 Omision a la respuesta oportuna por parte del funcionario. 
Error humano en la digitalización de los datos de remision.  
Omisión del encargado de revisar el correo electronico. </t>
  </si>
  <si>
    <t>Cuando el juez informa al Invima que la demanda no fue contestada</t>
  </si>
  <si>
    <t>Inoportunidad en la contestación de demandas y otras actuaciones procesales que son remitidas al correo electronico de njudiciales@invima.gov.co</t>
  </si>
  <si>
    <t>Proteger los intereses del Instituto a través de la defensa judicial y extrajudicial ante los entes competentes en procura de la resolución favorable al Instituto de las diferentes demandas y conflictos de acuerdo con la normatividad vigente</t>
  </si>
  <si>
    <t>GJE - Gestión de Procesos Judiciales y Extrajudiciales</t>
  </si>
  <si>
    <t>GJE-2017-RO001</t>
  </si>
  <si>
    <t>Se evidencia que en la matriz de riesgos tiene 1 control y en la Matriz de Identificación,
Valoración, Análisis y
Tratamiento de Riesgos 2017 se encuentran 2 controles.
Es importante que el control aplique a las  causas del riesgo.
La Acción Preventiva se encuentra cerrada como eficaz.</t>
  </si>
  <si>
    <t xml:space="preserve">Verificación ante el despacho judicialy se procede a dar cumplimiento de lo ordenado por el despacho judicial.  </t>
  </si>
  <si>
    <t>GJR-GJE-2017-AP001</t>
  </si>
  <si>
    <t xml:space="preserve">No hay </t>
  </si>
  <si>
    <t>Impedir la defensa del instituto
Incumplimiento de terminos legales perentorios
Afectación del presupuesto institucional
Medidas disciplinarias
Perdida de imagen institucional</t>
  </si>
  <si>
    <t>Ausencia de ética y principios de los funcionarios
Soborno
Presión por parte de un tercero</t>
  </si>
  <si>
    <t>Incumplir con el aviso de notificación de un termino judicial enviado al correo institucional njudiciales@invima.gov.co   para beneficio propio o de un tercero</t>
  </si>
  <si>
    <t>visto bueno de los documentos proyectados.</t>
  </si>
  <si>
    <t xml:space="preserve">diario </t>
  </si>
  <si>
    <t>Revisión a cargo del coordinador de cada uno de los actuaciones tendientes al cobro, de evidenciarse error se requiere el ajuste al profesional a cargo.</t>
  </si>
  <si>
    <t xml:space="preserve">De evidenciarse la inadecuada ejecución del proceso de cobro el coordinador requiere al profesional para que proceda a realizar el ajuste respectivo. </t>
  </si>
  <si>
    <t>No Aplica</t>
  </si>
  <si>
    <t>distintas actuaciones realizadas por los abogados en cada proceso.</t>
  </si>
  <si>
    <t>Profesionales del Grupo de Cobro persuasivo y coactivo</t>
  </si>
  <si>
    <t xml:space="preserve">Aplicación del Procedimiento Cobro Persuasivo y Coactivo GJR-ACC-PR001 donde se describen las actividades para lograr el cobro de los procesos, si se observa la no aplicación se requiere al profesional a cargo. </t>
  </si>
  <si>
    <t>La información no es trazable y dificulta el seguimiento a los radicados.
Realizar un cobro de lo no debido.
Inconformidad de los usuario.
Reprocesos.
Posibles demandas contra el instituto.
Devoluciones de dinero indexadas.
Afecta la imagen institucional  en cuanto a la confianza que debe generar la entidad hacia los particulares</t>
  </si>
  <si>
    <t>Cuando se alimenta la base con datos incorrectos 
Error Humano en el estudio del proceso. 
El expediente no cuenta con los documentos archivados que certifican la notificación.
El valor de la multa se reduce en un recurso y se contabiliza por el primer valor reportado.
Exceso de embargos
Proyectar el acuerdo de pago con líquidación errada
Error en el suministro de información al momento de requerir la liquidación.
Error en la constacia de ejecutoria en cuanto a fechas en  que se causa la deuda.</t>
  </si>
  <si>
    <t>Cuando se solicIta el paz y salvo y existe saldo por pagar una vez terminado el plazo
Cuando el deudor se presenta a la notificación y presenta excepciones. 
A traves de quejas o reclamos o respuestas de los requeridos.</t>
  </si>
  <si>
    <t xml:space="preserve">Inadecuada ejecución del proceso de cobro persuasivo y/o coactivo para hacer efectivas las acreencias a favor del Invima. </t>
  </si>
  <si>
    <t xml:space="preserve">Desarrollar todas las acciones para lograr acuerdos de pago a través del cobro persuasivo y/o coactivo para hacer
efectivas las acreencias a favor del Invima. </t>
  </si>
  <si>
    <t>ACC - Administrativo de Cobro Coactivo</t>
  </si>
  <si>
    <t>ACC-2017-RO002</t>
  </si>
  <si>
    <t>Tratamiento de Riesgos se encuentran 3 controles.</t>
  </si>
  <si>
    <t xml:space="preserve">Implementación de un Mecanismo de metas en el cual se asignan a los abogados la programación de actuaciones que se deben realizar en el mes, si se evidencia que no se realizaron se solicita la justificación respectiva.  </t>
  </si>
  <si>
    <t>Valoración, Análisis y</t>
  </si>
  <si>
    <t xml:space="preserve">Oficina de control interno
Entes de control </t>
  </si>
  <si>
    <t>Auditorias internas y externas realizadas por la oficina de control interno donde se realiza el seguimiento a la gestión institucional y a la conformidad del sistema de gestión en caso de no ejecutar las auditorias estas se pueden realizar por autocontrol.</t>
  </si>
  <si>
    <t xml:space="preserve">Se evidencia que en la matriz de riesgos tiene 1 control y en la Matriz de Identificación,
Valoración, Análisis y
Tratamiento de Riesgos 2017 se encuentran 3 controles.
Es importante que el control aplique a las  causas del riesgo.
</t>
  </si>
  <si>
    <t xml:space="preserve">Informar inmediatamente al jefe de oficina para que se proceda a realizar lo concerniente. </t>
  </si>
  <si>
    <t>GJR-ACC-2017-AP001</t>
  </si>
  <si>
    <t>Seguimiento a los procesos mediante la base de datos de cobro coactivo y persuasivo donde se registran las actuaciones surtidas en cada proceso.</t>
  </si>
  <si>
    <t>por una queja o denuncia realizada por un tercero.</t>
  </si>
  <si>
    <t>Recibir dadivas a cambio  de no tramitar el procedimiento de cobro generando la prescripción de la sanción impuesta</t>
  </si>
  <si>
    <t>archivo de excel denominado Metas Abogado</t>
  </si>
  <si>
    <t>mensual</t>
  </si>
  <si>
    <t xml:space="preserve">Base de datos </t>
  </si>
  <si>
    <t xml:space="preserve">Tecnico Administrativo </t>
  </si>
  <si>
    <t xml:space="preserve">Diligenciamiento en Base de Datos procesos Coactivo de todas las actuaciones surtidas en cada proceso, en caso de evidenciarse un proceso sin actuaciones se programa en las metas del mes. </t>
  </si>
  <si>
    <t>programar los procesos sin actuaciones en las metas del mes para lograr de esta manera proceder al recaudo.</t>
  </si>
  <si>
    <t xml:space="preserve">Aplicación del Procedimiento Cobro Persuasivo Y Coactivo GJR-ACC-PR001 donde se describen las actividades para lograr el cobro de los procesos, si se observa la no aplicación se requiere al profesional a cargo. </t>
  </si>
  <si>
    <t>1. No hacer efectivas las acreencias a favor del Instituto.
2. Incumplimiento de las metas establecidas en los indicadores de la dependencia.</t>
  </si>
  <si>
    <t>1. Omisión por parte del funcionario encargado del proceso.
2. Error en la aplicación del procedimiento.
3. Falta de soporte técnico para gestionar el proceso de cobro.
4. Falta de personal por situaciones administrativas.</t>
  </si>
  <si>
    <t xml:space="preserve">Procesos sin actuaciones procesales. </t>
  </si>
  <si>
    <t>No desarrollar acciones para lograr el recaudo de las multas</t>
  </si>
  <si>
    <t>ACC-2017-RO001</t>
  </si>
  <si>
    <t>Observaciones en el documento proyectado</t>
  </si>
  <si>
    <t>Cada vez que se revisa un documento proyectado.</t>
  </si>
  <si>
    <t>Jefe de la Oficina Asesora Jurídica</t>
  </si>
  <si>
    <t>Revisa, aprueba y firma el documento respuesta, si es el caso, devuelve al abogado responsable de la contestación para realizar los cambios propuestos por el Jefe de la Oficina Asesora Jurídica y comunicar al Coordinador de las correcciones realizadas.</t>
  </si>
  <si>
    <t>Formato de
Registro de Entrada y Salida de los Procesos y/o
Documentos a revisión, corrección y radicación GJRATJ-FM001 diligenciado</t>
  </si>
  <si>
    <t>Coordinador grupo de Apoyo Juríduco Institucional</t>
  </si>
  <si>
    <t>Revisa el concepto, verificando la pertinencia de la respuesta, si encuentra incosistencias solicita al profesional responsable el ajuste respectivo</t>
  </si>
  <si>
    <t xml:space="preserve">Revisar el concepto y subsanar las inconsistencias presentadas e informar al interesado. </t>
  </si>
  <si>
    <t>Diligencia el Formato de
Registro de Entrada y Salida de los Procesos y/o
Documentos a revisión, corrección y radicación GJRATJ-FM001, donde se registra el número de reivsiones surtidas en el documento proyectado y se informa al profesional responsable las correcciones necesarias.</t>
  </si>
  <si>
    <t>1. Demoras para la toma de decisiones del peticionario.
2. Insatisfacción del usuario.
3. Actuaciones inadecuadas por parte del usuario interno.</t>
  </si>
  <si>
    <t>1. Fallas en la revisión de coordinación.
2. Falla en el estudio del profesional a cargo
3. Deficencias en el manejo de la norma objeto de estudio.</t>
  </si>
  <si>
    <t>Mediante la revisión de la Oficina Asesora Juridica a raíz de quejas, tutelas o solicitudes de aclaración.</t>
  </si>
  <si>
    <t xml:space="preserve"> Emitir respuestas incompletas o no acordes jurídicamente para conceptos internos o externos</t>
  </si>
  <si>
    <t>Prestar una oportuna y veraz asesoría en temas jurídicos a través de la respuesta a las diferentes consultas y
solicitudes de concepto teniendo en cuenta la normatividad vigente</t>
  </si>
  <si>
    <t>ATJ - Asesoría en Temas Jurídicos</t>
  </si>
  <si>
    <t xml:space="preserve">ATJ-2017-RO002
</t>
  </si>
  <si>
    <t>Cuadro control conceptos diligenciado</t>
  </si>
  <si>
    <t>Cada vez que se recibe una solicitud</t>
  </si>
  <si>
    <t>Se diligencia una base de datos denominada cuadro control conceptos en el cual se registran fecha de recibido, fecha esperada de respuesta y fecha de salida, el abogado a cargo, si no se diligencia se solicita justificación.</t>
  </si>
  <si>
    <t>Calendario outlook</t>
  </si>
  <si>
    <t>Mediante el calendario de outlook se generan alertas donde se informa al profesional a cargo la fecha esperada de respuesta, la fecha de entrega para revisión del documento, si el recordatorio no funciona, recurre a la información el formato Registro de Entrada y Salida de los Procesos y/o
Documentos a revisión, corrección y radicación GJRATJ-FM001 o de la base de datos.</t>
  </si>
  <si>
    <t xml:space="preserve">Dar respuesta inmediatamente. </t>
  </si>
  <si>
    <t>GJR-ATJ-2017-AP001</t>
  </si>
  <si>
    <t xml:space="preserve">Diligencia el Formato de
Registro de Entrada y Salida de los Procesos y/o
Documentos a revisión, corrección y radicación GJRATJ-FM001, donde se registran la fecha de recibido, fecha esperada de respuesta y fecha de salida, si encuentra  que no se registró la información en el formato se requiere al profesional a cargo la inclusión respectiva. </t>
  </si>
  <si>
    <t xml:space="preserve">1. Procesos disciplinarios
2. Acciones Legales 
3. Incumplimiento de las metas del Proceso
4. Incumplimiento de las funciones de la Oficina Asesora Jurídica
</t>
  </si>
  <si>
    <t xml:space="preserve">1. No cumplir con los terminos de legales.
2. Demoras en la entrega de consultas por parte del Grupo de Gestión Documental y Correspondencia.
3. Direccionamiento errado de las consultas y solicitudes juridica
4. Demora en la firma por parte de la jefatura de la dependencia. </t>
  </si>
  <si>
    <t>Cuando en la base de datos se identifica que las respuestas se emitiern fuera de los timepos establecidos</t>
  </si>
  <si>
    <t>Inoportunidad en la respuesta a las consultas y solicitudes de concepto allegadas a la dependencia.</t>
  </si>
  <si>
    <t xml:space="preserve">ATJ-2017-RO001
</t>
  </si>
  <si>
    <t xml:space="preserve">Se solicita ajustar la información del formato unico de inventario versus la  organización documental  para aceptar la transeferencia. </t>
  </si>
  <si>
    <t xml:space="preserve">Formato Unico de Inventario Documental.
</t>
  </si>
  <si>
    <t>Diligenciamiento previo a la transferencia  del Fomato Unico de Inventario Documental</t>
  </si>
  <si>
    <t>1. Perdida de la Información.
2. Demora en las consultas
3. Reproceso</t>
  </si>
  <si>
    <t>1. Rotación constante de personal.
2. Inadecuada organización del expediente.
3. Falta de sentido de adherencia al procedimiento.
4. Inadecuado diligenciado del Formato Único de Inventario Documental  - FUID</t>
  </si>
  <si>
    <t>Cuando no se puede hacer la transferencia documental.</t>
  </si>
  <si>
    <t>Reproceso en la transferencia documentales al archivo central</t>
  </si>
  <si>
    <t>GDO-2017-RO005</t>
  </si>
  <si>
    <t>Base de datos de los tramites digitalizados
Aplicativo de visualización Se Suite</t>
  </si>
  <si>
    <t>Funcionarios encargados de la digitalización del Grupo de Gestión Documental y Correspondencia.</t>
  </si>
  <si>
    <t>Registrar los tramites digitalizados en el día indicando la fecha, numero de folios y responsable de la digitalización.</t>
  </si>
  <si>
    <t xml:space="preserve">Solicitar al Grupo de Tecnología revisar la información en el aplicativo Se Suite, si es error humano se debe realizar de nuevo la digitalización del tramite. </t>
  </si>
  <si>
    <t>Menor</t>
  </si>
  <si>
    <t>Libro de entrega de correspondencia con la firma de recibido.</t>
  </si>
  <si>
    <t xml:space="preserve">Entregar la correspondencia radicada personalmente en cada oficina  dejando registro en el libro de entrega de correspondencia y verificando la asignación el aplicativo, en caso de encontrar inconsistencias se debe informar a la oficina de correspondencia. </t>
  </si>
  <si>
    <t>1. Reproceso por la reasignación de la correspondencia.
2. Perdida de oportunidad en la respuesta
3. Perdida de información.
4. Demoras en la asignación del registro sanitario.
5. Reproceso técnicos y operativos
6. Insatisfacción de las partes interesadas.</t>
  </si>
  <si>
    <t>1. Deficiencias en el aplicativo por falta de tipologías
2. Error humano en la digitalización de los datos en el momento de radicar.
3. El servidor que radica no tenga lineamientos claros para asignar la comunicación.
4. No cargue de los archivos en el aplicativo</t>
  </si>
  <si>
    <t>Cuando al entregar la correspondencia se nota que esta mal direccionado
Cuando se radican tipologías no correspondientes
No visualización de la digitalización.</t>
  </si>
  <si>
    <t>Afectación a los proceso por errores en la radicación de la correspondencia y digitalización de expedientes</t>
  </si>
  <si>
    <t>GDO-2017-RO004</t>
  </si>
  <si>
    <t>Cronograma para el levantamiento de Tablas de Retención Documental (Encuesta Estudio Unidad Documental, Fichas de Valoración Documental).</t>
  </si>
  <si>
    <t xml:space="preserve">Clasificar la  documentación  de la entidad, acorde a sus estructura orgánico - funcional, bajo  los criterios de retención y disposición final resultantes de la valoración documental por cada una de las agrupaciones documentales y comparar con las tablas de retención documental vigentes. </t>
  </si>
  <si>
    <t>Actualizar tablas de retención documental.</t>
  </si>
  <si>
    <t>GAD-GDO-2016-AC007</t>
  </si>
  <si>
    <t>Comunicados de las dependencias encargadas</t>
  </si>
  <si>
    <t>Monitorear los cambios en la estructura orgánica de la entidad, los cambios documentales y modificaciones en el manual de funciones mediante las comunicaciones enviadas por las dependencias encargadas,  para mantener actualizadas las tablas de retención documental</t>
  </si>
  <si>
    <t xml:space="preserve">1. Sanciones por entes de control.
2. Posible perdida de documentación e información.
3. Desorganización de los archivos de la Entidad. </t>
  </si>
  <si>
    <t>1. Desconocimiento de los cambios en la estructura organizacional, en la arquitectura del Sistema de Gestión Integrado y/o el manual de funciones. 
Insuficiencia de personal para mantener actualizadas las Tablas de Retención Documental.</t>
  </si>
  <si>
    <t>Cuando en las oficinas productoras no están conformadas las series documentales y los expedientes no están bien conformados con las tipologías.</t>
  </si>
  <si>
    <t>Inadecuada actualización de las tablas de retención documental</t>
  </si>
  <si>
    <t>GDO-2017-RO003</t>
  </si>
  <si>
    <t xml:space="preserve">Formato Único de Inventario Documental </t>
  </si>
  <si>
    <t xml:space="preserve">Realizar y verificar el inventario documental de los expedientes que se almacena en las bodegas del archivo de gestión y el archivo central, en caso de encontrar inconsistencias se debe verificar si el expediente esta en préstamo. </t>
  </si>
  <si>
    <t>Visualiziación de tramites de registros sanitarios digitalizados en el la plataforma Se Suite desde el año 2003, controlado por la oficina de Tecnologias de la Información.
Sistema Integrado de Conservación SIC- Numeral "Reacción en caso de siniestro"</t>
  </si>
  <si>
    <t>GAD-GDO-2016-AP001</t>
  </si>
  <si>
    <t xml:space="preserve">Actas de socialización del plan de emergencias </t>
  </si>
  <si>
    <t>Socializar el plan de emergencia para ser ejecutado en caso de materialización del riesgo y  minimizar su impacto.</t>
  </si>
  <si>
    <t>1. Oportunidad de la continuidad del negocio.
2. Incumplimientos de términos de respuesta a las consultas de acuerdo al código contencioso administrativo.
3. Deterioro imagen institucional - Imagen reputación</t>
  </si>
  <si>
    <t>1. Condiciones de medio ambiente.
2. Incendio Provocado o Accidental
3. Desastres naturales (terremotos, inundaciones)
4. Ausencia de planes de emergencia y/o planes de continuidad del negocio</t>
  </si>
  <si>
    <t xml:space="preserve">Destrucción de los documentos físicos o digitales que reposan en la bodega del archivo central o de gestión. </t>
  </si>
  <si>
    <t xml:space="preserve">Posible  siniestro natural o antropogenico en las instalaciones de los archivos de gestión o central. </t>
  </si>
  <si>
    <t>GDO-2017-RO002</t>
  </si>
  <si>
    <t>Reportes en la plan operativo anual, Levantamiento de Inventarios, Organización de la Información.</t>
  </si>
  <si>
    <t xml:space="preserve">Elaborar los  levantamiento de inventario documental  en su estado natural para minimizar el impacto del riesgo en caso de su materialización. </t>
  </si>
  <si>
    <t>Recuperar el documento de manera manual y adecuar el documento para su almacenamiento.</t>
  </si>
  <si>
    <t xml:space="preserve">GAD-GDO-2015-AC005
GAD-GDO-2016-AC003
</t>
  </si>
  <si>
    <t>Estas actividades se encuentran relacionadas en el procedimiento de preservación a largo plazo, protocolo de limpieza y en el Sistema Integrado de Conservación Documental.</t>
  </si>
  <si>
    <t>Según Cronograma Anual  por parte del Grupo de Gestión Administrativa</t>
  </si>
  <si>
    <t xml:space="preserve">Llevar a cabo los protocolos de conservación y limpieza de acuerdo al procedimiento de preservación a largo plazo
</t>
  </si>
  <si>
    <t>1. Pérdida de memoria histórica de los documentos.
2. Deterioro de los documentos Físicos y electrónicos.
3. Perdida de veracidad de información.
4. Perdida de documentos e información electrónica
5. Proliferación de vectores</t>
  </si>
  <si>
    <t>1. Falencias en la infraestructura y condiciones ambientales.
2. Deficiente  aplicación del protocolo de limpieza  documental, haciendo uso de los agentes químicos, físicos y biológicos que puedan atentar la integridad física y testimonial de los documentos.
3. Poca disponibilidad de recursos para intervenir los acervos documentales.
4. Deficiente estructura tecnológica para la conservación de la información.</t>
  </si>
  <si>
    <t xml:space="preserve">Perdida de la información por deterioro de la documentación. </t>
  </si>
  <si>
    <t>Inadecuada conservación de documentos físicos y electrónicos.</t>
  </si>
  <si>
    <t>GDO-2017-RO001</t>
  </si>
  <si>
    <t>Lugar disponible para guardar los dispositivos móviles en estas zonas.</t>
  </si>
  <si>
    <t xml:space="preserve">Implementar las políticas de seguridad de la información en cuanto al uso y restricciones de los dispositivos de almacenamiento y el uso de dispositivos móviles en las instalaciones donde se manejan archivos de gestión y archivo central. </t>
  </si>
  <si>
    <t xml:space="preserve"> Formato Boleta de Préstamo de documentos GAD-GDO-FM016</t>
  </si>
  <si>
    <t xml:space="preserve">Prestar los expedientes para consulta verificando la solicitud del Formato Boleta de Préstamo de documentos GAD-GDO-FM016, en caso de encontrar errores se debe informar al solicitante de la consulta para su corrección y poder prestar el expediente. </t>
  </si>
  <si>
    <t xml:space="preserve">Se evidencia que en la matriz de riesgos tiene 1 control y en la Matriz de Identificación,
Valoración, Análisis y
Tratamiento de Riesgos 2017 se encuentran 3 controles.
Es importante que el control aplique a las 5 causas del riesgo.
</t>
  </si>
  <si>
    <t>Generar reporte sobre la información que presento inconsistencias por alteración y remitir a control disciplinario interno.</t>
  </si>
  <si>
    <t>GAD-GDO-2017-AP001
GAD-GDO-2016-AC006</t>
  </si>
  <si>
    <t xml:space="preserve">Información documentada y/o registros de los procedimiento </t>
  </si>
  <si>
    <t xml:space="preserve">Realizar las actividades documentadas en el Proceso de Gestión Documental y Correspondencia dejando las evidencias de su desarrollo, en caso de desviación generar acciones de mejora o cambios a los documentos. </t>
  </si>
  <si>
    <t xml:space="preserve">1. No conocer las implicaciones disciplinarios al no cumplir con las políticas. 
2.  Debilidad en la organización documental.
3. Debilidad en el monitoreo de los controles para el acceso a los aplicativos tecnológicos del Invima. 
4. Exceso de confianza del personal y amiguismo de los servidor publico con personal externo.
5. Soborno para la manipulación de los documentos. </t>
  </si>
  <si>
    <t xml:space="preserve">Cuando se consulta información y no esta completo o no se encuentra. </t>
  </si>
  <si>
    <t>Realizar retroalimentación a las áreas o personal que realiza manejo no adecuado de los residuos generados en el Instituto.
Para el caso de almacenamiento de residuos se realiza seguimiento a la cantidad de residuos generados y se realiza entregas frecuentes a la empresa especializada encargada de la destrucción, con el fin de reducir los riesgos al personal y al medio ambiente.</t>
  </si>
  <si>
    <t>GAD-GBS-2016-AC005</t>
  </si>
  <si>
    <t>Informes de visitas de inspección in-situ sobre gestión de residuos en las sedes del Invima</t>
  </si>
  <si>
    <t>Grupo de Sistemas de Gestión Integrado</t>
  </si>
  <si>
    <t>El Grupo de Sistemas de Gestión Integrado realiza inspecciones programadas a cada una de las sede del Invima, en donde se verifica el adecuado manejo y almacenamiento de los residuos, este informe es socializado y en caso de presentarse deficiencias se comunica a las áreas encargadas de implementar las acciones de mejoramiento.</t>
  </si>
  <si>
    <t>Afectación al medio ambiente
Proliferación de vectores
Afectación a la salud de los servidores públicos por la exposición a residuos
Accidentes laborales por las condiciones y manejo de los residuos
Afectación a la comunidad
Requerimientos por parte de las autoridades ambientales y sanitarias
Sanciones o multas</t>
  </si>
  <si>
    <t xml:space="preserve">Ambiental </t>
  </si>
  <si>
    <t>Zonas de almacenamiento que no cumplen con las características, ubicación y condiciones mínimas.
Falta de señalización e identificación de los residuos peligrosos
Bolsas y contenedores que no cumplen con los requisitos de código de colores y rotulado
Falta de toma de conciencia para la clasificación y separación de los residuos</t>
  </si>
  <si>
    <t xml:space="preserve">
Cuando se evidencia inadecuado manejo o almacenamiento de los residuos generados por el Invima</t>
  </si>
  <si>
    <t>Inadecuado manejo y almacenamiento de residuos</t>
  </si>
  <si>
    <t>Conservar, administrar y mantener los bienes muebles e inmuebles del Invima para proporcionar una infraestructura
adecuada de trabajo y los elementos que se requieran para la operación del Instituto.</t>
  </si>
  <si>
    <t>GBS - Gestión de Bienes y Servicios Administrativos</t>
  </si>
  <si>
    <t>GBS-2017-RA001</t>
  </si>
  <si>
    <t>Se solicita emitir concepto técnico de acuerdo al elemento posteriormente, se pone a consideración del Comité Institucional de Desarrollo Administativo la baja de estos elementos y se expide resolución que soporta la actividad.</t>
  </si>
  <si>
    <t>GAD-GBS-2016-AP008
GAD-GBS-2016-AP012</t>
  </si>
  <si>
    <t>Actualización del inventerio</t>
  </si>
  <si>
    <t>Grupo de Gestión Administrativa</t>
  </si>
  <si>
    <t>El Grupo de Gestión Administrativa (área de Inventarios) realiza la verificación física de la existencia de los bienes, junto con el responsable de manejo de los inventarios o el delegado por el responsable de la dependencia, verificando que el código del inventario, las características del bien y el funcionario responsable sean acordes con lo relacionado en el listado que sirve de base para la verificación. En caso de presentarse diferencias entre la identificación física y la teórica, el Grupo de Gestión Administrativa (área de Almacén e Inventarios), confirmará y ajustará los registros y la trazabilidad del bien (estudio previo, facturación, elemento físico y su recepción avalada por el supervisor del contrato).</t>
  </si>
  <si>
    <t>Desgaste administrativo
Reproceso
Aumento de los costos operacionales
Detrimento patrimonial
Perdida del espacio fìsico en el Almacén</t>
  </si>
  <si>
    <t>Falta de control por parte de los supervidores del contrato frente a los bienes y/o elementos adquiridos
Deficiencia en la planeacón de adquisiciones de bienes y/o elementos
Falta de control de los elementos y/o bienes que se encuentran custodiados por el Almacén General</t>
  </si>
  <si>
    <t>Cuando se está realizando inventarios y se identifica que los elementos se encuentran con fecha vencidas o obsolescencia y los mismos no han sido solicitados por las áreas</t>
  </si>
  <si>
    <t>Perdidas de elementos por obsoletos, vida útil o fechas de vencimiento, las cuales nunca fueron retirados del Alamcén General</t>
  </si>
  <si>
    <t>GBS-2017-RO003</t>
  </si>
  <si>
    <t xml:space="preserve"> Informe de la situación (modo, tiempo y lugar)
Denuncia de la Fiscalia sobre el evento en caso de hurto o extravio de un bien o elemento de la Entidad.
Comunicado de la compañia de seguros informando el resultado de la evaluación del evento.
Indemnización del bien o elemento (Compañía de Seguros)
Ingreso del bien o elemento reemplazado al Almacén General
Retiro del inventario del bien o elemento hurtado, daño o extravio.</t>
  </si>
  <si>
    <t>Permanente: una vez se presenta o identifica el hurto, extravio o daño.</t>
  </si>
  <si>
    <t>Hurto o extravió: Se realiza reclamación a la compañía de seguros, soportada con el informe de la situación (modo, tiempo y lugar), cotizaciones del bien o elemento y denuncio ante la fiscalía sobre el hurto del elemento o bien. 
Daño: Se realiza reclamación a la compañía de seguros, soportada con el informe de la situación (modo, tiempo y lugar), informe técnico de acuerdo al bien o elemento sobre el estado en que se encuentra el bien y cotizaciones del bien o elemento.
La compañía de seguros evalúa el evento o situación presentada para reemplazar el bien o elemento. 
En el caso en que la aseguradora no realice la reposición del bien, se comunica al responsable del elemento o bien quien debe realizar la debida reposición.</t>
  </si>
  <si>
    <t>Correctivo</t>
  </si>
  <si>
    <t>En el caso en que se presente el hurto, daño o extravió y no se logre la reposición del bien o elemento, se realiza informe de la situación al Grupo de Control Disciplinario del Invima para generar las acciones pertinentes y recuperar el elemento o bien del Instituto.</t>
  </si>
  <si>
    <t>Transferir</t>
  </si>
  <si>
    <t xml:space="preserve">Contrato
Registro y soporte de entrada y salida de elementos, bienes y servidores de la Entidad.
</t>
  </si>
  <si>
    <t xml:space="preserve">Realizar contratación de una empresa de vigilancia, que prestar los servicios de seguridad integral para la protección de los bienes y funcionarios de la Entidad y que cuenten con los recursos humanos y medios tecnológicos suficientes para la debida prestación del servicio, dejando los soportes y registros adecuados que permitan la trazabilidad de los de los bienes y elementos que pueden ser extraviados, dañodos y hurtados. </t>
  </si>
  <si>
    <t>Perdidas económicas que afectan el patrimonio de la entidad.
Deficiencia y desgaste administrativo.
Sanciones disciplinarias.
Afectación de las polizas que amparan los bienes de la entidad.
Aumento de las primas de los seguros.
Credibilidad de la información frente a los inventarios
Afectación en la información contable</t>
  </si>
  <si>
    <t>Insuficiencia de espacios adecuados para el almacenamiento de equipos.
Falta de controles de seguridad en las instalaciones. 
Condiciones de almacenaje inadecuados. 
Falta de conciencia en en el manejo y buen uso de los elementos y/o bienes que se entregan para el desarrollo de las funciones.
Reacondicionamiento de puestos de trabajo
Calidad de los elementos adquiridos por falta de control del supervisor del contrato</t>
  </si>
  <si>
    <t>Cuando se reporte el extravio o daño de los bienes y elementos.</t>
  </si>
  <si>
    <t>Extravio y daño de los bienes y elementos de la entidad que impida el funcionamiento de los servicios del Invima.</t>
  </si>
  <si>
    <t>GBS-2017-RO002</t>
  </si>
  <si>
    <t>Plan de mantenimiento
Contratos de mantenimiento
Evaluación de Satisfacción de mantenimiento</t>
  </si>
  <si>
    <t>El Grupo de Gestión Administrativa desarrolla el plan de mantenimiento preventivo para las instalaciones, equipos y bienes muebles, por medio de contratación o personal de mantenimiento.
En caso de no poder desarrollar alguna actividad del plan de mantenimiento se activa contingencia para dar respuesta.</t>
  </si>
  <si>
    <t>En el caso de daño de bomba de suministro de agua o plata eléctrica,  se realiza análisis del daño y se toman medidas inmediatas que van desde el arreglo, mantenimiento correctivo de los equipos y en caso extremo se suspenden las actividades de la sede, mientras se realiza la reparación.</t>
  </si>
  <si>
    <t>GDA-GBS-2017-AP001</t>
  </si>
  <si>
    <t>Informe de diagnóstico inicial</t>
  </si>
  <si>
    <t>Permanente: una vez se presenta el servicio la necesidad</t>
  </si>
  <si>
    <t>Servidores públicos
Grupo de Gestión Administrativa</t>
  </si>
  <si>
    <t>El Grupo de Gestión Administrativa o servidores públicos identifican la necesidad de mantenimiento de las instalaciones, equipos y bienes muebles, por medio de inspecciones o informando al responsable, en caso de encontrar daño se realiza la asignación de recursos, priorizar y ejecutar el mantenimiento.</t>
  </si>
  <si>
    <t>Perdidas ecónomicas
Accidentes de trabajo
Perdida de la imagen Institucional
Detrimento patrimonial
Perdida del bien mueble e inmueble
Perdida del servicio prestado por el bien mueble (equipo)
Disconfort e insatisfacción de los usuarios, partes interesadas y servidores públicos
Requerimientos o no conformidades
Multas y sanciones</t>
  </si>
  <si>
    <t>No realizar una adecuada planeación de los mantenimientos preventivos y reacción no oportuna a los manteniemimientos correctivos
No realizar el diagnostico de bienes muebles, inmuebles, equipos y vehículos
El mantenimiento realizado no es acorde con la necesidad 
Falta de recursos para el desarrollo de los mantenimientos
Uso inadecuado de los bienes muebles e inmubles
Inoportunidad en la elaboración de los estudios  previos del mantenimiento de las instalaciones; equipos; vehiculos de la entidad.
Ingreso de personal no autorizado a las instalaciones del Instituto</t>
  </si>
  <si>
    <t>Cuando el bien mueble (equipo) deja de funcionar
Cuando presenta deterior de los bienes muebles o inmuebles</t>
  </si>
  <si>
    <t>Deterioro de los muebles e inmuebles por falta de mantenimiento que impida el funcionamiento de los servicios del Invima</t>
  </si>
  <si>
    <t>GBS-2017-RO001</t>
  </si>
  <si>
    <t>Automatizar el manejo del archivo que tenga como fin esencial el control de la documentación que maneja el GGC</t>
  </si>
  <si>
    <t>BD del Fuid</t>
  </si>
  <si>
    <t xml:space="preserve">Funcionario Asignado del Grupo de Gestión Contractual Secretaria General </t>
  </si>
  <si>
    <t xml:space="preserve">Control de los estados de los expedientes contractuales de acuerdo con la Base de datos adjunta la FUID </t>
  </si>
  <si>
    <t xml:space="preserve">1. Sanciones fiscales,disciplinarias, penales
2. Reprocesos a nivel operacional
</t>
  </si>
  <si>
    <t>falta de control de la documentación en cuanto a su custodia y archivo</t>
  </si>
  <si>
    <t>Si el registro de prestamo de documentación o expedientes contractuales  no es actualizado, o si éstos no se encuentran ubicados bajo estricta custodia que impida la sustracción de los mismos</t>
  </si>
  <si>
    <t>Perdida de expedientes contractuales y/o documentación relacionada</t>
  </si>
  <si>
    <t>Adquirir bienes, servicios y suministros a través de las diferentes modalidades de contratación, cumpliendo con los
tiempos establecidos para satisfacer las necesidades de las áreas del INVIMA.</t>
  </si>
  <si>
    <t>ABS-2017-RO02</t>
  </si>
  <si>
    <t>Es importante que el control aplique a las 2 causas del riesgo.</t>
  </si>
  <si>
    <t>Aplicar cuando haya lugar a ello, las acciones establecidas en materia de contración en concordancia con las normas y leyes vigentes, así como los procedimientos establecidos para tal fin</t>
  </si>
  <si>
    <t>GAD-ABS-2017-AP001</t>
  </si>
  <si>
    <t xml:space="preserve">Funcionarios de la Secretaría General: Grupo de Adquisiciones y Suministros y del Grupo de Gestión Contractual </t>
  </si>
  <si>
    <t>Procedimiento ajustado bajo los lineamientos de la normatividad contractual vigente</t>
  </si>
  <si>
    <t>1. Detrimiento patrimonial
2. Sanciones, fiscales, civiles, disciplinarias y penales
3. Indebida adjudicacion</t>
  </si>
  <si>
    <t>1. Falta de control en la determinación de las necesidades de las dependencias.
2. Prioridad de los intereses de particulares y de funcionarios para favorecer a un tercero, funcionario y/o contratista</t>
  </si>
  <si>
    <t>Cuando en razón de un estudio previo manipulado, se genere una contratación de una necesidad inexistente o sesgada en desmedro de los principios de pluralidad y selección objetiva.</t>
  </si>
  <si>
    <t>Estudios previos  manipulados por personal interesado en el futuro proceso de contratación. (Estableciendo necesidades inexistentes o aspectos que benefician a una firma en particular)</t>
  </si>
  <si>
    <t>ABS-2017-RO01</t>
  </si>
  <si>
    <t>Visto bueno</t>
  </si>
  <si>
    <t>Profesional especializado</t>
  </si>
  <si>
    <t>SIIF</t>
  </si>
  <si>
    <t>La Acción Preventiva GFP-GCO-2017-AP001 el riesgo es "Causación inadecuada de las obligaciones financieras de la entidad", y en la matriz de riesgos es "Causación inadecuada de las retenciones a las obligaciones financieras de la entidad en beneficio de un tercero" 
Se evidencia el plan de Acción de la Acción Preventiva se encuentra desactualizado, hay actividades que estan vencidas en el archivo del consolidado de Acciones Preventivas y Correctivas.</t>
  </si>
  <si>
    <t xml:space="preserve">Si se presenta el riesgo se debe denunciar ante las autoridades pertinentes para realizar la investigacion respectiva. </t>
  </si>
  <si>
    <t>GFP- GCO-2017-AP001</t>
  </si>
  <si>
    <t xml:space="preserve">Declaraciones </t>
  </si>
  <si>
    <t>bimestral</t>
  </si>
  <si>
    <t>Declaraciones de impuestos cada dos meses.</t>
  </si>
  <si>
    <t>• Afectación del compromiso de otro rubro
* No cumplir con la obligación correspondiente al Registro presupuestal.
* Sanciones de tipo disciplinario.</t>
  </si>
  <si>
    <t xml:space="preserve">* Por que el profesional encagado causo mal las retenciones de contratistas y proveedores </t>
  </si>
  <si>
    <t>En la aplicación de retenciones  durante la causacion de las obligaciones financieras.</t>
  </si>
  <si>
    <t xml:space="preserve">Causación inadecuada de las retenciones a las obligaciones financieras de la entidad en beneficio de un tercero. </t>
  </si>
  <si>
    <t xml:space="preserve">Una vez identificado el movimiento contable no conforme se reclasifica. </t>
  </si>
  <si>
    <t>Insignificante</t>
  </si>
  <si>
    <t>Ajuste y comprobante contable.</t>
  </si>
  <si>
    <t xml:space="preserve"> El contador de la entidad revisa los comprobantes contables y solicita los ajustes que halla lugar. </t>
  </si>
  <si>
    <t xml:space="preserve">• Sanciones fiscales disciplinarias 
• Modificación en la ejecución del proyecto
</t>
  </si>
  <si>
    <t>* Por que el profesional encagado lo envio a la cuenta contable que no le corresponde.</t>
  </si>
  <si>
    <t>En la realizacion de las obligaciones y/o causaciones contables.</t>
  </si>
  <si>
    <t>Contabilizaciones mal efectuadas o contabilizaciones no efectuadas en el período analizado</t>
  </si>
  <si>
    <t>GCO-2017-RO001</t>
  </si>
  <si>
    <t>Se evidencia el plan de Acción de la Acción Preventiva se encuentra desactualizado, hay actividades que estan vencidas en el archivo del consolidado de Acciones Preventivas y Correctivas.
Es importante que el control aplique a las 6 causas del riesgo.</t>
  </si>
  <si>
    <t xml:space="preserve">Se realiza la denuncia correspondiente a las autoridades para su respectiva investigación. </t>
  </si>
  <si>
    <t xml:space="preserve">GFP-GPR-2016-AP001 </t>
  </si>
  <si>
    <t>Orden de pago sin soportes de pago, ni verificación de la cadena  presupuestal.</t>
  </si>
  <si>
    <t xml:space="preserve">Un profesional revisando la documentacion de  contratos, facturas, etc. Y así en caso de observar que se afecte o incluya un gasto no autorizado se devuelve el tramite. </t>
  </si>
  <si>
    <t>1. Incumplimiento de procedimientos y controles claros para la realización de los pagos.
2. Auscencia del ordenador del gasto 
3. Falta de documentos soporte para la inclusion del gasto
4. Beneficio a terceros
5. Documentos no legibles
6. duplicidad en la ordenacion del gasto de un mismo bien o servicio</t>
  </si>
  <si>
    <t xml:space="preserve">Cuando se hace efectivo una orden de pago sin las revisiones previas y controles que no soportan el pago. </t>
  </si>
  <si>
    <t>Inclusión de gastos no autorizados</t>
  </si>
  <si>
    <t>Se reduce el compromiso y se realiza la modificación presupuestal corregida.</t>
  </si>
  <si>
    <t>VoBo</t>
  </si>
  <si>
    <t>Profesional universitario</t>
  </si>
  <si>
    <t xml:space="preserve">Un profesional revisando la ejecución presupuestal comparando contratos, facturas, etc. Y así en caso de observar que se afecte un rubro indebidamente rectifica y actualiza la operación. </t>
  </si>
  <si>
    <t>•  Error humano - Falta de atención al momento de realizar la reducción</t>
  </si>
  <si>
    <t>Cuando hago la reducción llamando el registro y la disponibilidad equivocados por error de digitación</t>
  </si>
  <si>
    <t xml:space="preserve">Reducción inapropiada de un rubro presupuestal </t>
  </si>
  <si>
    <t>GPR-2017-RO002</t>
  </si>
  <si>
    <t xml:space="preserve"> Un profesional universitario revisa los soportes de la afectación (Aplicativo Vs Dependencia)</t>
  </si>
  <si>
    <t>• Error humano en la digitación al efectuar la afectación de proyectos</t>
  </si>
  <si>
    <t>Cuando se expide el documento con afectación a un rubro teniendo la solicitud mas de un rubro</t>
  </si>
  <si>
    <t>Incorrecta afectación presupuestal</t>
  </si>
  <si>
    <t>GPR-2017-RO001</t>
  </si>
  <si>
    <t>Iniciar proceso disciplinario al funcionario que haya incurrido en la falta.</t>
  </si>
  <si>
    <t>Cuando se somete a revisión del coordinador, previo a la firma del acto administrativo</t>
  </si>
  <si>
    <t xml:space="preserve">Automatizar la generación de las Certificaciones laborales </t>
  </si>
  <si>
    <t>Visto bueno del responsable de área y firma del coordinador.</t>
  </si>
  <si>
    <t>Cada vez que se requiera.</t>
  </si>
  <si>
    <t>Responsable del área</t>
  </si>
  <si>
    <t>Revisión de las certificaciones por parte de un servidor público de nómina vs sistema SIGEP.</t>
  </si>
  <si>
    <t xml:space="preserve">1. Sanciones disciplinarios
2. Sanciones penales
3. Sanciones fiscales
</t>
  </si>
  <si>
    <t>1. Amiguismo
2. Tráfico de influencias
3. Soborno</t>
  </si>
  <si>
    <t xml:space="preserve">La materialización del riesgo, se puede llegar a evidenciar por medio de la verificacion de la entidad solicitante.
Seguimiento, auditoria, solicitud de informes. </t>
  </si>
  <si>
    <t>Expedir certificaciones laborales falsas para beneficio personal o de terceros.</t>
  </si>
  <si>
    <t>Liquidar la nómina de los empleados de planta aplicando la normatividad vigente</t>
  </si>
  <si>
    <t>GNO - Gestión de Nómina</t>
  </si>
  <si>
    <t>GNO-2017-RO003</t>
  </si>
  <si>
    <t>Se verifica contra la hoja de vida.</t>
  </si>
  <si>
    <t>Despues de liquidar la nomina.</t>
  </si>
  <si>
    <t>Responsable de área</t>
  </si>
  <si>
    <t>Verificaciones y comparaciones de la planta de personal de vinculaciones vs planta de personal del sistema.</t>
  </si>
  <si>
    <t>Se genera la nómina en excel.</t>
  </si>
  <si>
    <t>Antes y durante la liquidación de la  nómina</t>
  </si>
  <si>
    <t>Servidores públicos  del área.</t>
  </si>
  <si>
    <t>Control de novedades.</t>
  </si>
  <si>
    <t xml:space="preserve">
Se evidencia el plan de Acción de la Acción Preventiva se encuentra desactualizado, hay actividades que estan vencidas en el archivo del consolidado de Acciones Preventivas y Correctivas.
Se evidencia que en la matriz de riesgos tiene 1 control y en la Matriz de Identificación,
Valoración, Análisis y
Tratamiento de Riesgos 2017 se encuentran 3 controles.
</t>
  </si>
  <si>
    <t>Compulsar copias a los Organismos de control</t>
  </si>
  <si>
    <t>GTH-GNO-2017-AP-002</t>
  </si>
  <si>
    <t>Se genera la nómina en excel</t>
  </si>
  <si>
    <t>Cada vez que se liquida la nómina.</t>
  </si>
  <si>
    <t>Responsable del área y profecionales que operan el sistema.</t>
  </si>
  <si>
    <t>Sistema de información de nómina SIGEP.</t>
  </si>
  <si>
    <t xml:space="preserve">
1. Sanciones disciplinarios, pecuniarias
2. Sanciones penales
3. Detrimento patrimonial
</t>
  </si>
  <si>
    <t>1. Amiguismo
2. Tráfico de influencias
3. Soborno
4.Falta de ética en los servidores públicos</t>
  </si>
  <si>
    <t xml:space="preserve">La materialización del riesgo, se puede llegar a evidenciar por medio de seguimiento, auditoria, solicitud de informes. </t>
  </si>
  <si>
    <t>Manipular la nómina a favor propio o de terceros</t>
  </si>
  <si>
    <t>GNO-2017-RO002</t>
  </si>
  <si>
    <t>*Nómina adicional con soportes.
*Reporte de la nómina del mes siguiente</t>
  </si>
  <si>
    <t>Servidores públicos  responsables del proceso de nómina</t>
  </si>
  <si>
    <t xml:space="preserve">Revisión del reporte auxiliar de nómina e informe de nómina por paga para determinar si se genera una nómina adicional o se hace la correción en la nómina del mes siguiente. </t>
  </si>
  <si>
    <t>Realizar nómina en excel</t>
  </si>
  <si>
    <t>GTH-GNO-2017-AP-001</t>
  </si>
  <si>
    <t>Notas en las bases de datos         (Excel)</t>
  </si>
  <si>
    <t>Servidores públicos responsables del proceso de nómina.</t>
  </si>
  <si>
    <t>Ingresar  los datos de las novedades en las bases de datos de control de los servidores públicos responsables del proceso de nómina, comparando las bases de datos con el reporte de liquidación que arroja el sistema  PEOPLENET ( SIGEP), en caso de encontrar inconcistencias se analiza el calculo de la novedad, determinando si se recalcula en el sistema o se recalcula en la base de datos.</t>
  </si>
  <si>
    <t>Que se deje de generar el pago de la novedad y se tenga que hacer una nómina adicional o genererar la corrección en la siguiente nómina.</t>
  </si>
  <si>
    <t>1. Por el volumen de novedades
2. Desconocimiento del Sistema</t>
  </si>
  <si>
    <t>La materialización del riesgo, se puede llegar a evidenciar, en el pago inadecuado a los servidores públicos.</t>
  </si>
  <si>
    <t>Ingresar información errada de las novedades al aplicativo SIGEP.</t>
  </si>
  <si>
    <t>GNO-2017-RO001</t>
  </si>
  <si>
    <t xml:space="preserve">Formato Solicitud capacitación para el trabajo y el Desarrollo Humano.
Lista de asistencia 
Correo electronico
Formato de reporte de autocapacitación
 </t>
  </si>
  <si>
    <t>Servidores públicos  encargados del area de capacitación.</t>
  </si>
  <si>
    <t xml:space="preserve">Retroalimentación a capacitaciones:
Los Servidores Públicos que soliciten capacitaciones, deben diligenciar el formato: Solicitud de capacitación para el trabajo y el desarrollo humano, con el fin de diligenciar el compromiso para desarrollo de retroalimentación. 
Igualmente en caso de no ser diligenciado el formato, no continua en el tramite respectivo. </t>
  </si>
  <si>
    <t>Realizar seguimiento a los servidores publicos, que no informen la socilazación de capacitación y/o entrenamiento, informando al jefe inmediato.</t>
  </si>
  <si>
    <t>Lista de asistencia o correo electronico.</t>
  </si>
  <si>
    <t xml:space="preserve">Socialización conocimientos: 
Se realiza la socialización por parte de los servidores públicos de los conocimientos adquiridos en la capacitaciòn o entrenamiento. </t>
  </si>
  <si>
    <t>*No hay retorno a la inversión
*Afecta la gestiòn de las areas</t>
  </si>
  <si>
    <t xml:space="preserve">*Necesidad del servicio.
*Solicitud de traslado del  servidor público.
</t>
  </si>
  <si>
    <t>Cuando el servidor publico es trasladado  de area, dependencia o se retira del instituto; no se evidencia la aplicaciòn del conocimiento.</t>
  </si>
  <si>
    <t>Los conocimientos impartidos en las capacitaciones o entrenamientos no puedan ser aplicados.</t>
  </si>
  <si>
    <t>Desarrollar el talento humano a través planes y programas para incrementar los niveles de competencias, protección,
bienestar, incentivos y nivel de desempeño del personal</t>
  </si>
  <si>
    <t>DPE - Desarrollo de Personal</t>
  </si>
  <si>
    <t>DPE-2017-RO002</t>
  </si>
  <si>
    <t>*Correos electronicos.</t>
  </si>
  <si>
    <t>Servidores públicos encargados del area de bienestar.</t>
  </si>
  <si>
    <t>Seguimiento a actividades: 
Se realiza el seguimiento a la ejecución de las actividades programadas por medio de la comunicación directa con los proveedores.</t>
  </si>
  <si>
    <t>Acta de la comisión de personal.</t>
  </si>
  <si>
    <t>Comisión de personal</t>
  </si>
  <si>
    <t>Programa de Bienestar:
Se realiza la revisión del programa de bienestar social, por la comisión de personal del Invima, aprobando las actividades proyectas, en dicho programa.</t>
  </si>
  <si>
    <t>Buscar apoyo con entidades externas para el desarrollo de actividades sin costo para el Invima.</t>
  </si>
  <si>
    <t>*Correos electronicos
* Base de datos excel
* Procedimiento Bienestar</t>
  </si>
  <si>
    <t xml:space="preserve">Servidores públicos del Proceso de Bienestar </t>
  </si>
  <si>
    <t>Encuesta de Satisfacción:
Realizar la encuesta de identificación de necesidades de bienestar, donde las oficinas diligencian un formato identificando sus preferencias en temas relacionados con calidad de vida laboral, en caso de no recibir las encuestas se enviara un correo a los directores, coordinadores y jefes de oficina solicitando la información.</t>
  </si>
  <si>
    <t>*No se generen espacios que promuevan la calidad de vida de los servidores públicos.
* Incumplimiento de la normatividad.
*Impacto negativo en el clima organizacional.</t>
  </si>
  <si>
    <t>*Falta de disponibilidad presupuestal o que se presenten inconvenientes con el proceso contractual.
* Falta de participación de los servidores públicos.</t>
  </si>
  <si>
    <t xml:space="preserve">En caso en el que la contratación para la ejecución de las actividades no se realice. </t>
  </si>
  <si>
    <t>No ejecutar las actividades proyectas en el programa anual de bienestar social y plan de incentivos.</t>
  </si>
  <si>
    <t>DPE-2017-RO001</t>
  </si>
  <si>
    <t>Revocar el nombramiento.</t>
  </si>
  <si>
    <t>*Formato de requisitos minimos.
*Cuadro comparativo excel.</t>
  </si>
  <si>
    <t>Servidores públicos del proceso de Vinculaciones</t>
  </si>
  <si>
    <t>Revisar el perfil del manual de funciones contra la base de datos de los servidores públicos de carrera administrativa,  verificando que cumpla con el perfil.</t>
  </si>
  <si>
    <t>*Reprocesos.
*Procesos disciplinarios
Retiro del cargo del Servidor Publico nombrado.</t>
  </si>
  <si>
    <t>Error en la verificación del perfil
Error en la digitación de los datos</t>
  </si>
  <si>
    <t>Cuando se vincule personal que no cumple con los requisitos del perfil solicitado.</t>
  </si>
  <si>
    <t>Vincular un servidor público que no cumpla los requisitos del perfil solicitado.</t>
  </si>
  <si>
    <t>Administrar la planta de personal de la Entidad, con el fin de apoyar a la entidad en la consecución del direccionamiento
estratégico</t>
  </si>
  <si>
    <t>SVI - Selección y Vinculación</t>
  </si>
  <si>
    <t>SVI-2017-RO001</t>
  </si>
  <si>
    <t>Monitoreo semestral de los parametros de vertimientos establecidos en la normatividad legal vigente, en caso de identificación de desviación de alguno de los parámetros relacionados con las actividades desarrolladas por los laboratorios del Invima, se generan planes de manejo interno</t>
  </si>
  <si>
    <t xml:space="preserve">Sensibilizar a los funcionarios de la oficina de laboratorios y control de calidad en el manejo adecuado de los residuos </t>
  </si>
  <si>
    <t>IVC-CCP-2017-AO27</t>
  </si>
  <si>
    <t>Informe de resultados analíticos</t>
  </si>
  <si>
    <t>Aplica los lineamientos para el manejo adecuado de los vertimientos en los puntos de generción establecidos en el Procedimiento Gestión Integral de Resiudos GAD-GBS-PR006</t>
  </si>
  <si>
    <t>Multas, sellamiento de los laboratorios, requerimientos por parte de la autoridad sanitaria competente.
Perdida de imagen institucional</t>
  </si>
  <si>
    <t xml:space="preserve">
- Aumento del volumen analítico
- Inadecuado manejo de vertimientos
- Inadecuada inactivación por autoclavado
- Posibles deficiencias en el lavado de material de vidrio
</t>
  </si>
  <si>
    <t>Cuando no se cumple con el parametro máximo permitido por la reglamentación y este se enceuntra asociado a las actividdes de los  laboratorios o cuando la Autoridad Sanitaria informa el incumplimiento.</t>
  </si>
  <si>
    <t xml:space="preserve">Inclumplimiento a los parametros de la normatividad legal vigente de vertimientos </t>
  </si>
  <si>
    <t>Realizar el control de calidad de los productos competencia del Invima para determinar su calidad o inocuidad</t>
  </si>
  <si>
    <t>CCP - Control de Calidad de Productos</t>
  </si>
  <si>
    <t>CCP-2017-RA001</t>
  </si>
  <si>
    <t xml:space="preserve">
- Listado maestro de Control y distribución de documentos
- Control de consulta/préstamo de documentos del sistema de calidad</t>
  </si>
  <si>
    <t>Se da cumplimiento a los lineamientos establecidos en el Procedimiento Control de Documentos de los laboratorios PE02-GC-LABS-P001 y Control de Registros PE02-GC-LABS-P002</t>
  </si>
  <si>
    <t>Se realiza inducción o reinducción del Código de ética y buen gobierno</t>
  </si>
  <si>
    <t xml:space="preserve">Se da cumplimiento a los linemientos estabelcidosen la política de tratameiento y protección de datos personales. </t>
  </si>
  <si>
    <t>No se evidenció el riesgo en el consolidado de Acciones Correctivas y Preventivas.
Se evidencia que en la matriz de riesgos tiene 1 control y en la Matriz de Identificación,
Valoración, Análisis y
Tratamiento de Riesgos se encuentran 4 controles.
En la carpeta compartida de Acciones Correctivas y Preventivas no está la Acción Preventiva IVC-CCP-2017-AP004</t>
  </si>
  <si>
    <t>Socialización y diligenciamiento de las politicas de confidencialidad</t>
  </si>
  <si>
    <t>IVC-CCP-2017-AP004</t>
  </si>
  <si>
    <t>Formato Diligenciado</t>
  </si>
  <si>
    <t>Míinimo cada dos años actualizar el registro de declaración de conflicto de interes</t>
  </si>
  <si>
    <t xml:space="preserve">Se diligencian el formato de Compromiso de confidencialidad y/o conflictos de interes según se tiene establecido en la política de confidencialidad y manejo de conflicto de interés. </t>
  </si>
  <si>
    <t>Afectación de la imagen  y credibilidad en la labor institucional. Perdida de la confidencialidad de la información. Uso indebido de la información.</t>
  </si>
  <si>
    <t xml:space="preserve"> - Los filtros de seguridad de la Información no sean adecuados.
 - Desconocimiento de la clasificación de la Información que se maneja especificamente en el laboratorio.</t>
  </si>
  <si>
    <t>Cuando se evidencia que un tercero cuenta con documentos del Laboratorio si la leyenda de copia no controlada.
Cuando se emite información por parte de los laboratorios sin seguir lo esteblecido en el procedimietno de Control de documentos.</t>
  </si>
  <si>
    <t>Entregar información reservada de los laboratorios a terceros o personas no autorizadas.</t>
  </si>
  <si>
    <t>Plan de trabajo</t>
  </si>
  <si>
    <t>Coordinador Grupo de Laboratorio</t>
  </si>
  <si>
    <t>Se generan planes de trabajo semanales para los analistas de acuerdo a la asignación de muestras realizada</t>
  </si>
  <si>
    <t>Disminuir las muestras que se encuentran fuera de oportunidad</t>
  </si>
  <si>
    <t>Accion correctiva
IVC-CCP-2017-AC12</t>
  </si>
  <si>
    <t xml:space="preserve">Informe de Seguimiento y Correo Electrónico de alerta. </t>
  </si>
  <si>
    <t>Coordinador Grupo de Laboratorios, Lideres Técnicos, Profesional Designado</t>
  </si>
  <si>
    <t xml:space="preserve">Se realizan seguimiento a la emisión de informes de resultados de las  muestras radicadas en la base de datos. </t>
  </si>
  <si>
    <t xml:space="preserve">
- No tomar medidas sanitarias oportunamente, según corresponda.
- Perdida económica para el cliente.
- Generación de demandas contra el Invima. 
- Aplicación de sanciones disciplinarias
- Incumplimiento al cliente
</t>
  </si>
  <si>
    <t xml:space="preserve">
- Inadecuada ejecución del procedimiento.
- Cuando se presenta una emergencia de salud publica provocando la disminución de la capacidad analítica.
- Desconocimiento de la capacidad analítica real de los grupos de laboratorio. 
- Falta de insumos
- Equipos que se encuentren fuera de servicio y que su mantenimeinto correctivo se realice en un tiempo prologando.
- Incumpliemiento en los planes de muestreo por parte de las direcciones misionales. </t>
  </si>
  <si>
    <t>Cuando los resultados no se generan dentro de los tiempos de oportunidad establecidos por la Oficina de Laboratorios y Control de Calidad del laboratorio y convenidos con el cliente</t>
  </si>
  <si>
    <t>Inoportunidad en la respuesta de análisis de muestras y entrega de resultados</t>
  </si>
  <si>
    <t>CCP-2017-RO001</t>
  </si>
  <si>
    <t>La Acción Preventiva de cierra como eficaz el  19/04/2017
Es importante que el control aplique a las causas del riesgo
La Acción Preventiva 2017 se encuentra cerrada como eficaz el dia 19/04/2017</t>
  </si>
  <si>
    <t>Se revoca el acto administrativo y se remite a la oficina de control interno disciplinario</t>
  </si>
  <si>
    <t>IVC-CTL-2017-AP002</t>
  </si>
  <si>
    <t xml:space="preserve">Revisión del coordinador y Director de Responsabilidad Sanitaria de los todos los actos administrativos que se proyectan en los procesos sancionatorio </t>
  </si>
  <si>
    <t>Cuando en los seguimientos realizados por la dirección de Responsabilidad Sanitaria se detecta que en el acto administrativo existe un presunto beneficio propio o a un tercero y sea investigado en un proceso disciplinario.</t>
  </si>
  <si>
    <t>Desarrollar las actividades de control sanitario basadas en un enfoque de riesgo, con el propósito de investigar,
verificar y sancionar las infracciones sanitarias generadas por el no cumplimiento de los requisitos sanitarios
establecidos en la normatividad vigente.</t>
  </si>
  <si>
    <t>CTL - Control</t>
  </si>
  <si>
    <t xml:space="preserve">Actos administrativos revisados por los coordinadores y el director </t>
  </si>
  <si>
    <t>La Acción Preventiva de cierra como eficaz el  19/04/2017
Se evidencia que en la matriz de riesgos tiene 1 control y en la Matriz de Identificación,
Valoración, Análisis y
Tratamiento de Riesgos 2017 se encuentran 2 controles.
Es importante que el control aplique a las causas del riesgo</t>
  </si>
  <si>
    <t>Se adelantan las actuaciones requeridas dentro del proceso sancionatorio y se toman las decisiones de acuerdo a las normas que le apliquen</t>
  </si>
  <si>
    <t>IVC-CTL-2017-AP001</t>
  </si>
  <si>
    <t xml:space="preserve">Trazabilidad en el Sistema de Registro, Seguimiento y
control de procesos sancionatorios </t>
  </si>
  <si>
    <t xml:space="preserve">Se realiza trazabilidad en el Sistema de Registro, Seguimiento y
control de procesos sancionatorios </t>
  </si>
  <si>
    <t xml:space="preserve">1. afectar la salud pública
2. Imposibilidad de imponer sanciones
3. Vencimiento de términos
4. Afectación de la imagen institucional
</t>
  </si>
  <si>
    <t>Cuando en los seguimientos realizados por la dirección de Responsabilidad Sanitaria se detecta que  el tiempo en el tramite para el proceso sancionatorio supera los 3 años y se presume que existe un beneficio propio o un tercero investigado por un proceso disciplinario</t>
  </si>
  <si>
    <t xml:space="preserve">Se realiza la reconstrucción del proceso sancionatorio, verificando la trazabilidad de la informacion </t>
  </si>
  <si>
    <t>IVC-CTL-2017-AP003</t>
  </si>
  <si>
    <t>Diario 
Semestral</t>
  </si>
  <si>
    <t xml:space="preserve">Coordinador - Profesional </t>
  </si>
  <si>
    <t xml:space="preserve">Se realiza trazabilidad de los expedientes por medio del Sistema de Registro, Seguimiento y
control de procesos sancionatorios </t>
  </si>
  <si>
    <t>1. Imposibilidad de imponer sanciones
2. Vencimiento de términos
3. Afectación de la imagen institucional
4. Reprocesos</t>
  </si>
  <si>
    <t>1. Por intervención de terceros ajenos a la dependencia. 
2. Falta de espacio para almacenar los expedientes</t>
  </si>
  <si>
    <t>Cuando se requiere el expediente y/o documento y el mismo no es ubicado y es necesario realizar una reconstrucción del proceso sancionatorio</t>
  </si>
  <si>
    <t>Pèrdida de Expedientes o documentos que hacen parte del proceso sancionatorio</t>
  </si>
  <si>
    <t>CTL-2017-RO001</t>
  </si>
  <si>
    <t>El Plan de Acción se encuentra en ejecución
Es importante que el plan de acción aplique a las causas.</t>
  </si>
  <si>
    <t>IVC-INS-2017-AP003</t>
  </si>
  <si>
    <t>Actas de aplicaion de las medidas sanitarias</t>
  </si>
  <si>
    <t>Servidores públicos del currier que realizan inspección</t>
  </si>
  <si>
    <t>Instructivo para la inspección de envíos de mensajería rápida o tráfico postal</t>
  </si>
  <si>
    <t>1. Debilidad en la Interiorización y apropiación de los conceptos eticos en el desarrollo de las activiades.
2. Desconocimiento en tipos de sanciones y en sistemas de control
3. Debilidad en los controles del procedimiento</t>
  </si>
  <si>
    <t>Dejar pasar la mercancia, omitiendo el cumplimiento de los requisitos legales y tecnicos.</t>
  </si>
  <si>
    <t>Permitir el ingreso de mercancia a traves de envios de mensajeria rapida o trafico postal  sin que se cumplan los requisitos legales y tecnicos exigidos, con un  beneficio propio o de terceros.</t>
  </si>
  <si>
    <t>Realizar la ejecución de las actividades de inspección y temas asociados, basadas en un enfoque de riesgo con el
propósito de garantizar el cumplimiento de los requisitos sanitarios establecidos en la normatividad vigente.</t>
  </si>
  <si>
    <t>El Plan de Acción se encuentra en ejecución
Es importante que el control aplique a las causas del riesgo</t>
  </si>
  <si>
    <t>Informar al jefe inmediato, con el animo de que el tome las acciones pertinentes, e informe a la oficina a la oficina de control interno disciplinario.</t>
  </si>
  <si>
    <t>IVC-INS-2017-AP002</t>
  </si>
  <si>
    <t>Base de datos que soporta la aplicación Sivicos Móvil</t>
  </si>
  <si>
    <t>Servidores públicos de los PAPF que realizan inspección</t>
  </si>
  <si>
    <t xml:space="preserve">1. Debilidad en controles para la verificación documental entregada por el usuario. 
2. Amenazas y orden público. </t>
  </si>
  <si>
    <t>Que omita la verificacion de los requisistos legales y tecnicos exigidos.</t>
  </si>
  <si>
    <t>Programación de visitas de inspección</t>
  </si>
  <si>
    <t>Coordinador de GTT</t>
  </si>
  <si>
    <t>Inspección en pareja con rotación de personal</t>
  </si>
  <si>
    <t>La Acción Preventiva de cierra no eficaz el 05/06/2017 El riesgo se materializo en el Grupo de Trabajo territorial Costa Caribe 1
 Se abre la Acción Correctiva IVC-INS-2017-AC005</t>
  </si>
  <si>
    <t>IVC-INS-2017-AP001</t>
  </si>
  <si>
    <t>Actas de visita de inspección</t>
  </si>
  <si>
    <t>Servidores públicos de los GTT que realizan inspección</t>
  </si>
  <si>
    <t>1. Debilidad en la Interiorización y apropiación de los conceptos eticos en el desarrollo de las activiades.
2. Desconocimiento en tipos de sanciones y en sistemas de control</t>
  </si>
  <si>
    <t>Cuando un Funcionario recibe dadivas al momento de emitir un concepto sanitario.</t>
  </si>
  <si>
    <t xml:space="preserve">Recibir  dávidas por parte de funcionarios del Invima a cambio de favorecimiento en la emisión del concepto sanitario durante la visita de inspección sanitaria a establecimientos vigilados y controlados por el Invima </t>
  </si>
  <si>
    <t>Funcionario asignado</t>
  </si>
  <si>
    <t>Profesionales</t>
  </si>
  <si>
    <t>Se deja plasmado en el acta de visita la fecha de entrega de la certificación, en caso de que no se de cumpliento se debe dar respuesta de inmedaito</t>
  </si>
  <si>
    <t>Coordinadores/ directores/ profesionales</t>
  </si>
  <si>
    <t xml:space="preserve">Funcionario asignado para notificar las resoluciones
</t>
  </si>
  <si>
    <t>Imagen reputacional
Afectar al usuario para sus actividades de comercio
Aumento de PQRDS
Detrimento patrimonial del Instituto</t>
  </si>
  <si>
    <t>Volumen de trabajo
Falta de un sistema que genere alertas
Por el procedimiento de notificación de BPM  (medicamentos)</t>
  </si>
  <si>
    <t>Cuando el usuario informa que no lo han notificado
Queja</t>
  </si>
  <si>
    <t>Inoportunidad en la elaboración de la certificación de acuerdo a los tiempos establecidos</t>
  </si>
  <si>
    <t>Verificar el cumplimiento de los requisitos establecidos en la normatividad sanitaria vigente, con el fin de otorgar la
certificación a los establecimientos fabricantes nacionales e internacionales, importadores y prestadores de servicios
de salud competencia del INVIMA.</t>
  </si>
  <si>
    <t>AYC - Auditorías y Certificaciones</t>
  </si>
  <si>
    <t>AYC-2017-RO002</t>
  </si>
  <si>
    <t>Registro de entrenamiento en el puesto de trabajo</t>
  </si>
  <si>
    <t xml:space="preserve">Se realiza el entrenamiento en el puesto de trabajo a cada funcionario que ingresa o es trasnladado de puesto en la Entidad, en caso de observar el desconocimento sobre lo informado se retroalimenta. </t>
  </si>
  <si>
    <t>Programa de capacitación</t>
  </si>
  <si>
    <t xml:space="preserve">
se realiza el Programas de Capacitación y entrenamiento y se ejecutan las actividades durante el año,   en caso de observar el desconocimento sobre lo informado se retroalimenta. </t>
  </si>
  <si>
    <t>actas de reunion o documentos de unificación de criterios</t>
  </si>
  <si>
    <t xml:space="preserve">Se realizan reuniones de grupo  determinado los criterios técnicos a seguir , en caso de observar el desconocimento sobre lo informado se retroalimenta. </t>
  </si>
  <si>
    <t xml:space="preserve">
Actas de visita
Oficio comisorio</t>
  </si>
  <si>
    <t xml:space="preserve">
Enviar a más de un aditor y realizar
Visitas de seguimientos a los establecimientos ya certificados, en caso de presentarse se retroalimenta a los funcionarios en los temas necesarios
</t>
  </si>
  <si>
    <t>Reprocesos
desgaste administrativo, perdida de imagen reputacional, aval comercial a productos que no cumple con los requisitos, consumidores afectados</t>
  </si>
  <si>
    <t>Internos:Por falta de capacitación o debilidad en la capacitación y entrenamiento
Unificación de criterios tecnicos y legales y comunicación deficiente con las áreas interesadas</t>
  </si>
  <si>
    <t>En el momento del proceso de Visto Bueno del Coordinador, o Firma del Director.
Cuando se identifican la comercialización de productos sin calidad y seguridad adecuada que afectan la salud de la población
Cuando se recibe una denuncia
Auditoria</t>
  </si>
  <si>
    <t>Emitir conceptos técnicos de certificación  no apegados a la normativida por desconocimiento</t>
  </si>
  <si>
    <t>AYC-2017-RO001</t>
  </si>
  <si>
    <t>Cada vez que se requiera
Radicado
Base de datos programación de visitas
Actas de visitas</t>
  </si>
  <si>
    <t>Coordinadores/ directores</t>
  </si>
  <si>
    <t xml:space="preserve">Programar las visitas y enviar a los auditores de acuerdo a la Base de datos de programación de visitas,  en caso de presentarse faltas se remite al proceso de Control Disciplinario Interno
</t>
  </si>
  <si>
    <t>1. Vulnerabilidad del derecho al turno
2. Daño a imagen institucional
3. Consecuencias disciplinarias para los servidores públicos responsables del trámite
4. competencia desleal</t>
  </si>
  <si>
    <t xml:space="preserve">
2. Prioridad de los intereses de particulares y de funcionarios para favorecer a un tercero, funcionario y/o contratista.
3. Falta de rigurosidad en el mecanismo de verificación del formato de agilización de trámites.
4. Falta de un sistema de información que permita realizar trazabilidad de los trámites (tiempos y perdida de la visualización del trámite).
</t>
  </si>
  <si>
    <t xml:space="preserve">Cuando se da respuesta a un trámite sin tener en cuenta el derecho al turno
Cuando se recibe una denuncia
Cuando se somete a revisión del coordinador o director 
auditorias
</t>
  </si>
  <si>
    <t>Agilizar certificaciones a través de tráfico de influencias de los productos que se comercialicen, a cambio de beneficios particulares</t>
  </si>
  <si>
    <t>AYC-2017-RC002</t>
  </si>
  <si>
    <t>Oficios comisorios, programación de visitas, Actas de visitas</t>
  </si>
  <si>
    <t xml:space="preserve">Visitas de seguimientos a los establecimientos ya certificados enviando de manera aleatoria auditores para corroborar lo verificado, en caso de evidenciar deficientes se lo solicita el cumplimiento de los requisitos </t>
  </si>
  <si>
    <t>Seguimiento y comportamiento de los funcionarios</t>
  </si>
  <si>
    <t xml:space="preserve">Permanente </t>
  </si>
  <si>
    <t>Funcionarios</t>
  </si>
  <si>
    <t>Se implementó el Código de Ética y Buen Gobierno, en caso de presentarse faltas se remite al proceso de Control Disciplinario Interno</t>
  </si>
  <si>
    <t xml:space="preserve">Se evidencia que en la matriz de riesgos tiene 1 control y en la Matriz de Identificación,
Valoración, Análisis y
Tratamiento de Riesgos 2017 se encuentran 3 controles.
Es importante unificar información. </t>
  </si>
  <si>
    <t xml:space="preserve">Enviar a más de un aditor y
Rotar a los inspectores para que no vayan siempre los mismos, en caso de presentarse faltas se remite al proceso de Control Disciplinario Interno
</t>
  </si>
  <si>
    <t>1. Comercialización de productos que no cumplen con las normas sanitaria vigentes
3. Daño en la imagen institucional
Reprocesos</t>
  </si>
  <si>
    <t>1. Intereses particulares
5. falta de ética profesional</t>
  </si>
  <si>
    <t>Cuando se recibe una denuncia
Cuando se somete a revisión del coordinador o director 
Cuando se identifican la comercialización de productos sin calidad y seguridad adecuada que afectan la salud de la población</t>
  </si>
  <si>
    <t xml:space="preserve">Emitir conceptos técnicos de certificación sin el cumplimiento premeditado de los requisitos legales y técnicos </t>
  </si>
  <si>
    <t>AYC-2017-RC001</t>
  </si>
  <si>
    <t>Convocar a una reunión extraordinaria a los interesados para definir las acciones que se deben implementar.</t>
  </si>
  <si>
    <t>ASS-RSA-2016-AP002</t>
  </si>
  <si>
    <t xml:space="preserve">actas de reunión y listado de asistencia </t>
  </si>
  <si>
    <t>Cada vez que se presente la situación</t>
  </si>
  <si>
    <t>Funcionario del proceso</t>
  </si>
  <si>
    <t xml:space="preserve">Establecer reuniones de contingencia en el momento de la situación para solucionar o dirimir las diferencias técnicas detectadas para definir un concepto definitivo. </t>
  </si>
  <si>
    <t>Reprocesos
desgaste administrativo,  Brindar información contradictoria a las partes interesadas.</t>
  </si>
  <si>
    <t>Internos:. Método( procedimientos no aplicados, no socializados o inexistentes)
2. Admin y dirección (ausencia, falta de aplicación
3. Maquinaria ( software, hardware): Acceso reducido a compartibilidad informática entre las plataformas de los procesos.</t>
  </si>
  <si>
    <t>cuando no se genera la información de entrada o salida del procesos desde  registros sanitarios o hacia los demás procesos misionales
Cuando se duplican actividades</t>
  </si>
  <si>
    <t>Poca articulación y desconocimiento de la cadena de intervención del proceso de Registros Sanitarios con las actividades de los demás procesos del instituto.</t>
  </si>
  <si>
    <t xml:space="preserve">Gestionar las solicitudes de expedición de Registros Sanitarios y trámites asociados, a los productos de competencia
del INVIMA, emitiendo actuaciones administrativas que cumplan con la normatividad sanitaria vigente, con los tiempos
de respuesta y criterios de calidad
</t>
  </si>
  <si>
    <t>RSA-2017- RO002</t>
  </si>
  <si>
    <t>Guias de evaluación</t>
  </si>
  <si>
    <t>Coordinadores de grupo de las direcciones tecnicas misionales</t>
  </si>
  <si>
    <t xml:space="preserve">Creación y uso de guias de evaluación tecnica y legal </t>
  </si>
  <si>
    <t xml:space="preserve">actas de reunión y listado de asistencia y correos informativos
</t>
  </si>
  <si>
    <t xml:space="preserve">Se realizan reuniones de grupo  determinado los criterios técnicos a seguir y se comunican a la oficina de atención al ciudadano para su aplicación, en caso de observar el desconocimento sobre lo informado se retroalimenta. </t>
  </si>
  <si>
    <t>Internos: desconocimiento de la normatividad y de conceptos a tener en cuenta al expedir un acto administrativo o
Unificación de criterios tecnicos y legales y comunicación deficiente con las áreas interesadas</t>
  </si>
  <si>
    <t>En el momento del proceso de Visto Bueno del Coordinador, o Firma del Director.
Cuando se recibe una denuncia</t>
  </si>
  <si>
    <t>Emitir actos administrativos no apegados a la normatividad y lineamientos de la Entidad</t>
  </si>
  <si>
    <t>RSA-2017-RO001</t>
  </si>
  <si>
    <t>Permanente durante la vigencia del trámite</t>
  </si>
  <si>
    <t xml:space="preserve">Funcionarios </t>
  </si>
  <si>
    <t xml:space="preserve">Se evidencia que en la matriz de riesgos tiene 1 control y en la Matriz de Identificación,
Valoración, Análisis y
Tratamiento de Riesgos 2017 se encuentran 2 controles.
Es importante unificar información. </t>
  </si>
  <si>
    <t>Dirección Técnica Misional</t>
  </si>
  <si>
    <t xml:space="preserve">El Aplicativo de Registros Sanitarios tiene un nivel de seguridad, el cual no permite copiar o extraer información de los trámites mediante dispositivos electrónicos de almacenamiento, si se evidencia la copia de infomación a través de dispositivos móviles, el funcionario involucrado será remitido a la instancias correspondientes.
</t>
  </si>
  <si>
    <t>1. Fácil identificación del personal a  cargo del trámite por parte del solicitante 
2. Falta de implementación de la Política de Seguridad de la Información.
3. Falta de sensibilización en la Política de Confidencialidad y Conflicto de Intereses.</t>
  </si>
  <si>
    <t xml:space="preserve">Cuando se recibe una denuncia
 </t>
  </si>
  <si>
    <t>Establecer planes de trabajo en los cuales se le indica a los profesionales del Grupo de Registros Sanitarios sus metas diarias de evacuación de trámites, si se identifica cargas laborales no equilibradas el Coordinador de Grupo deberá realizar el ajuste respectivo.</t>
  </si>
  <si>
    <t>Se diligencia el Formato de Agilización de Trámites, en el cual se relaciona la justificación, y es firmado por el director Misional, cuando no se evidencia el Formato se realiza la investigación correspondiente y se toman las acciones a que haya lugar.</t>
  </si>
  <si>
    <t>1. Vulnerabilidad del derecho al turno
2. Daño a imagen institucional
3. Consecuencias disciplinarias para los servidores públicos responsables del trámite</t>
  </si>
  <si>
    <t>1. Poca rotación de personal 
2. Prioridad de los intereses de particulares y de funcionarios para favorecer a un tercero, funcionario y/o contratista.
3. Falta de rigurosidad en el mecanismo de verificación del formato de agilización de trámites.
4. Falta de funcionalidad en el sistema de información en la trazabilidad de los trámites (tiempos y perdida de la visualización del trámite).
5. Falta de realizar sondeos al aplicativo.</t>
  </si>
  <si>
    <t xml:space="preserve">Cuando se da respuesta a un trámite sin tener en cuenta el derecho al turno
Cuando se recibe una denuncia
Cuando se somete a revisión del coordinador o director 
Verificar en el Aplicativo de Registros Samitarios, la fecha de evacuación del trámite Vs. fecha de radicado del trámite.
</t>
  </si>
  <si>
    <t>Agilizar trámites de registros sanitarios a través de tráfico de influencias de los productos que se comercialicen, a cambio de beneficios particulares</t>
  </si>
  <si>
    <t>Profesionales del grupo, Técncos y Coordinador(a)</t>
  </si>
  <si>
    <t>Se verifica la trazabilidad del trámite en el aplicativo de Registros Sanitarios, ingresando con el usuario asignado, el cual permite realizar el seguimiento respectivo; en los casos en que no se evidencia la trazabilidad total del trámite se solicita a la Oficina de Tecnologías de la Información mediante un Ticket el ajuste correspondiente.</t>
  </si>
  <si>
    <t>Profesional asignado por trámite</t>
  </si>
  <si>
    <t>El profesional asignado realiza la actividad "completar datos" en el Grupo de Registros Sanitarios: Se evalúa la información técnica y legal acorde con la normativa; si hay requerimiento, se emite auto, de otra manera sigue su curso</t>
  </si>
  <si>
    <t xml:space="preserve">Coordinador Grupo Registros Sanitarios de cada dirección (en la dirección de medicamentos hay dos: Uno para medicamentos sintéticos y productos biológicos y Otro para para Productos fitoterapeúticos, medicamentos homeopáticos y suplementos dietarios)
</t>
  </si>
  <si>
    <t>Los profesionales revisan  y dan Vistos buenos  a la documentación legal y técnica en las direcciones misionales de acuerdo a la asignación del trámite, el coordinador evalúa la decisión de los profesionales, en caso de no estar de acuerdo con la decisión, el coordinador podrá anular el trámite o devolverlo al profesional responsable para corrección, haciendo la respectiva anotación en el formato de evaluación (aplica solo para medicamentos) Para el caso de plaguicidas de uso doméstico, el coordinador diligenciará la información respectiva en el documento enviado por el abogado (que ya tiene la información del técnico), y por correo electrónico al técnico solicita la impresión, gestión de firmas del mismo y archivo respectivo. (4) En caso de estar de acuerdo y si el documento corresponde a una resolución, el Coordinador entrega el trámite a filtros para ser descargado del área de trabajo. Si se trata de un auto, el profesional técnico o legal que lo estudió, debe imprimir el auto.</t>
  </si>
  <si>
    <t>1. Intereses particulares
2. Debilidad del sistema de información
3. Debilidades en la rigurosidad de la verificación del cumplimiento de los requisitos normativos.
4. Elevado volumen de radicación, cumplimiento de metas de operación y muy breve tiempo de respuesta.
5. falta de ética profesional</t>
  </si>
  <si>
    <t>Cuando se recibe una denuncia
Cuando se somete a revisión del coordinador o director 
Cuando se identifican la comercialización de productos que afectan la salud de la población</t>
  </si>
  <si>
    <t xml:space="preserve">Expedir un registro sanitario, permiso sanitario, notificación sanitaria de alimento o Notificación Sanitaria Obligatoria sin el cumplimiento premeditado de los requisitos legales y técnicos </t>
  </si>
  <si>
    <t xml:space="preserve">documento en word donde se evidencia los articulos del boletin  divulgado en pdf. </t>
  </si>
  <si>
    <t>Coordinador Grupo Apoyo reglamentario</t>
  </si>
  <si>
    <t>Implementación de un mecanismo alterno de diagramación del Boletín Opinión Jurídica con el fin de evitar Inoportunidad de la divulgación al Interior del Instituto.</t>
  </si>
  <si>
    <t>Se envía para su publicación, un documento sin diagramación con las normas de impacto que se hayan analizado.</t>
  </si>
  <si>
    <t>Correos electrónicos de aprobación de los artículos para el Boletín de Opinión Jurídica y solicitud de publicación</t>
  </si>
  <si>
    <t>Aplicación del Procedimiento Recopilación Y Estudio De Normatividad y Jurisprudencia  - ARC-MNJ-PR001</t>
  </si>
  <si>
    <t>1. Desactualización normativa en el desarrollo de las actividades del Invima.
2. Ejecución de actividades en el Invima sin tener encuenta la normatividad vigente aplicable.
3. Incumplimiento de las metas de la Oficina Asesora Jurídica.</t>
  </si>
  <si>
    <t>1. Retraso en la elaboración y publicación del Boletín de Opinión Jurídica.
2. Demoras por parte de la mesa de ayuda en la publicación del boletín en los canales de comunicación.</t>
  </si>
  <si>
    <t xml:space="preserve">Cuando finalizado el mes no se haya remitido el boletin por parte de la oficina Asesora Jurídica, a la publicación en la pagina web </t>
  </si>
  <si>
    <t>Inoportunidad de la divulgación del boletín de opinión jurídica al Interior del Instituto</t>
  </si>
  <si>
    <t>Realizar el monitoreo de la normatividad y jurisprudencia nacional e internacional para asegurar su divulgación,
actualización y adopción tanto a nivel interno como externo</t>
  </si>
  <si>
    <t>MNJ - Monitoreo de la Normatividad y Jurisprudencia</t>
  </si>
  <si>
    <t>MNJ-2016-RO001</t>
  </si>
  <si>
    <t xml:space="preserve">Correo electronicos,  herramienta Outlook </t>
  </si>
  <si>
    <t xml:space="preserve">Cada vez que se identifique un proyecto normativo a estudiar </t>
  </si>
  <si>
    <t>Profesionales y Coordinador  del Grupo de Apoyo reglamentario</t>
  </si>
  <si>
    <t>Mediante la herramienta Outlook, se hace una programación de la fecha maxima de entrega de las observaciones de los proyectos normativos, al coordinador para su revisión. Adicionalmante, en ocasiones se realizan reuniones por parte del Coordinador donde se hace revisión de los temas pendientes con los profesionales.</t>
  </si>
  <si>
    <t>Establecer comunicación con las entidades, con el fin de darles a conocer las observaciones del Invima, frente a los proyectos normativos.</t>
  </si>
  <si>
    <t>Actualización Tabla de registro y seguimiento de proyectos normativos</t>
  </si>
  <si>
    <t>Se realiza el monitoreo normativo en las entidades correspondientes por parte de los profesionales identificando los tiempos que se tiene para presentar observaciones. Adicionalmente se alimenta la Tabla de registro y seguimiento a los proyectos normativos encontrados. Adicionalmante, en ocasiones se realizan reuniones por parte del Coordinador donde se hace revisión de los temas pendientes con los profesionales.</t>
  </si>
  <si>
    <t>1. Se tomen decisiones en los proyectos normativos de las entidades, que afecatn el funcionamiento del Invima, o no son de su competencia.
2. Las entidades que emiten el proyecto no tengan en cuenta las observaciones del Invima.</t>
  </si>
  <si>
    <t xml:space="preserve">1. Omisión del termino establecido para dar respuesta por parte del funcionario asignado.
2. Fallas en el monitoreo de las paginas por deficiencias en el servicio de internet </t>
  </si>
  <si>
    <t>Cuando no se realizan o aceptan las observaciones por partes de las entidades, debido a que fueron enviadas fuera de término establecido en la consulta pública.</t>
  </si>
  <si>
    <t>Posibilidad de incumplimiento a los términos otorgados por las entidades en las consultas públicas normativas de los proyectos reglamentario de interes del Invima.</t>
  </si>
  <si>
    <t>Estudiar y conceptuar sobre proyectos de normas (ley, decretos, resoluciones), propuestos por las direcciones
misionales del INVIMA, los Ministerios y demás entidades estatales nacionales e internacionales que tengan
injerencia en los asuntos competencia del INVIMA.</t>
  </si>
  <si>
    <t>PNR - Análisis de los Proyectos Normativos y Reglamentos</t>
  </si>
  <si>
    <t>PNR-2017-RO01</t>
  </si>
  <si>
    <t>Se evidencia el plan de Acción de la Acción Preventiva se encuentra desactualizado, hay actividades que estan vencidas en el archivo del consolidado de Acciones Preventivas y Correctivas.
Es importante que el plan de acción aplique a las causas.</t>
  </si>
  <si>
    <t>Realizar aclaración sobre la información divulgada</t>
  </si>
  <si>
    <t>AIC-GCM-2017-AP001</t>
  </si>
  <si>
    <t>Correo electrónico, telefónico, presencial</t>
  </si>
  <si>
    <t>Cada vez que los medios de comunicación, industria y entes de interesados solicitan información del Invima</t>
  </si>
  <si>
    <t xml:space="preserve">Asesora de comunicaciones de la dirección general </t>
  </si>
  <si>
    <t>La información del Invima solicitada por los medios de comunicaciones, particulares u otras organizaciones interesadas, es centralizada en una sola fuente emisora y aprobada previamente por la Dirección General.</t>
  </si>
  <si>
    <t>Deslegitimar la gestión del Invima y la reputación
Generar desinformación a la ciudadanía
Perdida de la imagen institucional</t>
  </si>
  <si>
    <t>Desconocimiento del protocolo de atención a medios de comunicación.
Obtener un beneficio personal por parte de funcionarios de las áreas misionales y diferentes dependencias. 
Amiguismo o trafico de influencias por parte de las áreas misionales y diferentes dependencias del Instituto.</t>
  </si>
  <si>
    <t>Cuando los medios de comunicación, industria y entes interesados generan comunicados con información del Invima la cual no ha sido autorizada para su divulgación</t>
  </si>
  <si>
    <t>Dar a conocer información no autorizada del Invima a medios de comunicación, industria y entes de interesados, para obtener un beneficio propio a un tercero, por parte de las áreas misionales y diferentes dependencias del Instituto</t>
  </si>
  <si>
    <t>GCM - Gestión de Comunicaciones</t>
  </si>
  <si>
    <t>Correo electronico</t>
  </si>
  <si>
    <t>cada vez que se genera un comunicado</t>
  </si>
  <si>
    <t>Vistos buenos de publicación por parte de la Asesora de dirección general en comunicacones, director de la dirección misional responsable de la información y el director general del Invima</t>
  </si>
  <si>
    <t>Retirar la información que no es veridica y hacer la aclaración necesaria</t>
  </si>
  <si>
    <t>Se tiene centralizado el envio de información al exterior mediante la aplicación del manual de voceros, en caso de detectar una información filtrada se aclarara mediante comunicados la información.</t>
  </si>
  <si>
    <t>Perdida de credibilidad de la información publicada por la Institución
PQRD´s
Reprocesos</t>
  </si>
  <si>
    <t>Falta de unificación de datos de la organización (Fuente confiable)
Fallas en los datos generados por los sistemas
No se generan los filtros adecaudos para la revisión de la información</t>
  </si>
  <si>
    <t>Manifestación de las partes interesadas frente a información errónea del Invima (comunicado, medios de comunicaciones, PQRD´s)</t>
  </si>
  <si>
    <t>Desinformar o no brindar información verídica en las comunicaciones dirigidas a las partes interesadas</t>
  </si>
  <si>
    <t>GCM-2017-RO001</t>
  </si>
  <si>
    <t>Radicados pendientes por generar aviso</t>
  </si>
  <si>
    <t xml:space="preserve">Cada vez que lo requiera </t>
  </si>
  <si>
    <t>Funcionario de la dirección misional  encargado de la notificación por aviso.</t>
  </si>
  <si>
    <t>Verificar en el aplicativo de registros sanitarios los radicados que ya culminaron el termino de notificación presencial para ser notificados por aviso</t>
  </si>
  <si>
    <t xml:space="preserve">Informar a los directores de las áreas misionales el reporte del aplicativo de registros sanitarios sobre los actos administrativos pendientes por notificar para ser notificados inmediatamente o revisar los soportes de la notificación. </t>
  </si>
  <si>
    <t>AIC-NOT-2016-AC001</t>
  </si>
  <si>
    <t>Sticker de radicación</t>
  </si>
  <si>
    <t xml:space="preserve">funcionario encargado de la radicación y usuario </t>
  </si>
  <si>
    <t xml:space="preserve">Comparar la información entregada por el usuario en los formularios Vs con la información del sticker de radicación, en caso de evidenciar inconsistencias se realiza el ajuste en el aplicativo de registros sanitarios. </t>
  </si>
  <si>
    <t xml:space="preserve">Insatisfacción del usuario.
Productos en el mercado sin ser notificado del acto administrativo.
Reprocesos 
Perdida de recursos.
</t>
  </si>
  <si>
    <t>Inconsisitencias en la información digitada en el aplicativo de registros saniatrios al momento de la radicación.
Por error humano al momento de digitalizar la información en el aplicativo.
No notificar de manera electronica cuando el usuario lo solicita.
Falla en el aplicativo de registros por cuanto no habilitar los pasos de notificación. 
Inoportunidad en la información sobre la notificación por aviso.</t>
  </si>
  <si>
    <t xml:space="preserve">Cuando el acto administrativo no es notificado en el tiempo establecido. </t>
  </si>
  <si>
    <t>No realizar la notificacion del acto administrativo del tramite de registros sanitario en los tiempos establecidos por la normatividad.</t>
  </si>
  <si>
    <t>Gestionar todas las actividades para asegurar que se realice la notificación de las resoluciones, decretos, autos y
demás actos administrativos en el tiempo establecido y con la calidad requerida.</t>
  </si>
  <si>
    <t>NOT - Notificación</t>
  </si>
  <si>
    <t>NOT-2017-RO001</t>
  </si>
  <si>
    <t>Se solicita investigación a la Oficina de Control Interno disciplinario.</t>
  </si>
  <si>
    <t>AIC-PQR-2016-AP002</t>
  </si>
  <si>
    <t>Registro en la BaseDatos_GURI 
Informes de gestión sobre las denuncias analizadas</t>
  </si>
  <si>
    <t>Funcionarios del Grupo</t>
  </si>
  <si>
    <t xml:space="preserve">Organizar y verificar la información de las denuncias recibidas en el aplicativo BaseDato_GURI, para la gestión y trazabilidad de los casos y el responsable del analisis. </t>
  </si>
  <si>
    <t xml:space="preserve">1.  Imposibilidad de remitir a la Dirección de Responsabilidad así como a las demás autoridades sanitarias y judiciales, el caso analizado. 
2. La información sustraida de la oficina puede ser manipulada o utilizada indebidamente con el fin de beneficiar o perjudicar a un tercero; así como afectar el riesgo reputacional del Invima. </t>
  </si>
  <si>
    <t>1. Falta de control de la información generada por el GURI que puede llegar a personas no autorizadas.</t>
  </si>
  <si>
    <t xml:space="preserve">Cuando  en el momento de ejecutar las acciones de ilegalidad no se pueden ejecutar con éxito. </t>
  </si>
  <si>
    <t>Fuga de la información (antecedentes, soportes, análisis de la queja, denuncia o ampliación de información) recepcionada y generada en el Grupo Unidad de Reacción Inmediata-GURI.</t>
  </si>
  <si>
    <t>Atender a la ciudadanía en general con la gestión de las peticiones, quejas, reclamos, denuncias y derechos de
petición asegurando la atención en el tiempo de respuesta estipulado y con la calidad requerida.</t>
  </si>
  <si>
    <t>PQR - Atención de PQR</t>
  </si>
  <si>
    <t>PQR-2017-RO003</t>
  </si>
  <si>
    <t>Seguimiento de los casos</t>
  </si>
  <si>
    <t xml:space="preserve">Verificar la organización del archivo de gestión de acuerdo a los lineamientos de gestión documental y correspondencia, en caso de encontrar diferencias entre los archivos fisicos y la información de la base de datos se solicita la busqueda la información.  </t>
  </si>
  <si>
    <t xml:space="preserve">Se solicita la busqueda de la información entre los funcionarios del grupo </t>
  </si>
  <si>
    <t xml:space="preserve">Puertas con llaves de seguridad en las horas no laborales. </t>
  </si>
  <si>
    <t>Sistema de seguridad en las puertas de la oficina del grupo, para limitar la entrada en horas no laborales.</t>
  </si>
  <si>
    <t>1. Demora en la judicialización del presunto caso de ilegalidad, contrabando o corrupción. (Debo reconstruir la información).
2. La información sustraida de la oficina puede ser manipulada o utilizada indebidamente con el fin de beneficiar o perjudicar a un tercero, así como afectar el riesgo reputacional del Invima.</t>
  </si>
  <si>
    <t xml:space="preserve">1. Falta de espacio en el archivador de la oficina.
2. No esta restringido el acceso de personal a la oficina del grupo. 
3. Defiente control para el prestamo de los documentos a nivel interno. </t>
  </si>
  <si>
    <t>Cuando es necesario consultar un documento y no se encuentre.</t>
  </si>
  <si>
    <t>Pérdida de la información física (antecedentes, soportes, análisis de la queja, denuncia o ampliación de información) recepcionada y generada en el Grupo Unidad de Reacción Inmediata-GURI</t>
  </si>
  <si>
    <t>PQR-2017-RO002</t>
  </si>
  <si>
    <t xml:space="preserve">Reporte de seguimientos en correo electrónico  </t>
  </si>
  <si>
    <t>Director de la dependencia, Jefe de oficina, coordinador del área y responsable de apoyo del seguimiento de los PQRDS en cada dependencia.</t>
  </si>
  <si>
    <t xml:space="preserve">Revisar y verificar el estado de los tiempos de respuesta de PQRDS por cada dependencia, con el fin de informar las PQRDS que se encuentran pendientes y cuáles son las fechas esperadas de respuesta, así como recordar el cierre y descargue en el aplicativo.
</t>
  </si>
  <si>
    <t>Solicitud de radicación en el aplicativo de correspondencia</t>
  </si>
  <si>
    <t>Funcionario asignado para responder la solicitud e PQRDS</t>
  </si>
  <si>
    <t xml:space="preserve">Verificar la radicación de la solicitud de PQRDS en el aplicativo de Correpondencia para ser gestionada, si no esta radicada se solicita a la Oficina de Atención al Cidadadano la radicación. </t>
  </si>
  <si>
    <t xml:space="preserve">Responder la solicitud inmediatamente, para evitar sanciones adminsitrativas ala entidad. </t>
  </si>
  <si>
    <t xml:space="preserve">AIC-PQR-2016-AP003
AIC-PQR-2016-AC001
AIC-PQR-2016-AC002
AIC-PQR-2016-AC003
</t>
  </si>
  <si>
    <t>Seguimiento de las solicitudes de PQRDS</t>
  </si>
  <si>
    <t xml:space="preserve">Todos los funcionarios </t>
  </si>
  <si>
    <t>Aplicación del Procedimiento para la gestión de peticiones, quejas, reclamos, denuncias y sugerencias - PQRDS.</t>
  </si>
  <si>
    <t>Sanciones legales por incumplir con los términos.  
Insatisfacción del ciudadano. 
Perdida de credibilidad por parte del usuario.
Respuestas inoportunas a los ciudadanos.
Reporte de indicadores o mejoras del proceso inadecuadas.
Demoras en la consulta y acceso a las gestión de las solicitudes de PQRDS</t>
  </si>
  <si>
    <t>Mala asignación de la solicitud de PQRDS para generar la repuesta.
Fallas en el aplicativo de correspondencia  impidiendo la visualizacion  y seguimiento de la PQRDS.
Deficincia en la trazabilidad por la organización documental de las solicitudes de PQRDS
Alto volumen de solicitudes de PQRDS para el numero de personal que resuelve estas solicitudes.
Deficiente autocontrol y autogestión por parte del funcionario responsable de la respuesta a la solicitud de PQRDS.
No radicar las solicitudes de PQRDS en la aplicativo correspondiente. 
Fallas en la organización documental de las PQRDS.</t>
  </si>
  <si>
    <t>En reporte del seguimiento a las PQRDS que se envia a la  Oficina de Control  Disciplinario Interno.</t>
  </si>
  <si>
    <t xml:space="preserve">Incumplimiento en los terminos legales para dar  respuesta a las solicitudes de PQRDS de los ciudadanos. </t>
  </si>
  <si>
    <t>PQR-2017-RO001</t>
  </si>
  <si>
    <t>Solicitud de descargos al funcionario radicador 
Revisión por parte de la Oficina de Atención al Ciudadano</t>
  </si>
  <si>
    <t>Reportes de seguimiento</t>
  </si>
  <si>
    <t>Reporte mensual  de Salidas No conformes</t>
  </si>
  <si>
    <t>Funcionario delegado por la Oficina de Atención al Ciudadano - Funcionario Radicador de la Oficina de Atención al Ciudadano</t>
  </si>
  <si>
    <t xml:space="preserve">Seguimiento a la radicación de las solicitudes </t>
  </si>
  <si>
    <t>1. Reproceso.
2. Reporte de pagos incorrectos.
3. Indebida notificación.
4. Insatisfacción del usuario.</t>
  </si>
  <si>
    <t>1. Error humano por parte del funcionario al momento de radicar.
2. Fallas  técnicas en el aplicativo de registros sanitarios para la radicación.</t>
  </si>
  <si>
    <t>Reporte de las salidas no conformes del proceso de atención de solicitudes y tramites con porcentajes superiores al permitido.</t>
  </si>
  <si>
    <t>Inconsistencia en la radicación del tramite.</t>
  </si>
  <si>
    <t>Atender a la ciudadanía en general con la radicación de los trámites y atención de las solicitudes brindando
orientación e información personalizada de manera veraz y oportuna.</t>
  </si>
  <si>
    <t>AST-2017-RO002</t>
  </si>
  <si>
    <t xml:space="preserve">Revisión de la información suministrada - Solicitud de entrenamiento personalizado por parte de la misional  </t>
  </si>
  <si>
    <t xml:space="preserve">Solicitud de unificación de criterios a las Direcciones Misionales </t>
  </si>
  <si>
    <t xml:space="preserve">Monitoreo de los diferentes canales de información disponible para el Ciudadano y socialización de los lineamientos establecios por la unificación de crierios con las Direcciones Misionales </t>
  </si>
  <si>
    <t>1. Pérdida de Credibilidad.
2. Perdida de imagen Institucional.
3. Insatisfacción de los usuarios.
4. Aumento de las solicitudes presenciales.</t>
  </si>
  <si>
    <t>1.  Personal insuficiente para atender los canales de comunicación y el alto volumen de llamadas por parte de los ciudadanos.
2. Desconocimiento de los lineamientos técnicos y legales  frente a la unificación de criterios definidos por la misional.
3. Falta de socialización de los lineamientos definidos en las direcciones técnicas misionales. 
4. Deficiencia en seguimiento y monitoreo a las diferentes canales comunicación</t>
  </si>
  <si>
    <t>Quejas de los ciudadanos por la no atención en los diferentes canales de atención.</t>
  </si>
  <si>
    <t xml:space="preserve">No atención eficaz al  ciudadano por los diferentes canales de comunicación: telefónico, chat  correo electrónico y presencial. </t>
  </si>
  <si>
    <t>AST-2017-RO001</t>
  </si>
  <si>
    <t xml:space="preserve">Dar a conocer la Políticas de Comunicación, Política de cumplimiento y ética, Política de confidencialidad y de manejo de conflicto de interés para evitar sanciones disciplinarias. </t>
  </si>
  <si>
    <t xml:space="preserve">Dar a conocer los lineamiento interno sobre la rotación de los orientadores, para garantizar la unidad de criterios y el acceso a la información. </t>
  </si>
  <si>
    <t xml:space="preserve">Solicitar investigación al Grupo de Control Disciplinario Interno y al Grupo Unidad de Reacción Inmediata </t>
  </si>
  <si>
    <t>Dar a conocer los lineamientos y responsables para el acceso a la información de cada uno de los tramites (Definición del Directorio Activo en cuanto a los Roles y Usuarios en los aplicativos informáticos)</t>
  </si>
  <si>
    <t xml:space="preserve">Cuando se tiene información que un funcinario haya recibio algun tipo de beneficio por filtrar información  </t>
  </si>
  <si>
    <t xml:space="preserve">Listados de asistencias
Correo electronicos con informacion de los tramites. </t>
  </si>
  <si>
    <t>Funcionario delegado por la Oficina de Atención al Ciudadano</t>
  </si>
  <si>
    <t xml:space="preserve">Dar a conocer los lineamientos sobre los requisitos necesarios para la radicación de las solicitudes de tramites de registros sanitarios y tramites asociados. </t>
  </si>
  <si>
    <t>Programación del Proyecto de Aprendizaje en Equipo -  PAE
Listados de Asistencia</t>
  </si>
  <si>
    <t>Funcionario delegado por la Oficina de Atención al Ciudadano para la programación del Proyecto de Aprendizaje en Equipo -  PAE</t>
  </si>
  <si>
    <t xml:space="preserve">Realizar divulgación de las responsabilidades y sanciones legales que tiene los funcionarios públicos frente al incumplimiento de sus funciones para generar conciencia y cultura de autocontrol, autogestión y prevención.  </t>
  </si>
  <si>
    <t>1. Reproceso en las direcciones misionales en el estudio del tramite.
2. Pérdida de confianza por parte de la Ciudadanía
3. Pérdida de imagen Institucional</t>
  </si>
  <si>
    <t xml:space="preserve">1. Por orden de un superior para recibir la solicitud.
2. Presión por parte del Ciudadano  para recibir la solicitud. 
3. Tráfico de influencia o amiguismo </t>
  </si>
  <si>
    <t xml:space="preserve">Cuando se tiene información que un funcinario haya recibio algun tipo de dádiva </t>
  </si>
  <si>
    <t xml:space="preserve">Solicitar a las dependencias responsables de las acciones, realizar las actividades pactadas o justificar porque no se realizan. </t>
  </si>
  <si>
    <t xml:space="preserve">Informes, comunicaciones, correos eléctronicos </t>
  </si>
  <si>
    <t>Oficina de Asuntos Internacionales</t>
  </si>
  <si>
    <t>Se hacen reuniones entre las dependencias del Invima o entidades nacionales, para genera posición país frente a los temas y planear los compromisos que se deben pactar. Adiconalmente, se realizan seguimientos a los compromisos del Invima.</t>
  </si>
  <si>
    <t>Incumplimiento de compromisos del Invima frente a la gobierno nacional o entidades internacionales
Se evidencia un riesgo reputacional del Invima por no cumplir con la ejecución de actividades estratétegicas.</t>
  </si>
  <si>
    <t>No realizar una adecuada negociación en un escenario nacional o  internacional.
No tener los recursos necesarios para realizar las actividades pactadas por el Invima dentro de un escenario de carácter nacional o internacional</t>
  </si>
  <si>
    <t>Cuando el Invima, no realice o gestione los compromisos pactados en una negociación o implementación de acuerdo,  con entidades nacionales o internacionales sin justificación alguna.</t>
  </si>
  <si>
    <t>Incumplimiento de  los compromisos generados como resultado de la participación del instituto en reuniones de carácter nacional o internacional frente a las negociaciones e implementación de acuerdos</t>
  </si>
  <si>
    <t>Establecer las directrices y lineamientos para el desarrollo de las acciones de relacionamiento del Invima con instituciones del orden nacional, regional o local, agremiaciones, iniciativas públicas y privadas, organismos Internacionales e intergubernamentales y autoridades sanitarias homólogas de terceros países, con los cuales se promuevan actuaciones comunes y se articulen o coordinen acciones que promuevan el cumplimiento de las funciones misionales, la visión del Instituto y su reconocimiento nacional e Internacional.</t>
  </si>
  <si>
    <t>GRI - Gestión de Relaciones Interinstitucionales</t>
  </si>
  <si>
    <t>GRI-2017-RE003</t>
  </si>
  <si>
    <t>Negociar cambios a los proyectos de Cooperaciones pactados con las dependencias o las entidades internacionales.</t>
  </si>
  <si>
    <t>Se realizan proyectos de cooperación adecuadamente planeados, teniendo en cuenta los recursos para la vigencia y los temas consensuados con las dependencias del Invima. Adiconalmente se realizan los acompañamientos y seguimientos respectivos, para anticiparse a cualquier evento no deseado en el proyecto.</t>
  </si>
  <si>
    <t>El Invima no pueda fortalecer su gestión de acuerdo a los temas pactados en los proyectos de cooperación.
No cumplir con las estrategias planeadas en el Invima definidas en el proyecto de cooperación</t>
  </si>
  <si>
    <t>Cuando por factores externos no se pueda realizar las actividades pactadas en un proyecto de cooperación con entidades internacionales.
Por falta de seguimiento a los proyectos de cooperación con entidades internacionales</t>
  </si>
  <si>
    <t>Cuando el Invima, no realice alguna actividad pactada en un proyecto de Cooperación con entidades internacionales sin justificación alguna.</t>
  </si>
  <si>
    <t>Incumplimiento en la ejecución de los proyectos de cooperación internacional  planeados en la vigencia.</t>
  </si>
  <si>
    <t>GRI-2017-RE002</t>
  </si>
  <si>
    <t>Informes, correos eléctronicos, actas de reunión</t>
  </si>
  <si>
    <t>Cada vez que se presenta una mesa o reunión interdisciplinaria</t>
  </si>
  <si>
    <t>Grupo Unidad de Reacción Inmediata - GURI</t>
  </si>
  <si>
    <t>Se cuenta con los procedimientos MESAS DE TRABAJO DE LUCHA CONTRA LA ILEGALIDAD Y LA CORRUPCIÓN - GDI-GRI-PR002 y REUNIÓN INTERDISCIPLINARIA DE LUCHA CONTRA LA ILEGALIDAD Y LA CORRUPCIÓN - GDI-GRI-PR003, donde se establecen los seguimientos a los compromisos pactados y los informes que se presentan a la Dirección General.</t>
  </si>
  <si>
    <t xml:space="preserve">El Invima no tendria la información necesaria para determinar un acta de ilegalidad, contrabando y corrupción.
Se evidencia un riesgo reputacional del Invima, por incumplimiento de sus acuerdos en la  lucha contra la  ilegalidad, contrabando y corrupción.
</t>
  </si>
  <si>
    <t xml:space="preserve">Las acciones que fueron encomendadas al Invima o sus dependencias, no son posible ejecutarlas por falta de recursos presupuestales, humanos o técnicos.
Por factores externos, el Invima o sus dependencias no puede realizar las acciones acordadas. </t>
  </si>
  <si>
    <t>Cuando el Invima o alguna de sus  dependencias, no realice las actividades pactadas en las mesas de lucha contra la  ilegalidad o corrupción o en una reunión interdisciplinaria del Invima donde se estudia un presunto caso de ilegalidad o corrupción</t>
  </si>
  <si>
    <t>Incumplimiento por parte del Invima, a los acuerdos pactados en las mesas de lucha contra la  ilegalidad o corrupción; o en la ejecución de las  acciones de prevención del presunto caso de ilegalidad o corrupción</t>
  </si>
  <si>
    <t>GRI-2017-RE001</t>
  </si>
  <si>
    <t>Solicitar los ajustes necesarios en los reportes del SPI del DNP</t>
  </si>
  <si>
    <t>Reuniones, correos electrónicos, reporte en el SUIT</t>
  </si>
  <si>
    <t xml:space="preserve">Responsables del POAI en el Grupo de Proyectos, Presupuesto y Estadística </t>
  </si>
  <si>
    <t>Consolidación de la información y revisiones de los responsables de los indicadores de los proyectos de inversión en el aplicativo del SPI y de la ejecución del mismo</t>
  </si>
  <si>
    <t xml:space="preserve">Transmisión de información errónea de los indicadores de los proyectos de inversión en el aplicativo del SPI
</t>
  </si>
  <si>
    <t>No contar con la información correcta al momento del cargue de los indicadores de los proyectos de inversión en el aplicativo del SPI</t>
  </si>
  <si>
    <t xml:space="preserve">Inconsistencias en la información reportada en el aplicativo del SPI, por parte del Invima sobre los proyectos de inversión
</t>
  </si>
  <si>
    <t>Tener errores en el cargue del reporte de los indicadores de los proyectos de inversión en el aplicativo del SPI .</t>
  </si>
  <si>
    <t>Determinar las metodologías de formulación para el seguimiento y análisis que permitan evaluar el cumplimiento de
las funciones, objetivos, actividades y presupuesto de inversión en el marco de la plataforma estratégica.</t>
  </si>
  <si>
    <t>FPO - Formulación y Seguimiento de Planes Operativos</t>
  </si>
  <si>
    <t>FPO-2017-RO004</t>
  </si>
  <si>
    <t>Solicitar a las dependencias la revisión y ejecución del presupuesto programado en el POAI</t>
  </si>
  <si>
    <t>Reuniones, correos electrónicos, informes semestrales y anuales, reportes en el SPI</t>
  </si>
  <si>
    <t xml:space="preserve">Mensual y Trimestral </t>
  </si>
  <si>
    <t>Seguimiento de los resultados de la ejecución del presupuesto de los proyectos de inversión por parte de la Oficina Asesora de Planeación en cumplimiento del procedimiento. Adicionalmente se envían alertas a las dependencias sobre la ejecución de sus recursos del presupuesto de inversión</t>
  </si>
  <si>
    <t xml:space="preserve">Baja ejecución del presupuesto de inversión 
Dar explicaciones a las entidades sobre la baja ejecución del presupuesto de inversión </t>
  </si>
  <si>
    <t>Falta de seguimiento de los resultados del POAI por parte de los dependencias y de la Oficina de Planeación
Contratos requeridos para los proyectos de inversión que se presentan desiertos o proponentes que no cumplieron con los requisitos o ofrecen sus servicios muy por debajo de los recursos inicialmente programados</t>
  </si>
  <si>
    <t xml:space="preserve">Al finalizar el año tener un porcentaje muy bajo de cumplimiento de la ejecución de los proyectos de inversión sin tener justificación de los resultados </t>
  </si>
  <si>
    <t>Obtener un bajo porcentaje de cumplimiento en la ejecución del presupuesto de inversión dentro de la entidad</t>
  </si>
  <si>
    <t>FPO-2017-RE003</t>
  </si>
  <si>
    <t>Solicitar a las dependencias la revisión y nueva definición de las metas de los indicadores POA</t>
  </si>
  <si>
    <t>GDI-FPO-2016-AP001
GDI-FPO-2016-AC001</t>
  </si>
  <si>
    <t>Reuniones, correos electrónicos, informes semestrales y anuales</t>
  </si>
  <si>
    <t>Al inicio de la vigencia y semestralmente</t>
  </si>
  <si>
    <t xml:space="preserve">Responsables del POA en el Grupo de Proyectos, Presupuesto y Estadística </t>
  </si>
  <si>
    <t>Se establece la metodología y lineamientos para la construcción de los indicadores del POA, los cuales son socializados a las dependencias y se realiza un acompañamiento en la definición de metas de acuerdo a los resultados de las vigencias anteriores</t>
  </si>
  <si>
    <t>No se cuente con la información veraz para realizar el seguimiento de los indicadores POA y tomar las decisiones pertinentes
Incumplimiento a los objetivos del Instituto
No se pueden tomar decisiones frente a los resultados de los indicadores del POA</t>
  </si>
  <si>
    <t>Mala planeación de los indicadores del POA, por parte de las dependencias al iniciar la vigencia
Falta de seguimiento de los resultados de los indicadores del POA por parte de los dependencias y de la Oficina de Planeación</t>
  </si>
  <si>
    <t>Cumplimiento de metas muy por encima o incumplimiento muy  por debajo del 100% en su ejecución, debido a una deficiente planeación en la definición de las metas de los indicadores del POA, por parte de las dependencias ejecutoras</t>
  </si>
  <si>
    <t>Definición de metas en las acciones institucionales del POA muy conservadoras o muy ambiciosas, que afectan el cumplimiento de las mismas</t>
  </si>
  <si>
    <t>FPO-2017-RE002</t>
  </si>
  <si>
    <t>Revisión de los resultados de los indicadores del POA, al momento de su consolidación para elaborar los reportes trimestrales e informes semestrales y anuales</t>
  </si>
  <si>
    <t xml:space="preserve">Hacer revisión de los indicadores del POA, cuando se requiere información de los resultados </t>
  </si>
  <si>
    <t>GDI-FPO-2017-AC001</t>
  </si>
  <si>
    <t>Reuniones, correos electrónicos</t>
  </si>
  <si>
    <t>Realizar los seguimientos a las dependencias en el reporte de los indicadores de POA, de acuerdo a los acompañamientos periódicos programados en la vigencia</t>
  </si>
  <si>
    <t>No se cuente con la información veraz para realizar el seguimiento de los indicadores POA y tomar las decisiones pertinentes</t>
  </si>
  <si>
    <t>Errores en los datos de las fuentes de los indicadores del POA
Formulas mal definidas en el formato de reporte de resultados de los indicadores del POA
Errores involuntarios del profesional de la Oficina Asesora de Planeación, al momento de realizar la consolidación en la herramienta de Excel</t>
  </si>
  <si>
    <t>Cuando  se encuentre que los resultados de los indicadores del  POA reportados, no concuerdan con los datos de las fuentes de las dependencias correspondientes</t>
  </si>
  <si>
    <t>Errores en los cálculos de los datos de los indicadores del POA</t>
  </si>
  <si>
    <t>FPO-2017-RO001</t>
  </si>
  <si>
    <t>Realizar las investigaciones disciplinarias de los presuntos hechos relacionados con los conflictos de intereses</t>
  </si>
  <si>
    <t>GDI-DIE-2017-AP001</t>
  </si>
  <si>
    <t>Formato declaración de transparencia y conflicto de intereses, correos electrónicos</t>
  </si>
  <si>
    <t>Cada vez que se presente una situación de conflicto de intereses</t>
  </si>
  <si>
    <t>Todas las dependencias</t>
  </si>
  <si>
    <t>Ejecución del procedimiento MANEJO DE CONFLICTOS DE INTERESES - GDI-DIE-PR005, y Formato declaración de transparencia y conflicto de intereses GDI-DIE-FM008</t>
  </si>
  <si>
    <t>Recusaciones a funcionarios, practicantes o contratistas que tenian conflictos de intereses en el desarrollo de sus funciones.
Demandas de terceros frente a las actividades que realice el Invima, alrgumentando conflictos de intereses.</t>
  </si>
  <si>
    <t xml:space="preserve">Desconocimiento del procedimiento de conflictos de Intereses por parte de los funcionarios, practicantes o contratistas del Invima.
Falta de claridad en las definiciones y lineamienos de la política y procedimiento sobre los conflictos de intereses.
Los funcionarios, practicantes o contratistas no diligencian el formato para reportar los conflictos de intereses a los cuales pueden estar inmersos. </t>
  </si>
  <si>
    <t>Cuando por investigaciones disciplinarias o denuncias externas se evidencia que los funcionarios realizaron actividades de su cargo inmersos en conflictos de intereses</t>
  </si>
  <si>
    <t xml:space="preserve">Realizar actividades misionales o administrativas, por  los funcionarios, practicantes o contratistas inmersos en conflictos de intereses </t>
  </si>
  <si>
    <t>Definir estrategias y líneas de acción que direccionen al Invima, con el fin de cumplir con la misión y funciones del
Instituto para satisfacer las necesidades de las partes interesadas</t>
  </si>
  <si>
    <t>DIE - Direccionamiento Estratégico</t>
  </si>
  <si>
    <t>DIE-2017-RE006</t>
  </si>
  <si>
    <t>Emitir resolución que corrige la anterior donde se encuentre la tarifa ajustada con relación a errores de costeo o normativos</t>
  </si>
  <si>
    <t>Documentos de costeo, oficios de concepto, resoluciones, solicitudes de tarifas, correos electrónicos, listas de asistencia.</t>
  </si>
  <si>
    <t>Anualmente de manera ordinaria y de manera extraordinaria cada vez que se requiera  la creación a actualización de una tarifa mediando justificación</t>
  </si>
  <si>
    <t>Grupo de Proyectos, Presupuesto y Estadística - Oficina Asesora de Planeación</t>
  </si>
  <si>
    <t>Existe la metodología y procedimiento para el diseño, elaboración e implantación de las tarifas, teniendo en cuenta la herramienta de costeo y el concepto normativo y seguimiento continuo por parte de la Dirección General de las actualizaciones que se realicen  al manual tarifario.</t>
  </si>
  <si>
    <t>Se hacen cobros a los usuarios no soportados en el costeo de las tarifas
Recaudos por concepto de tarifas que no corresponden a la realidad de acuerdo a lo definido en la ley 399 de 1997
Publicar información erronea sobre los valores de las tarifas en la página web o  en los portales donde se deban incluir</t>
  </si>
  <si>
    <t>Errores en los análisis técnicos y jurídicos de la viabilidad de las tarifas.
Mala aplicación de la metodología del costeo de las tarifas.
Errores en la definición de las actividades y falta de actualizacón de procedimientos que soportan  el costo de la tarifa.</t>
  </si>
  <si>
    <t>Cuando exista dentro del manual tarifario de la vigencia una tarifa mal calculada en su costeo o sin sustento normativo que la soporte</t>
  </si>
  <si>
    <t>Emitir tarifas sin verificar los hechos generadores respectivos o la normatividad que los sustente o costear inadecuadamente las tarifas del manual tarifario.</t>
  </si>
  <si>
    <t>DIE-2017-RE005</t>
  </si>
  <si>
    <t>Convocatoria a una reunión extraordinaria de la revisión por la dirección y definir las acciones frente a los compromisos que no tengan avance</t>
  </si>
  <si>
    <t>Correos electrónicos, listados de asistencia, acta de la revisión por la dirección, documento de seguimiento de compromisos</t>
  </si>
  <si>
    <t>Grupo de Sistemas de Gestión Integrado - Oficina Asesora de Planeación</t>
  </si>
  <si>
    <t>Seguimiento a los compromisos establecidos en la revisión por la dirección, por parte del Grupo de Sistemas de Gestión Integrado - Oficina Asesora de Planeación y solicitud de avances en las actividades</t>
  </si>
  <si>
    <t>Los resultados de la revisión no permiten el mejoramiento efectivo del Sistema de Gestión Integrado.
Los compromisos que se derivan de la revisión por la dirección no cumplen con los objetivos esperados en la reunión</t>
  </si>
  <si>
    <t>Falta de seguimiento por parte de responsables  de los compromisos acordados en la revisión por la dirección.</t>
  </si>
  <si>
    <t xml:space="preserve">Cuando los compromisos acordados en la revisión por la  dirección, no se realicen según lo planeado sin las justiificaciones correspondientes </t>
  </si>
  <si>
    <t>Incumplimiento en la ejecución de los compromisos de la revisión por la dirección, sin justificación.</t>
  </si>
  <si>
    <t>DIE-2017-RE004</t>
  </si>
  <si>
    <t>La Dirección General y el
Grupo de Sistemas de Gestión Integrado - Oficina Asesora de Planeación, realiza el levantamiento de la información para ser analizada en la reunión de la revisión por la dirección.</t>
  </si>
  <si>
    <t>Correos electrónicos, presentaciones, documentos resumen de la información de las entradas,  acta de la revisión por la dirección</t>
  </si>
  <si>
    <t>Cuando se programa la revisión por la dirección anual</t>
  </si>
  <si>
    <t>Dirección General
Grupo de Sistemas de Gestión Integrado - Oficina Asesora de Planeación</t>
  </si>
  <si>
    <t>Diseño de la metodología de presentación de la información que deben cumplir los responsables de elaborar las entradas de la revisión por la dirección.
Revisión de la información antes de ser presentada a la reunión, por parte de los funcionarios del Grupo de Sistemas de Gestión Integrado.</t>
  </si>
  <si>
    <t xml:space="preserve">Los responsables de las dependencias que brindan la información de entrada a la revisión por la dirección no analizan adecuadamente los datos </t>
  </si>
  <si>
    <t>Encontrar en la revisión por la dirección, información de las entradas o análisis errados  por parte del director general</t>
  </si>
  <si>
    <t>Presentar información erronea de las entradas definidas  en las reuniones de revisión por la dirección.</t>
  </si>
  <si>
    <t>DIE-2017-RO003</t>
  </si>
  <si>
    <t xml:space="preserve">*Se observa que tiene Acción Preventiva el riesgo año 2017 en el consolidado  de Acciones C y P. con el nombre del riesgo  "Inclusión de gastos no autorizados" y en la matriz de riesgos el nombre del riesgo es "Inclusión de gastos no autorizados por parte del funcionario para beneficio personal o de terceros". se recomienda mantener la redacción del riesgo en todas las etapas.
*El Plan de Acción del consolidado de Acciones Preventivas y Correctivas se encuentra desactualizado la actividad 2, ademas en la carpeta compartida se recomienda consolidar la Acción Preventiva en un solo archivo.
</t>
  </si>
  <si>
    <t>La Secretaría General como secretario del Consejo Directivo, prepara y consolida la información para ser presentada en el Consejo Directivo.</t>
  </si>
  <si>
    <t>Correos electrónicos, documentos a remitir al Consejo Directivo</t>
  </si>
  <si>
    <t>Cada vez que se planea una reunión ordinaria o extraordinaria</t>
  </si>
  <si>
    <t>Jefes de las dependencias
Secretaría General</t>
  </si>
  <si>
    <t>Los responsables de la información que se presenta al Consejo Directivo, realizan las revisiones de los coordinadores o jefes de las dependencias. Tambien, en la Secretaría General, se revisan los documentos a remitir a los miembros del Consejo Directivo.</t>
  </si>
  <si>
    <t>Tomar decisiones en el Consejo Directivo que no corresponden a la realidad</t>
  </si>
  <si>
    <t>La información que se debe remitir a los miembros del Consejo Directivo se realiza sin el control requerido</t>
  </si>
  <si>
    <t>Cuando sea requerido corregir la información presentada en las reuniones del Consejo Directivo</t>
  </si>
  <si>
    <t>Presentar información errónea en el Consejo Directivo, sobre los temas que deben tratarse en la reunión.</t>
  </si>
  <si>
    <t>DIE-2017-RO002</t>
  </si>
  <si>
    <t>La Dirección General define los Objetivos estratégicos, los publica e implementa en la plataforma estratégica.</t>
  </si>
  <si>
    <t>Actas de reunión, listados de asistencia, documentos con los objetivos definidos</t>
  </si>
  <si>
    <t>Anualmente</t>
  </si>
  <si>
    <t>Oficina Asesora de Planeación y Dirección General</t>
  </si>
  <si>
    <t>Ejecución del procedimiento  FORMULACIÓN Y SEGUIMIENTO AL PLAN ESTRATÉGICO
DEL INVIMA - GDI-DIE-PR006, donde se describe las actividades para desarrollar la metodologia de revisión de los objetivos estrategicos, el seguimiento y la definición final de estos objetivos. Adiconalmente, se tiene la revisión del Director General, Directores Misionales, Secretarío General y Jefes de Oficina</t>
  </si>
  <si>
    <t>Incumplimiento de la plataforma estratégica del Invima y a los planes nacionales y sectorial.
Utilización de los recursos en actividades que no aportan adecuadamente a las metas que debe tener el instituto en el periodo correspondientes</t>
  </si>
  <si>
    <t>Inadecuada planeación en el diseño de la metas propuestas para alcanzar los objetivos. 
Falta de seguimiento a los programas o proyectos del Invima por parte de los ejecutores.
Falta de recursos requeridos para ejecutar las actividades que cumplan con las actividades propuestas para alcanzar los objetivos.
No realizar una adecuada aplicación a la metodología implementada en la vigencia, para la definición de los objetivos institucionales con  la participación de las dependencias.</t>
  </si>
  <si>
    <t>Cuando la medición anual de los indicadores para cada objetivo estratégicos arroje un resultado bajo o no aceptable para el Invima</t>
  </si>
  <si>
    <t>Incumplimiento de las metas propuestas definidas para alcanzar los objetivos estratégicos del Invima</t>
  </si>
  <si>
    <t>DIE-2017-RE001</t>
  </si>
  <si>
    <t>Plan de contingencia</t>
  </si>
  <si>
    <t>Numero de Acción Preventiva</t>
  </si>
  <si>
    <t>Opciones de Manejo del Riesgo</t>
  </si>
  <si>
    <t>Zona de riesgo
(Residual)</t>
  </si>
  <si>
    <t>Impacto
 (Residual)</t>
  </si>
  <si>
    <t>Probabilidad (Residual)</t>
  </si>
  <si>
    <t>Evidencia de su aplicación</t>
  </si>
  <si>
    <t xml:space="preserve">Frecuencia </t>
  </si>
  <si>
    <t xml:space="preserve">Responsable de ejecución </t>
  </si>
  <si>
    <t xml:space="preserve">Tipo </t>
  </si>
  <si>
    <t>II SEGUIMIENTO OFICINA DE CONTROL INTERNO,  AGOSTO 2017</t>
  </si>
  <si>
    <t>Tratamiento del Riesgo</t>
  </si>
  <si>
    <t>Evaluación del riesgo residual (Después de los controles)</t>
  </si>
  <si>
    <t>Información del Controles</t>
  </si>
  <si>
    <t>Análisis del Riesgo Inherente (Antes de los controles)</t>
  </si>
  <si>
    <t>Consecuencias Potenciales</t>
  </si>
  <si>
    <t>Causas
(Factores Internos o externos)</t>
  </si>
  <si>
    <t>Descripción de la Materialización
 (En qué caso se puede materializar el evento?)</t>
  </si>
  <si>
    <t>Descripción del Riesgo</t>
  </si>
  <si>
    <t>La Oficina de Control Interno realizo seguimiento a la matriz de riesgos de corrupción evidenciando lo siguiente:
La matriz de riesgos paso de tener 23 a 26 riesgos de corrupción.  Con relación al riesgo residual  se tiene riesgos en zona alta a 9, media 5 y baja 12. 
Con relación a los riesgos residual medio y  alto se observó en el Consolidado Acciones
Preventivas y Correctivas  que tienen acción preventiva.
Se materializó un riesgo de corrupción INS-2017-RC001 el cual se cerró no eficaz la acción preventiva y se levantó una acción correctiva.
Es importante que el control aplique a las causas del riesgo</t>
  </si>
  <si>
    <t>Sa a avanzado en el desarrollo de la actividad</t>
  </si>
  <si>
    <t>III SEGUIMIENTO ENERO 2018</t>
  </si>
  <si>
    <t>Actividades Cumplidas al 100% en el PAAC III seguimiento</t>
  </si>
  <si>
    <t>Actividades Cumplidas al 100% en el PAAC II seguimiento</t>
  </si>
  <si>
    <t>Actividades Cumplidas al 100% en el PAAC I seguimiento</t>
  </si>
  <si>
    <t>% de avance
acumulado de Actividades cumplidas al 100%</t>
  </si>
  <si>
    <t>Total de actividades cumplidas al 100%</t>
  </si>
  <si>
    <t>Falta la publicación del informe de Quejas y Reclamos en la página web del Instituto. Se cumplió con el 85% del 33%</t>
  </si>
  <si>
    <t xml:space="preserve">  SEGUIMIENTO OFICINA DE CONTROL INTERNO PLAN ANTICORRUPCIÓN Y ATENCIÓN AL CIUDADANO</t>
  </si>
  <si>
    <t>Actividad cumplida con el 1 informe semestral</t>
  </si>
  <si>
    <t>Presenta Avances  la actividad</t>
  </si>
  <si>
    <t>Actividad cumplida en el 2 trimestre</t>
  </si>
  <si>
    <t>Actividad cumplida en el 1 trimetre</t>
  </si>
  <si>
    <r>
      <rPr>
        <b/>
        <sz val="10"/>
        <rFont val="Arial"/>
        <family val="2"/>
      </rPr>
      <t>Componente 1:</t>
    </r>
    <r>
      <rPr>
        <sz val="10"/>
        <rFont val="Arial"/>
        <family val="2"/>
      </rPr>
      <t xml:space="preserve"> METODOLOGIA PARA LA IDENTIFICACIÓN DE RIESGOS DE CORRUPCIÓN Y ACCIONES PARA SU MANEJO</t>
    </r>
  </si>
  <si>
    <r>
      <rPr>
        <b/>
        <sz val="10"/>
        <rFont val="Arial"/>
        <family val="2"/>
      </rPr>
      <t>Componente 2:</t>
    </r>
    <r>
      <rPr>
        <sz val="10"/>
        <rFont val="Arial"/>
        <family val="2"/>
      </rPr>
      <t xml:space="preserve">  ESTRATEGIAS ANTITRÁMITE</t>
    </r>
  </si>
  <si>
    <r>
      <rPr>
        <b/>
        <sz val="10"/>
        <rFont val="Arial"/>
        <family val="2"/>
      </rPr>
      <t>Componente 3:</t>
    </r>
    <r>
      <rPr>
        <sz val="10"/>
        <rFont val="Arial"/>
        <family val="2"/>
      </rPr>
      <t xml:space="preserve">  RENDICIÓN DE CUENTAS</t>
    </r>
  </si>
  <si>
    <r>
      <rPr>
        <b/>
        <sz val="10"/>
        <rFont val="Arial"/>
        <family val="2"/>
      </rPr>
      <t xml:space="preserve">Componente 4: </t>
    </r>
    <r>
      <rPr>
        <sz val="10"/>
        <rFont val="Arial"/>
        <family val="2"/>
      </rPr>
      <t xml:space="preserve"> MECANISMOS PARA MEJORAR LA ATENCION AL CIUDADANO</t>
    </r>
  </si>
  <si>
    <r>
      <rPr>
        <b/>
        <sz val="10"/>
        <rFont val="Arial"/>
        <family val="2"/>
      </rPr>
      <t>Componente 5:</t>
    </r>
    <r>
      <rPr>
        <sz val="10"/>
        <rFont val="Arial"/>
        <family val="2"/>
      </rPr>
      <t xml:space="preserve">  ACCESO A LA INFORMACIÓN PÚBLICA (LEY 1712 DE 2014)</t>
    </r>
  </si>
  <si>
    <r>
      <rPr>
        <b/>
        <sz val="10"/>
        <rFont val="Calibri"/>
        <family val="2"/>
        <scheme val="minor"/>
      </rPr>
      <t>Componente 6:</t>
    </r>
    <r>
      <rPr>
        <sz val="10"/>
        <rFont val="Calibri"/>
        <family val="2"/>
        <scheme val="minor"/>
      </rPr>
      <t xml:space="preserve">  INCIATIVAS ADICIONALES</t>
    </r>
  </si>
  <si>
    <t>Cronograma PAE</t>
  </si>
  <si>
    <t xml:space="preserve">Durante el período se elaboraron y publicaron los informes correspondientes, los cuales están disponibles en https://www.invima.gov.co/presupuesto-2017
</t>
  </si>
  <si>
    <t>Informe de gestión de la ejecución de la estrategia de lucha contra la ilegalidad, contrabando y corrupción de productos de competencia del Invima a través de comercio electrónico, se encuentra en el Grupo de Unidad de Reacción Inmediata GURI, correspondiente al primer semestre de 2017.</t>
  </si>
  <si>
    <t xml:space="preserve">Se realizaron capacitaciones en:
- Código de  ética - INVIMA SOY YO el 15/06/2017
- Entrenamiento en página  WEB el 20/06/2017
-Mejoramiento  de las competencias de  atención al ciudadano 21/06/2017el </t>
  </si>
  <si>
    <t>El esquema de publicación se está estructurando y una vez terminado se podrá determinar los responsables de la publicación y de actualziación de la información de la página web del Invima</t>
  </si>
  <si>
    <t xml:space="preserve"> SEGUIMIENTO OFICINA DE CONTROL INTERNO</t>
  </si>
  <si>
    <t>Los convenios y el acuerdo con sus respectivos soportes se encuentran archivados en el GURI</t>
  </si>
  <si>
    <t>Durante el año 2017, se suscribieron dos convenios y un acuerdo, cumpliendo la meta en el 100%.</t>
  </si>
  <si>
    <t>Ninguna</t>
  </si>
  <si>
    <t>El GURI en cumplimiento de una de sus funciones, ha participado, durante el periodo 01 de agosto a 28 de diciembre de 2017, en nueve (9) reuniones de articulación interinstitucional:
1. 3er Encuentro Técnico Nacional de Inspectores de Sitios de Control en Puertos, Aeropuertos y Pasos de Frontera", 01-agosto-2017
2. Comité de afiliados de la ANDI, 02-agosto-2017
3.Reunión para revisar la conveniencia o no de realizar un convenio con la FGN, 03-agosto-2017
4. VIII Sesión de la Comisión Interinstitucional de Lucha Contra el Contrabando, 11-septiembre-2017
5. Reunión con la Emisora de la Policía Nacional, 25-septimembre-2017
6.Desayuno de trabajo del lanzamiento del portal web “Hacia la Integridad”, 11-octubre-2017
7. Sesión Extraordinaria IX Comisión Interinstitucional de Lucha contra el Contrabando, 31-octubre-2017
8. Comité Nacional de Carnes, 07-noviembre-2017.
9, Día Internacional contra la corrupción, 04-diciembre-2017</t>
  </si>
  <si>
    <t>Actividad cumplida al 100%</t>
  </si>
  <si>
    <t>Publicación en system plus
Archivo en power point.
Publicación en el portal web institucional.</t>
  </si>
  <si>
    <t>Se cumplió con la actividad al 100%</t>
  </si>
  <si>
    <t>III SEGUIMIENTO DICIEMBRE 2017</t>
  </si>
  <si>
    <t xml:space="preserve">SEGUIMIENTO Y EVALUACIÓN </t>
  </si>
  <si>
    <t>28/12/2017 Se realizó seguimiento por la Oficina de Control Interno evidneciando el cumplimiento.</t>
  </si>
  <si>
    <t>13/07/2018</t>
  </si>
  <si>
    <t>28/12/2017 Se realizó seguimiento por la Oficina de Control Interno se encuentra en tiempo</t>
  </si>
  <si>
    <t>Se amplia la fecha de ejecución toda vez que  se requiere poner en consideración el documento con los gremios e industria</t>
  </si>
  <si>
    <t>928</t>
  </si>
  <si>
    <t>Registro sanitario de medicamentos de fabricación nacional nuevos y/o renovaciones  incluidos en normas farmacológicas colombianas</t>
  </si>
  <si>
    <t>El usuario debe solicitar la renovación del registro sanitario pagando la tarifa legal correspondiente y esperando los términos establecidos de respuesta a este trámite que son 90 días hábiles y luego solicitar la autorización de agotamiento, pagando la tarifa 4002-5 y esperar el tiempo de estudio que aproximadamente son 15 días hábiles.</t>
  </si>
  <si>
    <t xml:space="preserve">Estudio y evaluación de dos trámites independientes en una sola solicitud. 
Se mejora el tiempo de respuesta , el cual será el establecido en el procedimiento de renovaciones con estudio previo y posterior. (90 días habiles a partir de la radicación, para renovaciones por vía tradicional y 8 días habiles para renovaciones automáticas) . Omitiendo el tiempo necesario posterior para la evaluación de la autorización de agotamiento (de acuerdo al procedimiento 15 días habiles) </t>
  </si>
  <si>
    <t>28/10/2017</t>
  </si>
  <si>
    <t>No se ha materializado el riesgo</t>
  </si>
  <si>
    <r>
      <t xml:space="preserve">Plan de Mejoramiento – Consolidado Acciones Preventivas y Correctivas: </t>
    </r>
    <r>
      <rPr>
        <sz val="10"/>
        <color rgb="FF000000"/>
        <rFont val="Arial"/>
        <family val="2"/>
      </rPr>
      <t>Se encuentra la publicación del riesgo en el consolidado 2017 con el nombre de Inclusión de gastos no autorizados, GFP-GPR-2017-AP001</t>
    </r>
    <r>
      <rPr>
        <b/>
        <sz val="10"/>
        <color rgb="FF000000"/>
        <rFont val="Arial"/>
        <family val="2"/>
      </rPr>
      <t xml:space="preserve">
Matriz de identificación, valoración, análisis y tratamiento de riesgos: 
</t>
    </r>
    <r>
      <rPr>
        <sz val="10"/>
        <color rgb="FF000000"/>
        <rFont val="Arial"/>
        <family val="2"/>
      </rPr>
      <t>Se encuentra el riesgo año 2017.</t>
    </r>
    <r>
      <rPr>
        <b/>
        <sz val="10"/>
        <color rgb="FF000000"/>
        <rFont val="Arial"/>
        <family val="2"/>
      </rPr>
      <t xml:space="preserve">
Causas: </t>
    </r>
    <r>
      <rPr>
        <sz val="10"/>
        <color rgb="FF000000"/>
        <rFont val="Arial"/>
        <family val="2"/>
      </rPr>
      <t>3 Causas</t>
    </r>
    <r>
      <rPr>
        <b/>
        <sz val="10"/>
        <color rgb="FF000000"/>
        <rFont val="Arial"/>
        <family val="2"/>
      </rPr>
      <t xml:space="preserve">
Control:  </t>
    </r>
    <r>
      <rPr>
        <sz val="10"/>
        <color rgb="FF000000"/>
        <rFont val="Arial"/>
        <family val="2"/>
      </rPr>
      <t>3 Controles</t>
    </r>
    <r>
      <rPr>
        <b/>
        <sz val="10"/>
        <color rgb="FF000000"/>
        <rFont val="Arial"/>
        <family val="2"/>
      </rPr>
      <t xml:space="preserve"> 
Acción Preventiva:</t>
    </r>
    <r>
      <rPr>
        <sz val="10"/>
        <color rgb="FF000000"/>
        <rFont val="Arial"/>
        <family val="2"/>
      </rPr>
      <t xml:space="preserve"> GFP-GPR-2017-AP001</t>
    </r>
    <r>
      <rPr>
        <b/>
        <sz val="10"/>
        <color rgb="FF000000"/>
        <rFont val="Arial"/>
        <family val="2"/>
      </rPr>
      <t xml:space="preserve">
Fecha de inicio plan de acción: </t>
    </r>
    <r>
      <rPr>
        <sz val="10"/>
        <color rgb="FF000000"/>
        <rFont val="Arial"/>
        <family val="2"/>
      </rPr>
      <t>01/06/2017</t>
    </r>
    <r>
      <rPr>
        <b/>
        <sz val="10"/>
        <color rgb="FF000000"/>
        <rFont val="Arial"/>
        <family val="2"/>
      </rPr>
      <t xml:space="preserve">
Fecha de terminación plan de acción:</t>
    </r>
    <r>
      <rPr>
        <sz val="10"/>
        <color rgb="FF000000"/>
        <rFont val="Arial"/>
        <family val="2"/>
      </rPr>
      <t xml:space="preserve"> 08/09/2017</t>
    </r>
  </si>
  <si>
    <r>
      <rPr>
        <b/>
        <sz val="20"/>
        <color rgb="FF000000"/>
        <rFont val="Arial"/>
        <family val="2"/>
      </rPr>
      <t>Plan de Mejoramiento – Consolidado Acciones Preventivas y Correctivas:</t>
    </r>
    <r>
      <rPr>
        <sz val="20"/>
        <color rgb="FF000000"/>
        <rFont val="Arial"/>
        <family val="2"/>
      </rPr>
      <t xml:space="preserve"> Como el riesgo residual es bajo no aplica para acción Preventiva y Correctiva.
</t>
    </r>
    <r>
      <rPr>
        <b/>
        <sz val="20"/>
        <color rgb="FF000000"/>
        <rFont val="Arial"/>
        <family val="2"/>
      </rPr>
      <t>Matriz de identificación, valoración, análisis y tratamiento de riesgos:</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3 Causas
</t>
    </r>
    <r>
      <rPr>
        <b/>
        <sz val="20"/>
        <color rgb="FF000000"/>
        <rFont val="Arial"/>
        <family val="2"/>
      </rPr>
      <t>Control:</t>
    </r>
    <r>
      <rPr>
        <sz val="20"/>
        <color rgb="FF000000"/>
        <rFont val="Arial"/>
        <family val="2"/>
      </rPr>
      <t xml:space="preserve">  1 Control 
</t>
    </r>
    <r>
      <rPr>
        <b/>
        <sz val="20"/>
        <color rgb="FF000000"/>
        <rFont val="Arial"/>
        <family val="2"/>
      </rPr>
      <t>Acción Preventiva:</t>
    </r>
    <r>
      <rPr>
        <sz val="20"/>
        <color rgb="FF000000"/>
        <rFont val="Arial"/>
        <family val="2"/>
      </rPr>
      <t xml:space="preserve"> N/A
</t>
    </r>
    <r>
      <rPr>
        <b/>
        <sz val="20"/>
        <color rgb="FF000000"/>
        <rFont val="Arial"/>
        <family val="2"/>
      </rPr>
      <t>Fecha de inicio plan de acción:</t>
    </r>
    <r>
      <rPr>
        <sz val="20"/>
        <color rgb="FF000000"/>
        <rFont val="Arial"/>
        <family val="2"/>
      </rPr>
      <t xml:space="preserve"> N/A
</t>
    </r>
    <r>
      <rPr>
        <b/>
        <sz val="20"/>
        <color rgb="FF000000"/>
        <rFont val="Arial"/>
        <family val="2"/>
      </rPr>
      <t>Fecha de terminación plan de acción:</t>
    </r>
    <r>
      <rPr>
        <sz val="20"/>
        <color rgb="FF000000"/>
        <rFont val="Arial"/>
        <family val="2"/>
      </rPr>
      <t xml:space="preserve"> N/A</t>
    </r>
  </si>
  <si>
    <r>
      <rPr>
        <b/>
        <sz val="20"/>
        <color rgb="FF000000"/>
        <rFont val="Arial"/>
        <family val="2"/>
      </rPr>
      <t>Plan de Mejoramiento – Consolidado Acciones Preventivas y Correctivas:</t>
    </r>
    <r>
      <rPr>
        <sz val="20"/>
        <color rgb="FF000000"/>
        <rFont val="Arial"/>
        <family val="2"/>
      </rPr>
      <t xml:space="preserve"> Como el riesgo residual es bajo no aplica para acción Preventiva y Correctiva.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 xml:space="preserve">Causas: </t>
    </r>
    <r>
      <rPr>
        <sz val="20"/>
        <color rgb="FF000000"/>
        <rFont val="Arial"/>
        <family val="2"/>
      </rPr>
      <t xml:space="preserve">3 Causas
</t>
    </r>
    <r>
      <rPr>
        <b/>
        <sz val="20"/>
        <color rgb="FF000000"/>
        <rFont val="Arial"/>
        <family val="2"/>
      </rPr>
      <t>Control:</t>
    </r>
    <r>
      <rPr>
        <sz val="20"/>
        <color rgb="FF000000"/>
        <rFont val="Arial"/>
        <family val="2"/>
      </rPr>
      <t xml:space="preserve">  1 Control
</t>
    </r>
    <r>
      <rPr>
        <b/>
        <sz val="20"/>
        <color rgb="FF000000"/>
        <rFont val="Arial"/>
        <family val="2"/>
      </rPr>
      <t>Acción Preventiva:</t>
    </r>
    <r>
      <rPr>
        <sz val="20"/>
        <color rgb="FF000000"/>
        <rFont val="Arial"/>
        <family val="2"/>
      </rPr>
      <t xml:space="preserve"> N/A
</t>
    </r>
    <r>
      <rPr>
        <b/>
        <sz val="20"/>
        <color rgb="FF000000"/>
        <rFont val="Arial"/>
        <family val="2"/>
      </rPr>
      <t xml:space="preserve">Fecha de inicio plan de acción: </t>
    </r>
    <r>
      <rPr>
        <sz val="20"/>
        <color rgb="FF000000"/>
        <rFont val="Arial"/>
        <family val="2"/>
      </rPr>
      <t xml:space="preserve">N/A
</t>
    </r>
    <r>
      <rPr>
        <b/>
        <sz val="20"/>
        <color rgb="FF000000"/>
        <rFont val="Arial"/>
        <family val="2"/>
      </rPr>
      <t xml:space="preserve">Fecha de terminación plan de acción: </t>
    </r>
    <r>
      <rPr>
        <sz val="20"/>
        <color rgb="FF000000"/>
        <rFont val="Arial"/>
        <family val="2"/>
      </rPr>
      <t>N/A</t>
    </r>
  </si>
  <si>
    <r>
      <rPr>
        <b/>
        <sz val="20"/>
        <color rgb="FF000000"/>
        <rFont val="Arial"/>
        <family val="2"/>
      </rPr>
      <t>Plan de Mejoramiento – Consolidado Acciones Preventivas y Correctivas:</t>
    </r>
    <r>
      <rPr>
        <sz val="20"/>
        <color rgb="FF000000"/>
        <rFont val="Arial"/>
        <family val="2"/>
      </rPr>
      <t xml:space="preserve"> Se encuentra la publicación del riesgo en el consolidado 2017, con la Acción Preventiva AIC-GCM-2017-AP001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3 Causas
</t>
    </r>
    <r>
      <rPr>
        <b/>
        <sz val="20"/>
        <color rgb="FF000000"/>
        <rFont val="Arial"/>
        <family val="2"/>
      </rPr>
      <t>Control:</t>
    </r>
    <r>
      <rPr>
        <sz val="20"/>
        <color rgb="FF000000"/>
        <rFont val="Arial"/>
        <family val="2"/>
      </rPr>
      <t xml:space="preserve">  1 Control
</t>
    </r>
    <r>
      <rPr>
        <b/>
        <sz val="20"/>
        <color rgb="FF000000"/>
        <rFont val="Arial"/>
        <family val="2"/>
      </rPr>
      <t>Acción Preventiva:</t>
    </r>
    <r>
      <rPr>
        <sz val="20"/>
        <color rgb="FF000000"/>
        <rFont val="Arial"/>
        <family val="2"/>
      </rPr>
      <t xml:space="preserve"> AIC-GCM-2017-AP001
</t>
    </r>
    <r>
      <rPr>
        <b/>
        <sz val="20"/>
        <color rgb="FF000000"/>
        <rFont val="Arial"/>
        <family val="2"/>
      </rPr>
      <t>Fecha de inicio plan de acción:</t>
    </r>
    <r>
      <rPr>
        <sz val="20"/>
        <color rgb="FF000000"/>
        <rFont val="Arial"/>
        <family val="2"/>
      </rPr>
      <t xml:space="preserve"> 17/06/2017
</t>
    </r>
    <r>
      <rPr>
        <b/>
        <sz val="20"/>
        <color rgb="FF000000"/>
        <rFont val="Arial"/>
        <family val="2"/>
      </rPr>
      <t>Fecha de terminación plan de acción:</t>
    </r>
    <r>
      <rPr>
        <sz val="20"/>
        <color rgb="FF000000"/>
        <rFont val="Arial"/>
        <family val="2"/>
      </rPr>
      <t xml:space="preserve"> 30/11/2017</t>
    </r>
  </si>
  <si>
    <r>
      <rPr>
        <b/>
        <sz val="20"/>
        <color rgb="FF000000"/>
        <rFont val="Arial"/>
        <family val="2"/>
      </rPr>
      <t xml:space="preserve">Plan de Mejoramiento – Consolidado Acciones Preventivas y Correctivas: 
</t>
    </r>
    <r>
      <rPr>
        <sz val="20"/>
        <color rgb="FF000000"/>
        <rFont val="Arial"/>
        <family val="2"/>
      </rPr>
      <t xml:space="preserve">Como el riesgo residual es bajo no aplica para acción Preventiva y Correctiva.
</t>
    </r>
    <r>
      <rPr>
        <b/>
        <sz val="20"/>
        <color rgb="FF000000"/>
        <rFont val="Arial"/>
        <family val="2"/>
      </rPr>
      <t xml:space="preserve">Matriz de identificación, valoración, análisis y tratamiento de riesgos: </t>
    </r>
    <r>
      <rPr>
        <sz val="20"/>
        <color rgb="FF000000"/>
        <rFont val="Arial"/>
        <family val="2"/>
      </rPr>
      <t xml:space="preserve">
Se encuentra el riesgo año 2017.
</t>
    </r>
    <r>
      <rPr>
        <b/>
        <sz val="20"/>
        <color rgb="FF000000"/>
        <rFont val="Arial"/>
        <family val="2"/>
      </rPr>
      <t>Causas:</t>
    </r>
    <r>
      <rPr>
        <sz val="20"/>
        <color rgb="FF000000"/>
        <rFont val="Arial"/>
        <family val="2"/>
      </rPr>
      <t xml:space="preserve"> 5 Causas
</t>
    </r>
    <r>
      <rPr>
        <b/>
        <sz val="20"/>
        <color rgb="FF000000"/>
        <rFont val="Arial"/>
        <family val="2"/>
      </rPr>
      <t>Control:</t>
    </r>
    <r>
      <rPr>
        <sz val="20"/>
        <color rgb="FF000000"/>
        <rFont val="Arial"/>
        <family val="2"/>
      </rPr>
      <t xml:space="preserve">  1 Controles 
</t>
    </r>
    <r>
      <rPr>
        <b/>
        <sz val="20"/>
        <color rgb="FF000000"/>
        <rFont val="Arial"/>
        <family val="2"/>
      </rPr>
      <t xml:space="preserve">Acción Preventiva: </t>
    </r>
    <r>
      <rPr>
        <sz val="20"/>
        <color rgb="FF000000"/>
        <rFont val="Arial"/>
        <family val="2"/>
      </rPr>
      <t xml:space="preserve">N/A
</t>
    </r>
    <r>
      <rPr>
        <b/>
        <sz val="20"/>
        <color rgb="FF000000"/>
        <rFont val="Arial"/>
        <family val="2"/>
      </rPr>
      <t>Fecha de inicio plan de acción:</t>
    </r>
    <r>
      <rPr>
        <sz val="20"/>
        <color rgb="FF000000"/>
        <rFont val="Arial"/>
        <family val="2"/>
      </rPr>
      <t xml:space="preserve"> N/A
</t>
    </r>
    <r>
      <rPr>
        <b/>
        <sz val="20"/>
        <color rgb="FF000000"/>
        <rFont val="Arial"/>
        <family val="2"/>
      </rPr>
      <t>Fecha de terminación plan de acción:</t>
    </r>
    <r>
      <rPr>
        <sz val="20"/>
        <color rgb="FF000000"/>
        <rFont val="Arial"/>
        <family val="2"/>
      </rPr>
      <t xml:space="preserve"> N/A</t>
    </r>
  </si>
  <si>
    <r>
      <rPr>
        <b/>
        <sz val="20"/>
        <color rgb="FF000000"/>
        <rFont val="Arial"/>
        <family val="2"/>
      </rPr>
      <t xml:space="preserve">Plan de Mejoramiento – Consolidado Acciones Preventivas y Correctivas: </t>
    </r>
    <r>
      <rPr>
        <sz val="20"/>
        <color rgb="FF000000"/>
        <rFont val="Arial"/>
        <family val="2"/>
      </rPr>
      <t xml:space="preserve">
Como el riesgo residual es bajo no aplica para acción Preventiva y Correctiva.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5 Causas
</t>
    </r>
    <r>
      <rPr>
        <b/>
        <sz val="20"/>
        <color rgb="FF000000"/>
        <rFont val="Arial"/>
        <family val="2"/>
      </rPr>
      <t xml:space="preserve">Control: </t>
    </r>
    <r>
      <rPr>
        <sz val="20"/>
        <color rgb="FF000000"/>
        <rFont val="Arial"/>
        <family val="2"/>
      </rPr>
      <t xml:space="preserve"> 1 Control
</t>
    </r>
    <r>
      <rPr>
        <b/>
        <sz val="20"/>
        <color rgb="FF000000"/>
        <rFont val="Arial"/>
        <family val="2"/>
      </rPr>
      <t>Acción Preventiva:</t>
    </r>
    <r>
      <rPr>
        <sz val="20"/>
        <color rgb="FF000000"/>
        <rFont val="Arial"/>
        <family val="2"/>
      </rPr>
      <t xml:space="preserve"> N/A
</t>
    </r>
    <r>
      <rPr>
        <b/>
        <sz val="20"/>
        <color rgb="FF000000"/>
        <rFont val="Arial"/>
        <family val="2"/>
      </rPr>
      <t>Fecha de inicio plan de acción:</t>
    </r>
    <r>
      <rPr>
        <sz val="20"/>
        <color rgb="FF000000"/>
        <rFont val="Arial"/>
        <family val="2"/>
      </rPr>
      <t xml:space="preserve"> N/A
</t>
    </r>
    <r>
      <rPr>
        <b/>
        <sz val="20"/>
        <color rgb="FF000000"/>
        <rFont val="Arial"/>
        <family val="2"/>
      </rPr>
      <t xml:space="preserve">Fecha de terminación plan de acción: </t>
    </r>
    <r>
      <rPr>
        <sz val="20"/>
        <color rgb="FF000000"/>
        <rFont val="Arial"/>
        <family val="2"/>
      </rPr>
      <t>N/A</t>
    </r>
  </si>
  <si>
    <r>
      <rPr>
        <b/>
        <sz val="20"/>
        <color rgb="FF000000"/>
        <rFont val="Arial"/>
        <family val="2"/>
      </rPr>
      <t>Plan de Mejoramiento – Consolidado Acciones Preventivas y Correctivas:</t>
    </r>
    <r>
      <rPr>
        <sz val="20"/>
        <color rgb="FF000000"/>
        <rFont val="Arial"/>
        <family val="2"/>
      </rPr>
      <t xml:space="preserve"> 
Como el riesgo residual es bajo no aplica para acción Preventiva y Correctiva.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3 Causas
</t>
    </r>
    <r>
      <rPr>
        <b/>
        <sz val="20"/>
        <color rgb="FF000000"/>
        <rFont val="Arial"/>
        <family val="2"/>
      </rPr>
      <t xml:space="preserve">Control: </t>
    </r>
    <r>
      <rPr>
        <sz val="20"/>
        <color rgb="FF000000"/>
        <rFont val="Arial"/>
        <family val="2"/>
      </rPr>
      <t xml:space="preserve"> 1 Control 
</t>
    </r>
    <r>
      <rPr>
        <b/>
        <sz val="20"/>
        <color rgb="FF000000"/>
        <rFont val="Arial"/>
        <family val="2"/>
      </rPr>
      <t xml:space="preserve">Acción Preventiva: </t>
    </r>
    <r>
      <rPr>
        <sz val="20"/>
        <color rgb="FF000000"/>
        <rFont val="Arial"/>
        <family val="2"/>
      </rPr>
      <t xml:space="preserve">N/A
</t>
    </r>
    <r>
      <rPr>
        <b/>
        <sz val="20"/>
        <color rgb="FF000000"/>
        <rFont val="Arial"/>
        <family val="2"/>
      </rPr>
      <t>Fecha de inicio plan de acción:</t>
    </r>
    <r>
      <rPr>
        <sz val="20"/>
        <color rgb="FF000000"/>
        <rFont val="Arial"/>
        <family val="2"/>
      </rPr>
      <t xml:space="preserve"> N/A
</t>
    </r>
    <r>
      <rPr>
        <b/>
        <sz val="20"/>
        <color rgb="FF000000"/>
        <rFont val="Arial"/>
        <family val="2"/>
      </rPr>
      <t>Fecha de terminación plan de acción:</t>
    </r>
    <r>
      <rPr>
        <sz val="20"/>
        <color rgb="FF000000"/>
        <rFont val="Arial"/>
        <family val="2"/>
      </rPr>
      <t xml:space="preserve"> N/A</t>
    </r>
  </si>
  <si>
    <r>
      <rPr>
        <b/>
        <sz val="20"/>
        <color rgb="FF000000"/>
        <rFont val="Arial"/>
        <family val="2"/>
      </rPr>
      <t>Plan de Mejoramiento – Consolidado Acciones Preventivas y Correctivas:</t>
    </r>
    <r>
      <rPr>
        <sz val="20"/>
        <color rgb="FF000000"/>
        <rFont val="Arial"/>
        <family val="2"/>
      </rPr>
      <t xml:space="preserve"> 
Como el riesgo residual es bajo no aplica para acción Preventiva y Correctiva.
</t>
    </r>
    <r>
      <rPr>
        <b/>
        <sz val="20"/>
        <color rgb="FF000000"/>
        <rFont val="Arial"/>
        <family val="2"/>
      </rPr>
      <t xml:space="preserve">Matriz de identificación, valoración, análisis y tratamiento de riesgos: </t>
    </r>
    <r>
      <rPr>
        <sz val="20"/>
        <color rgb="FF000000"/>
        <rFont val="Arial"/>
        <family val="2"/>
      </rPr>
      <t xml:space="preserve">Se encuentra el riesgo en la matriz año 2017.
</t>
    </r>
    <r>
      <rPr>
        <b/>
        <sz val="20"/>
        <color rgb="FF000000"/>
        <rFont val="Arial"/>
        <family val="2"/>
      </rPr>
      <t>Causas: 2</t>
    </r>
    <r>
      <rPr>
        <sz val="20"/>
        <color rgb="FF000000"/>
        <rFont val="Arial"/>
        <family val="2"/>
      </rPr>
      <t xml:space="preserve"> Causas
</t>
    </r>
    <r>
      <rPr>
        <b/>
        <sz val="20"/>
        <color rgb="FF000000"/>
        <rFont val="Arial"/>
        <family val="2"/>
      </rPr>
      <t>Control:</t>
    </r>
    <r>
      <rPr>
        <sz val="20"/>
        <color rgb="FF000000"/>
        <rFont val="Arial"/>
        <family val="2"/>
      </rPr>
      <t xml:space="preserve">  1 Control 
</t>
    </r>
    <r>
      <rPr>
        <b/>
        <sz val="20"/>
        <color rgb="FF000000"/>
        <rFont val="Arial"/>
        <family val="2"/>
      </rPr>
      <t xml:space="preserve">Acción Preventiva: </t>
    </r>
    <r>
      <rPr>
        <sz val="20"/>
        <color rgb="FF000000"/>
        <rFont val="Arial"/>
        <family val="2"/>
      </rPr>
      <t xml:space="preserve">N/A
</t>
    </r>
    <r>
      <rPr>
        <b/>
        <sz val="20"/>
        <color rgb="FF000000"/>
        <rFont val="Arial"/>
        <family val="2"/>
      </rPr>
      <t>Fecha de inicio plan de acción:</t>
    </r>
    <r>
      <rPr>
        <sz val="20"/>
        <color rgb="FF000000"/>
        <rFont val="Arial"/>
        <family val="2"/>
      </rPr>
      <t xml:space="preserve"> N/A
</t>
    </r>
    <r>
      <rPr>
        <b/>
        <sz val="20"/>
        <color rgb="FF000000"/>
        <rFont val="Arial"/>
        <family val="2"/>
      </rPr>
      <t>Fecha de terminación plan de acción:</t>
    </r>
    <r>
      <rPr>
        <sz val="20"/>
        <color rgb="FF000000"/>
        <rFont val="Arial"/>
        <family val="2"/>
      </rPr>
      <t xml:space="preserve"> N/A</t>
    </r>
  </si>
  <si>
    <r>
      <rPr>
        <b/>
        <sz val="20"/>
        <color rgb="FF000000"/>
        <rFont val="Arial"/>
        <family val="2"/>
      </rPr>
      <t>Plan de Mejoramiento – Consolidado Acciones Preventivas y Correctivas:</t>
    </r>
    <r>
      <rPr>
        <sz val="20"/>
        <color rgb="FF000000"/>
        <rFont val="Arial"/>
        <family val="2"/>
      </rPr>
      <t xml:space="preserve"> 
Como el riesgo residual es bajo no aplica para acción Preventiva y Correctiva.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3 Causas
</t>
    </r>
    <r>
      <rPr>
        <b/>
        <sz val="20"/>
        <color rgb="FF000000"/>
        <rFont val="Arial"/>
        <family val="2"/>
      </rPr>
      <t>Control:</t>
    </r>
    <r>
      <rPr>
        <sz val="20"/>
        <color rgb="FF000000"/>
        <rFont val="Arial"/>
        <family val="2"/>
      </rPr>
      <t xml:space="preserve">  1 Control 
</t>
    </r>
    <r>
      <rPr>
        <b/>
        <sz val="20"/>
        <color rgb="FF000000"/>
        <rFont val="Arial"/>
        <family val="2"/>
      </rPr>
      <t>Acción Preventiva:</t>
    </r>
    <r>
      <rPr>
        <sz val="20"/>
        <color rgb="FF000000"/>
        <rFont val="Arial"/>
        <family val="2"/>
      </rPr>
      <t xml:space="preserve"> N/A
</t>
    </r>
    <r>
      <rPr>
        <b/>
        <sz val="20"/>
        <color rgb="FF000000"/>
        <rFont val="Arial"/>
        <family val="2"/>
      </rPr>
      <t xml:space="preserve">Fecha de inicio plan de acción: </t>
    </r>
    <r>
      <rPr>
        <sz val="20"/>
        <color rgb="FF000000"/>
        <rFont val="Arial"/>
        <family val="2"/>
      </rPr>
      <t xml:space="preserve">N/A
</t>
    </r>
    <r>
      <rPr>
        <b/>
        <sz val="20"/>
        <color rgb="FF000000"/>
        <rFont val="Arial"/>
        <family val="2"/>
      </rPr>
      <t xml:space="preserve">Fecha de terminación plan de acción: </t>
    </r>
    <r>
      <rPr>
        <sz val="20"/>
        <color rgb="FF000000"/>
        <rFont val="Arial"/>
        <family val="2"/>
      </rPr>
      <t>N/A</t>
    </r>
  </si>
  <si>
    <r>
      <rPr>
        <b/>
        <sz val="20"/>
        <color rgb="FF000000"/>
        <rFont val="Arial"/>
        <family val="2"/>
      </rPr>
      <t>Plan de Mejoramiento – Consolidado Acciones Preventivas y Correctivas:</t>
    </r>
    <r>
      <rPr>
        <sz val="20"/>
        <color rgb="FF000000"/>
        <rFont val="Arial"/>
        <family val="2"/>
      </rPr>
      <t xml:space="preserve"> Se encuentra la publicación del riesgo en el consolidado 2017, con la Acción Preventiva, IVC-INS-2017-AP001
</t>
    </r>
    <r>
      <rPr>
        <b/>
        <sz val="20"/>
        <color rgb="FF000000"/>
        <rFont val="Arial"/>
        <family val="2"/>
      </rPr>
      <t xml:space="preserve">Matriz de identificación, valoración, análisis y tratamiento de riesgos: </t>
    </r>
    <r>
      <rPr>
        <sz val="20"/>
        <color rgb="FF000000"/>
        <rFont val="Arial"/>
        <family val="2"/>
      </rPr>
      <t xml:space="preserve">
Se encuentra el riesgo año 2017.
</t>
    </r>
    <r>
      <rPr>
        <b/>
        <sz val="20"/>
        <color rgb="FF000000"/>
        <rFont val="Arial"/>
        <family val="2"/>
      </rPr>
      <t>Causas:</t>
    </r>
    <r>
      <rPr>
        <sz val="20"/>
        <color rgb="FF000000"/>
        <rFont val="Arial"/>
        <family val="2"/>
      </rPr>
      <t xml:space="preserve"> 2 Causas
</t>
    </r>
    <r>
      <rPr>
        <b/>
        <sz val="20"/>
        <color rgb="FF000000"/>
        <rFont val="Arial"/>
        <family val="2"/>
      </rPr>
      <t>Control:</t>
    </r>
    <r>
      <rPr>
        <sz val="20"/>
        <color rgb="FF000000"/>
        <rFont val="Arial"/>
        <family val="2"/>
      </rPr>
      <t xml:space="preserve">  1 Control 
</t>
    </r>
    <r>
      <rPr>
        <b/>
        <sz val="20"/>
        <color rgb="FF000000"/>
        <rFont val="Arial"/>
        <family val="2"/>
      </rPr>
      <t>Acción Preventiva:</t>
    </r>
    <r>
      <rPr>
        <sz val="20"/>
        <color rgb="FF000000"/>
        <rFont val="Arial"/>
        <family val="2"/>
      </rPr>
      <t xml:space="preserve"> IVC-INS-2017-AP001
</t>
    </r>
    <r>
      <rPr>
        <b/>
        <sz val="20"/>
        <color rgb="FF000000"/>
        <rFont val="Arial"/>
        <family val="2"/>
      </rPr>
      <t>Fecha de inicio plan de acción:</t>
    </r>
    <r>
      <rPr>
        <sz val="20"/>
        <color rgb="FF000000"/>
        <rFont val="Arial"/>
        <family val="2"/>
      </rPr>
      <t xml:space="preserve"> 09/03/2017
</t>
    </r>
    <r>
      <rPr>
        <b/>
        <sz val="20"/>
        <color rgb="FF000000"/>
        <rFont val="Arial"/>
        <family val="2"/>
      </rPr>
      <t>Fecha de terminación plan de acción:</t>
    </r>
    <r>
      <rPr>
        <sz val="20"/>
        <color rgb="FF000000"/>
        <rFont val="Arial"/>
        <family val="2"/>
      </rPr>
      <t xml:space="preserve"> 13/10/2017
Se encuentra cerrada No eficaz.</t>
    </r>
  </si>
  <si>
    <r>
      <rPr>
        <b/>
        <sz val="20"/>
        <color rgb="FF000000"/>
        <rFont val="Arial"/>
        <family val="2"/>
      </rPr>
      <t>Plan de Mejoramiento – Consolidado Acciones Preventivas y Correctivas:</t>
    </r>
    <r>
      <rPr>
        <sz val="20"/>
        <color rgb="FF000000"/>
        <rFont val="Arial"/>
        <family val="2"/>
      </rPr>
      <t xml:space="preserve"> 
Se encuentra la publicación del riesgo en el consolidado 2017, con la Acción Preventiva, IVC-INS-2017-AP002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 2</t>
    </r>
    <r>
      <rPr>
        <sz val="20"/>
        <color rgb="FF000000"/>
        <rFont val="Arial"/>
        <family val="2"/>
      </rPr>
      <t xml:space="preserve"> Causas
</t>
    </r>
    <r>
      <rPr>
        <b/>
        <sz val="20"/>
        <color rgb="FF000000"/>
        <rFont val="Arial"/>
        <family val="2"/>
      </rPr>
      <t>Control:</t>
    </r>
    <r>
      <rPr>
        <sz val="20"/>
        <color rgb="FF000000"/>
        <rFont val="Arial"/>
        <family val="2"/>
      </rPr>
      <t xml:space="preserve">  1 Control 
</t>
    </r>
    <r>
      <rPr>
        <b/>
        <sz val="20"/>
        <color rgb="FF000000"/>
        <rFont val="Arial"/>
        <family val="2"/>
      </rPr>
      <t>Acción Preventiva:</t>
    </r>
    <r>
      <rPr>
        <sz val="20"/>
        <color rgb="FF000000"/>
        <rFont val="Arial"/>
        <family val="2"/>
      </rPr>
      <t xml:space="preserve"> IVC-INS-2017-AP002
</t>
    </r>
    <r>
      <rPr>
        <b/>
        <sz val="20"/>
        <color rgb="FF000000"/>
        <rFont val="Arial"/>
        <family val="2"/>
      </rPr>
      <t>Fecha de inicio plan de acción:</t>
    </r>
    <r>
      <rPr>
        <sz val="20"/>
        <color rgb="FF000000"/>
        <rFont val="Arial"/>
        <family val="2"/>
      </rPr>
      <t xml:space="preserve"> 09/03/2017
</t>
    </r>
    <r>
      <rPr>
        <b/>
        <sz val="20"/>
        <color rgb="FF000000"/>
        <rFont val="Arial"/>
        <family val="2"/>
      </rPr>
      <t xml:space="preserve">Fecha de terminación plan de acción: </t>
    </r>
    <r>
      <rPr>
        <sz val="20"/>
        <color rgb="FF000000"/>
        <rFont val="Arial"/>
        <family val="2"/>
      </rPr>
      <t xml:space="preserve">06/10/2016
</t>
    </r>
  </si>
  <si>
    <r>
      <rPr>
        <b/>
        <sz val="20"/>
        <color rgb="FF000000"/>
        <rFont val="Arial"/>
        <family val="2"/>
      </rPr>
      <t>Plan de Mejoramiento – Consolidado Acciones Preventivas y Correctivas:</t>
    </r>
    <r>
      <rPr>
        <sz val="20"/>
        <color rgb="FF000000"/>
        <rFont val="Arial"/>
        <family val="2"/>
      </rPr>
      <t xml:space="preserve"> Se encuentra la publicación del riesgo en el consolidado 2017, con la Acción Preventiva IVC-CTL-2017-AP001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5 Causas
</t>
    </r>
    <r>
      <rPr>
        <b/>
        <sz val="20"/>
        <color rgb="FF000000"/>
        <rFont val="Arial"/>
        <family val="2"/>
      </rPr>
      <t xml:space="preserve">Control: </t>
    </r>
    <r>
      <rPr>
        <sz val="20"/>
        <color rgb="FF000000"/>
        <rFont val="Arial"/>
        <family val="2"/>
      </rPr>
      <t xml:space="preserve"> 1 Control
</t>
    </r>
    <r>
      <rPr>
        <b/>
        <sz val="20"/>
        <color rgb="FF000000"/>
        <rFont val="Arial"/>
        <family val="2"/>
      </rPr>
      <t>Acción Preventiva:</t>
    </r>
    <r>
      <rPr>
        <sz val="20"/>
        <color rgb="FF000000"/>
        <rFont val="Arial"/>
        <family val="2"/>
      </rPr>
      <t xml:space="preserve"> IVC-CTL-2017-AP001
</t>
    </r>
    <r>
      <rPr>
        <b/>
        <sz val="20"/>
        <color rgb="FF000000"/>
        <rFont val="Arial"/>
        <family val="2"/>
      </rPr>
      <t>Fecha de inicio plan de acción:</t>
    </r>
    <r>
      <rPr>
        <sz val="20"/>
        <color rgb="FF000000"/>
        <rFont val="Arial"/>
        <family val="2"/>
      </rPr>
      <t xml:space="preserve">17/01/2017
</t>
    </r>
    <r>
      <rPr>
        <b/>
        <sz val="20"/>
        <color rgb="FF000000"/>
        <rFont val="Arial"/>
        <family val="2"/>
      </rPr>
      <t>Fecha de terminación plan de acción:</t>
    </r>
    <r>
      <rPr>
        <sz val="20"/>
        <color rgb="FF000000"/>
        <rFont val="Arial"/>
        <family val="2"/>
      </rPr>
      <t xml:space="preserve"> 21/03/2017
La Acción Preventiva se encuentra cerrada como eficaz el dia 19/04/2017</t>
    </r>
  </si>
  <si>
    <r>
      <rPr>
        <b/>
        <sz val="20"/>
        <color rgb="FF000000"/>
        <rFont val="Arial"/>
        <family val="2"/>
      </rPr>
      <t>Plan de Mejoramiento – Consolidado Acciones Preventivas y Correctivas:</t>
    </r>
    <r>
      <rPr>
        <sz val="20"/>
        <color rgb="FF000000"/>
        <rFont val="Arial"/>
        <family val="2"/>
      </rPr>
      <t xml:space="preserve"> Se encuentra la publicación del riesgo en el consolidado 2017, con la Acción Preventiva IVC-CTL-2017-AP002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4 Causas
</t>
    </r>
    <r>
      <rPr>
        <b/>
        <sz val="20"/>
        <color rgb="FF000000"/>
        <rFont val="Arial"/>
        <family val="2"/>
      </rPr>
      <t>Control:</t>
    </r>
    <r>
      <rPr>
        <sz val="20"/>
        <color rgb="FF000000"/>
        <rFont val="Arial"/>
        <family val="2"/>
      </rPr>
      <t xml:space="preserve">  1 Controles 
</t>
    </r>
    <r>
      <rPr>
        <b/>
        <sz val="20"/>
        <color rgb="FF000000"/>
        <rFont val="Arial"/>
        <family val="2"/>
      </rPr>
      <t xml:space="preserve">Acción Preventiva: </t>
    </r>
    <r>
      <rPr>
        <sz val="20"/>
        <color rgb="FF000000"/>
        <rFont val="Arial"/>
        <family val="2"/>
      </rPr>
      <t xml:space="preserve">IVC-CTL-2017-AP002
</t>
    </r>
    <r>
      <rPr>
        <b/>
        <sz val="20"/>
        <color rgb="FF000000"/>
        <rFont val="Arial"/>
        <family val="2"/>
      </rPr>
      <t>Fecha de inicio plan de acción:</t>
    </r>
    <r>
      <rPr>
        <sz val="20"/>
        <color rgb="FF000000"/>
        <rFont val="Arial"/>
        <family val="2"/>
      </rPr>
      <t xml:space="preserve"> 17/01/2017
</t>
    </r>
    <r>
      <rPr>
        <b/>
        <sz val="20"/>
        <color rgb="FF000000"/>
        <rFont val="Arial"/>
        <family val="2"/>
      </rPr>
      <t>Fecha de terminación plan de acción:</t>
    </r>
    <r>
      <rPr>
        <sz val="20"/>
        <color rgb="FF000000"/>
        <rFont val="Arial"/>
        <family val="2"/>
      </rPr>
      <t xml:space="preserve"> 21/03/2017
La Acción Preventiva se encuentra cerrada como eficaz el dia 19/04/2017</t>
    </r>
  </si>
  <si>
    <r>
      <rPr>
        <b/>
        <sz val="20"/>
        <color rgb="FF000000"/>
        <rFont val="Arial"/>
        <family val="2"/>
      </rPr>
      <t>Plan de Mejoramiento – Consolidado Acciones Preventivas y Correctivas:</t>
    </r>
    <r>
      <rPr>
        <sz val="20"/>
        <color rgb="FF000000"/>
        <rFont val="Arial"/>
        <family val="2"/>
      </rPr>
      <t xml:space="preserve">  No se encuentra la publicación del riesgo en el consolidado 2017.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2 Causas
</t>
    </r>
    <r>
      <rPr>
        <b/>
        <sz val="20"/>
        <color rgb="FF000000"/>
        <rFont val="Arial"/>
        <family val="2"/>
      </rPr>
      <t xml:space="preserve">Control: </t>
    </r>
    <r>
      <rPr>
        <sz val="20"/>
        <color rgb="FF000000"/>
        <rFont val="Arial"/>
        <family val="2"/>
      </rPr>
      <t xml:space="preserve"> 1 Control 
</t>
    </r>
    <r>
      <rPr>
        <b/>
        <sz val="20"/>
        <color rgb="FF000000"/>
        <rFont val="Arial"/>
        <family val="2"/>
      </rPr>
      <t>Acción Preventiva:</t>
    </r>
    <r>
      <rPr>
        <sz val="20"/>
        <color rgb="FF000000"/>
        <rFont val="Arial"/>
        <family val="2"/>
      </rPr>
      <t xml:space="preserve"> IVC-CCP-2017-AP004
</t>
    </r>
    <r>
      <rPr>
        <b/>
        <sz val="20"/>
        <color rgb="FF000000"/>
        <rFont val="Arial"/>
        <family val="2"/>
      </rPr>
      <t>Fecha de inicio plan de acción:</t>
    </r>
    <r>
      <rPr>
        <sz val="20"/>
        <color rgb="FF000000"/>
        <rFont val="Arial"/>
        <family val="2"/>
      </rPr>
      <t xml:space="preserve">N/A 
</t>
    </r>
    <r>
      <rPr>
        <b/>
        <sz val="20"/>
        <color rgb="FF000000"/>
        <rFont val="Arial"/>
        <family val="2"/>
      </rPr>
      <t>Fecha de terminación plan de acción:</t>
    </r>
    <r>
      <rPr>
        <sz val="20"/>
        <color rgb="FF000000"/>
        <rFont val="Arial"/>
        <family val="2"/>
      </rPr>
      <t xml:space="preserve"> N/A</t>
    </r>
  </si>
  <si>
    <r>
      <rPr>
        <b/>
        <sz val="20"/>
        <color rgb="FF000000"/>
        <rFont val="Arial"/>
        <family val="2"/>
      </rPr>
      <t xml:space="preserve">Plan de Mejoramiento – Consolidado Acciones Preventivas y Correctivas: </t>
    </r>
    <r>
      <rPr>
        <sz val="20"/>
        <color rgb="FF000000"/>
        <rFont val="Arial"/>
        <family val="2"/>
      </rPr>
      <t xml:space="preserve">Se encuentra la publicación del riesgo en el consolidado 2017, con la Acción Preventiva GTH-GNO-2017-AP002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4 Causas
</t>
    </r>
    <r>
      <rPr>
        <b/>
        <sz val="20"/>
        <color rgb="FF000000"/>
        <rFont val="Arial"/>
        <family val="2"/>
      </rPr>
      <t>Control:</t>
    </r>
    <r>
      <rPr>
        <sz val="20"/>
        <color rgb="FF000000"/>
        <rFont val="Arial"/>
        <family val="2"/>
      </rPr>
      <t xml:space="preserve">  1 Controles 
</t>
    </r>
    <r>
      <rPr>
        <b/>
        <sz val="20"/>
        <color rgb="FF000000"/>
        <rFont val="Arial"/>
        <family val="2"/>
      </rPr>
      <t>Acción Preventiva:</t>
    </r>
    <r>
      <rPr>
        <sz val="20"/>
        <color rgb="FF000000"/>
        <rFont val="Arial"/>
        <family val="2"/>
      </rPr>
      <t xml:space="preserve"> GTH-GNO-2017-AP002
</t>
    </r>
    <r>
      <rPr>
        <b/>
        <sz val="20"/>
        <color rgb="FF000000"/>
        <rFont val="Arial"/>
        <family val="2"/>
      </rPr>
      <t xml:space="preserve">Fecha de inicio plan de acción: </t>
    </r>
    <r>
      <rPr>
        <sz val="20"/>
        <color rgb="FF000000"/>
        <rFont val="Arial"/>
        <family val="2"/>
      </rPr>
      <t xml:space="preserve">17/07/2017
</t>
    </r>
    <r>
      <rPr>
        <b/>
        <sz val="20"/>
        <color rgb="FF000000"/>
        <rFont val="Arial"/>
        <family val="2"/>
      </rPr>
      <t>Fecha de terminación plan de acción:</t>
    </r>
    <r>
      <rPr>
        <sz val="20"/>
        <color rgb="FF000000"/>
        <rFont val="Arial"/>
        <family val="2"/>
      </rPr>
      <t xml:space="preserve"> 22/02/2018</t>
    </r>
  </si>
  <si>
    <r>
      <rPr>
        <b/>
        <sz val="20"/>
        <color rgb="FF000000"/>
        <rFont val="Arial"/>
        <family val="2"/>
      </rPr>
      <t>Plan de Mejoramiento – Consolidado Acciones Preventivas y Correctivas:</t>
    </r>
    <r>
      <rPr>
        <sz val="20"/>
        <color rgb="FF000000"/>
        <rFont val="Arial"/>
        <family val="2"/>
      </rPr>
      <t xml:space="preserve"> Como el riesgo residual es bajo no aplica para acción Preventiva y Correctiva.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2 Causas
</t>
    </r>
    <r>
      <rPr>
        <b/>
        <sz val="20"/>
        <color rgb="FF000000"/>
        <rFont val="Arial"/>
        <family val="2"/>
      </rPr>
      <t>Control:</t>
    </r>
    <r>
      <rPr>
        <sz val="20"/>
        <color rgb="FF000000"/>
        <rFont val="Arial"/>
        <family val="2"/>
      </rPr>
      <t xml:space="preserve">  1 Control 
</t>
    </r>
    <r>
      <rPr>
        <b/>
        <sz val="20"/>
        <color rgb="FF000000"/>
        <rFont val="Arial"/>
        <family val="2"/>
      </rPr>
      <t>Acción Preventiva:</t>
    </r>
    <r>
      <rPr>
        <sz val="20"/>
        <color rgb="FF000000"/>
        <rFont val="Arial"/>
        <family val="2"/>
      </rPr>
      <t xml:space="preserve"> N/A
</t>
    </r>
    <r>
      <rPr>
        <b/>
        <sz val="20"/>
        <color rgb="FF000000"/>
        <rFont val="Arial"/>
        <family val="2"/>
      </rPr>
      <t>Fecha de inicio plan de acción:</t>
    </r>
    <r>
      <rPr>
        <sz val="20"/>
        <color rgb="FF000000"/>
        <rFont val="Arial"/>
        <family val="2"/>
      </rPr>
      <t xml:space="preserve"> N/A
</t>
    </r>
    <r>
      <rPr>
        <b/>
        <sz val="20"/>
        <color rgb="FF000000"/>
        <rFont val="Arial"/>
        <family val="2"/>
      </rPr>
      <t xml:space="preserve">Fecha de terminación plan de acción: </t>
    </r>
    <r>
      <rPr>
        <sz val="20"/>
        <color rgb="FF000000"/>
        <rFont val="Arial"/>
        <family val="2"/>
      </rPr>
      <t>N/A</t>
    </r>
  </si>
  <si>
    <r>
      <rPr>
        <b/>
        <sz val="20"/>
        <color rgb="FF000000"/>
        <rFont val="Arial"/>
        <family val="2"/>
      </rPr>
      <t xml:space="preserve">Plan de Mejoramiento – Consolidado Acciones Preventivas y Correctivas: </t>
    </r>
    <r>
      <rPr>
        <sz val="20"/>
        <color rgb="FF000000"/>
        <rFont val="Arial"/>
        <family val="2"/>
      </rPr>
      <t xml:space="preserve">Se encuentra la publicación del riesgo en el consolidado 2017, con la Acción Preventiva GFP-GPR-2017-AP001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la acción  GFP-GPR-2016-AP001 
</t>
    </r>
    <r>
      <rPr>
        <b/>
        <sz val="20"/>
        <color rgb="FF000000"/>
        <rFont val="Arial"/>
        <family val="2"/>
      </rPr>
      <t>Causas:</t>
    </r>
    <r>
      <rPr>
        <sz val="20"/>
        <color rgb="FF000000"/>
        <rFont val="Arial"/>
        <family val="2"/>
      </rPr>
      <t xml:space="preserve"> 6 Causas
</t>
    </r>
    <r>
      <rPr>
        <b/>
        <sz val="20"/>
        <color rgb="FF000000"/>
        <rFont val="Arial"/>
        <family val="2"/>
      </rPr>
      <t>Control:</t>
    </r>
    <r>
      <rPr>
        <sz val="20"/>
        <color rgb="FF000000"/>
        <rFont val="Arial"/>
        <family val="2"/>
      </rPr>
      <t xml:space="preserve">  1 Control
</t>
    </r>
    <r>
      <rPr>
        <b/>
        <sz val="20"/>
        <color rgb="FF000000"/>
        <rFont val="Arial"/>
        <family val="2"/>
      </rPr>
      <t xml:space="preserve">Acción Preventiva: </t>
    </r>
    <r>
      <rPr>
        <sz val="20"/>
        <color rgb="FF000000"/>
        <rFont val="Arial"/>
        <family val="2"/>
      </rPr>
      <t xml:space="preserve">GFP-GPR-2017-AP001
</t>
    </r>
    <r>
      <rPr>
        <b/>
        <sz val="20"/>
        <color rgb="FF000000"/>
        <rFont val="Arial"/>
        <family val="2"/>
      </rPr>
      <t>Fecha de inicio plan de acción:</t>
    </r>
    <r>
      <rPr>
        <sz val="20"/>
        <color rgb="FF000000"/>
        <rFont val="Arial"/>
        <family val="2"/>
      </rPr>
      <t xml:space="preserve"> 01/06/2017
</t>
    </r>
    <r>
      <rPr>
        <b/>
        <sz val="20"/>
        <color rgb="FF000000"/>
        <rFont val="Arial"/>
        <family val="2"/>
      </rPr>
      <t xml:space="preserve">Fecha de terminación plan de acción: </t>
    </r>
    <r>
      <rPr>
        <sz val="20"/>
        <color rgb="FF000000"/>
        <rFont val="Arial"/>
        <family val="2"/>
      </rPr>
      <t>08/09/2017
La actividades 2 y 3 se encuentran vencidas.</t>
    </r>
  </si>
  <si>
    <r>
      <rPr>
        <b/>
        <sz val="20"/>
        <color rgb="FF000000"/>
        <rFont val="Arial"/>
        <family val="2"/>
      </rPr>
      <t>Plan de Mejoramiento – Consolidado Acciones Preventivas y Correctivas:</t>
    </r>
    <r>
      <rPr>
        <sz val="20"/>
        <color rgb="FF000000"/>
        <rFont val="Arial"/>
        <family val="2"/>
      </rPr>
      <t xml:space="preserve"> Se encuentra la publicación del riesgo en el consolidado 2017 con el nombre de  "Causación inadecuada de las obligaciones financieras de la entidad" GFP-GCO-2017-AP001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"Causación inadecuada de las retenciones a las obligaciones financieras de la entidad en beneficio de un tercero" 
</t>
    </r>
    <r>
      <rPr>
        <b/>
        <sz val="20"/>
        <color rgb="FF000000"/>
        <rFont val="Arial"/>
        <family val="2"/>
      </rPr>
      <t>Causas:</t>
    </r>
    <r>
      <rPr>
        <sz val="20"/>
        <color rgb="FF000000"/>
        <rFont val="Arial"/>
        <family val="2"/>
      </rPr>
      <t xml:space="preserve"> 1 Causa
</t>
    </r>
    <r>
      <rPr>
        <b/>
        <sz val="20"/>
        <color rgb="FF000000"/>
        <rFont val="Arial"/>
        <family val="2"/>
      </rPr>
      <t>Control:</t>
    </r>
    <r>
      <rPr>
        <sz val="20"/>
        <color rgb="FF000000"/>
        <rFont val="Arial"/>
        <family val="2"/>
      </rPr>
      <t xml:space="preserve">  1 Control
</t>
    </r>
    <r>
      <rPr>
        <b/>
        <sz val="20"/>
        <color rgb="FF000000"/>
        <rFont val="Arial"/>
        <family val="2"/>
      </rPr>
      <t>Acción Preventiva:</t>
    </r>
    <r>
      <rPr>
        <sz val="20"/>
        <color rgb="FF000000"/>
        <rFont val="Arial"/>
        <family val="2"/>
      </rPr>
      <t xml:space="preserve"> GFP-GCO-2017-AP001
</t>
    </r>
    <r>
      <rPr>
        <b/>
        <sz val="20"/>
        <color rgb="FF000000"/>
        <rFont val="Arial"/>
        <family val="2"/>
      </rPr>
      <t>Fecha de inicio plan de acción:</t>
    </r>
    <r>
      <rPr>
        <sz val="20"/>
        <color rgb="FF000000"/>
        <rFont val="Arial"/>
        <family val="2"/>
      </rPr>
      <t xml:space="preserve"> 15/06/2017
</t>
    </r>
    <r>
      <rPr>
        <b/>
        <sz val="20"/>
        <color rgb="FF000000"/>
        <rFont val="Arial"/>
        <family val="2"/>
      </rPr>
      <t>Fecha de terminación plan de acción:</t>
    </r>
    <r>
      <rPr>
        <sz val="20"/>
        <color rgb="FF000000"/>
        <rFont val="Arial"/>
        <family val="2"/>
      </rPr>
      <t xml:space="preserve"> 08/09/2017</t>
    </r>
  </si>
  <si>
    <r>
      <rPr>
        <b/>
        <sz val="20"/>
        <color rgb="FF000000"/>
        <rFont val="Arial"/>
        <family val="2"/>
      </rPr>
      <t>Plan de Mejoramiento – Consolidado Acciones Preventivas y Correctivas:</t>
    </r>
    <r>
      <rPr>
        <sz val="20"/>
        <color rgb="FF000000"/>
        <rFont val="Arial"/>
        <family val="2"/>
      </rPr>
      <t xml:space="preserve"> Se encuentra la publicación del riesgo en el consolidado 2017 con la Acción Preventiva GAD-ABS-2017-AP001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 xml:space="preserve">Causas: </t>
    </r>
    <r>
      <rPr>
        <sz val="20"/>
        <color rgb="FF000000"/>
        <rFont val="Arial"/>
        <family val="2"/>
      </rPr>
      <t xml:space="preserve">2 Causas
</t>
    </r>
    <r>
      <rPr>
        <b/>
        <sz val="20"/>
        <color rgb="FF000000"/>
        <rFont val="Arial"/>
        <family val="2"/>
      </rPr>
      <t>Control:</t>
    </r>
    <r>
      <rPr>
        <sz val="20"/>
        <color rgb="FF000000"/>
        <rFont val="Arial"/>
        <family val="2"/>
      </rPr>
      <t xml:space="preserve">  1 Control 
</t>
    </r>
    <r>
      <rPr>
        <b/>
        <sz val="20"/>
        <color rgb="FF000000"/>
        <rFont val="Arial"/>
        <family val="2"/>
      </rPr>
      <t xml:space="preserve">Acción Preventiva: </t>
    </r>
    <r>
      <rPr>
        <sz val="20"/>
        <color rgb="FF000000"/>
        <rFont val="Arial"/>
        <family val="2"/>
      </rPr>
      <t xml:space="preserve">GAD-ABS-2017-AP001 
</t>
    </r>
    <r>
      <rPr>
        <b/>
        <sz val="20"/>
        <color rgb="FF000000"/>
        <rFont val="Arial"/>
        <family val="2"/>
      </rPr>
      <t xml:space="preserve">Fecha de inicio plan de acción: </t>
    </r>
    <r>
      <rPr>
        <sz val="20"/>
        <color rgb="FF000000"/>
        <rFont val="Arial"/>
        <family val="2"/>
      </rPr>
      <t xml:space="preserve">31/06/17
</t>
    </r>
    <r>
      <rPr>
        <b/>
        <sz val="20"/>
        <color rgb="FF000000"/>
        <rFont val="Arial"/>
        <family val="2"/>
      </rPr>
      <t xml:space="preserve">Fecha de terminación plan de acción: </t>
    </r>
    <r>
      <rPr>
        <sz val="20"/>
        <color rgb="FF000000"/>
        <rFont val="Arial"/>
        <family val="2"/>
      </rPr>
      <t xml:space="preserve">24/11/2017
El plan de Acción se encuentra en tiempos.
</t>
    </r>
  </si>
  <si>
    <r>
      <rPr>
        <b/>
        <sz val="20"/>
        <color rgb="FF000000"/>
        <rFont val="Arial"/>
        <family val="2"/>
      </rPr>
      <t xml:space="preserve">Plan de Mejoramiento – Consolidado Acciones Preventivas y Correctivas: </t>
    </r>
    <r>
      <rPr>
        <sz val="20"/>
        <color rgb="FF000000"/>
        <rFont val="Arial"/>
        <family val="2"/>
      </rPr>
      <t xml:space="preserve">Se encuentra la publicación del riesgo en el consolidado 2017 con la Acción Preventiva GAD-GDO-2017-AP001
</t>
    </r>
    <r>
      <rPr>
        <b/>
        <sz val="20"/>
        <color rgb="FF000000"/>
        <rFont val="Arial"/>
        <family val="2"/>
      </rPr>
      <t>Matriz de identificación, valoración, análisis y tratamiento de riesgos:</t>
    </r>
    <r>
      <rPr>
        <sz val="20"/>
        <color rgb="FF000000"/>
        <rFont val="Arial"/>
        <family val="2"/>
      </rPr>
      <t xml:space="preserve"> 
Se encuentra el riesgo año 2017.
</t>
    </r>
    <r>
      <rPr>
        <b/>
        <sz val="20"/>
        <color rgb="FF000000"/>
        <rFont val="Arial"/>
        <family val="2"/>
      </rPr>
      <t>Causas:</t>
    </r>
    <r>
      <rPr>
        <sz val="20"/>
        <color rgb="FF000000"/>
        <rFont val="Arial"/>
        <family val="2"/>
      </rPr>
      <t xml:space="preserve"> 5 Causas
</t>
    </r>
    <r>
      <rPr>
        <b/>
        <sz val="20"/>
        <color rgb="FF000000"/>
        <rFont val="Arial"/>
        <family val="2"/>
      </rPr>
      <t xml:space="preserve">Control: </t>
    </r>
    <r>
      <rPr>
        <sz val="20"/>
        <color rgb="FF000000"/>
        <rFont val="Arial"/>
        <family val="2"/>
      </rPr>
      <t xml:space="preserve"> 1 Control 
</t>
    </r>
    <r>
      <rPr>
        <b/>
        <sz val="20"/>
        <color rgb="FF000000"/>
        <rFont val="Arial"/>
        <family val="2"/>
      </rPr>
      <t>Acción Preventiva:</t>
    </r>
    <r>
      <rPr>
        <sz val="20"/>
        <color rgb="FF000000"/>
        <rFont val="Arial"/>
        <family val="2"/>
      </rPr>
      <t xml:space="preserve"> GAD-GDO-2017-AP001
</t>
    </r>
    <r>
      <rPr>
        <b/>
        <sz val="20"/>
        <color rgb="FF000000"/>
        <rFont val="Arial"/>
        <family val="2"/>
      </rPr>
      <t xml:space="preserve">Fecha de inicio plan de acción: </t>
    </r>
    <r>
      <rPr>
        <sz val="20"/>
        <color rgb="FF000000"/>
        <rFont val="Arial"/>
        <family val="2"/>
      </rPr>
      <t xml:space="preserve">31/05/2017
</t>
    </r>
    <r>
      <rPr>
        <b/>
        <sz val="20"/>
        <color rgb="FF000000"/>
        <rFont val="Arial"/>
        <family val="2"/>
      </rPr>
      <t xml:space="preserve">Fecha de terminación plan de acción: </t>
    </r>
    <r>
      <rPr>
        <sz val="20"/>
        <color rgb="FF000000"/>
        <rFont val="Arial"/>
        <family val="2"/>
      </rPr>
      <t>31/10/2017
Las actividades 1 y 2 estan cumplidas, la 3 esta en tiempo ya que se aplazo la fecha de cumplimiento.</t>
    </r>
  </si>
  <si>
    <r>
      <rPr>
        <b/>
        <sz val="20"/>
        <color rgb="FF000000"/>
        <rFont val="Arial"/>
        <family val="2"/>
      </rPr>
      <t xml:space="preserve">Plan de Mejoramiento – Consolidado Acciones Preventivas y Correctivas: </t>
    </r>
    <r>
      <rPr>
        <sz val="20"/>
        <color rgb="FF000000"/>
        <rFont val="Arial"/>
        <family val="2"/>
      </rPr>
      <t xml:space="preserve">Se encuentra la publicación del riesgo en el consolidado 2017 con la Acción Preventiva GJR-ACC-2017-AP001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2 Causas
</t>
    </r>
    <r>
      <rPr>
        <b/>
        <sz val="20"/>
        <color rgb="FF000000"/>
        <rFont val="Arial"/>
        <family val="2"/>
      </rPr>
      <t xml:space="preserve">Control: </t>
    </r>
    <r>
      <rPr>
        <sz val="20"/>
        <color rgb="FF000000"/>
        <rFont val="Arial"/>
        <family val="2"/>
      </rPr>
      <t xml:space="preserve"> 1 Control 
</t>
    </r>
    <r>
      <rPr>
        <b/>
        <sz val="20"/>
        <color rgb="FF000000"/>
        <rFont val="Arial"/>
        <family val="2"/>
      </rPr>
      <t>Acción Preventiva:</t>
    </r>
    <r>
      <rPr>
        <sz val="20"/>
        <color rgb="FF000000"/>
        <rFont val="Arial"/>
        <family val="2"/>
      </rPr>
      <t xml:space="preserve"> GJR-ACC-2017-AP001
</t>
    </r>
    <r>
      <rPr>
        <b/>
        <sz val="20"/>
        <color rgb="FF000000"/>
        <rFont val="Arial"/>
        <family val="2"/>
      </rPr>
      <t xml:space="preserve">Fecha de inicio plan de acción: </t>
    </r>
    <r>
      <rPr>
        <sz val="20"/>
        <color rgb="FF000000"/>
        <rFont val="Arial"/>
        <family val="2"/>
      </rPr>
      <t xml:space="preserve">31/03/2017
</t>
    </r>
    <r>
      <rPr>
        <b/>
        <sz val="20"/>
        <color rgb="FF000000"/>
        <rFont val="Arial"/>
        <family val="2"/>
      </rPr>
      <t>Fecha de terminación plan de acción:</t>
    </r>
    <r>
      <rPr>
        <sz val="20"/>
        <color rgb="FF000000"/>
        <rFont val="Arial"/>
        <family val="2"/>
      </rPr>
      <t xml:space="preserve"> 30/06/2017
La Acción Preventiva se encuentra cerrada como eficaz el 10/07/2017.</t>
    </r>
  </si>
  <si>
    <r>
      <rPr>
        <b/>
        <sz val="20"/>
        <color rgb="FF000000"/>
        <rFont val="Arial"/>
        <family val="2"/>
      </rPr>
      <t>Plan de Mejoramiento – Consolidado Acciones Preventivas y Correctivas:</t>
    </r>
    <r>
      <rPr>
        <sz val="20"/>
        <color rgb="FF000000"/>
        <rFont val="Arial"/>
        <family val="2"/>
      </rPr>
      <t xml:space="preserve">   Se encuentra la publicación del riesgo en el consolidado 2017 con la Acción Preventiva GJR-GJE-2017-AP001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3 Causas
</t>
    </r>
    <r>
      <rPr>
        <b/>
        <sz val="20"/>
        <color rgb="FF000000"/>
        <rFont val="Arial"/>
        <family val="2"/>
      </rPr>
      <t>Control:</t>
    </r>
    <r>
      <rPr>
        <sz val="20"/>
        <color rgb="FF000000"/>
        <rFont val="Arial"/>
        <family val="2"/>
      </rPr>
      <t xml:space="preserve">  1 Control 
</t>
    </r>
    <r>
      <rPr>
        <b/>
        <sz val="20"/>
        <color rgb="FF000000"/>
        <rFont val="Arial"/>
        <family val="2"/>
      </rPr>
      <t>Acción Preventiva:</t>
    </r>
    <r>
      <rPr>
        <sz val="20"/>
        <color rgb="FF000000"/>
        <rFont val="Arial"/>
        <family val="2"/>
      </rPr>
      <t xml:space="preserve"> GJR-GJE-2017-AP001
</t>
    </r>
    <r>
      <rPr>
        <b/>
        <sz val="20"/>
        <color rgb="FF000000"/>
        <rFont val="Arial"/>
        <family val="2"/>
      </rPr>
      <t>Fecha de inicio plan de acción</t>
    </r>
    <r>
      <rPr>
        <sz val="20"/>
        <color rgb="FF000000"/>
        <rFont val="Arial"/>
        <family val="2"/>
      </rPr>
      <t xml:space="preserve">: 31/03/2017
</t>
    </r>
    <r>
      <rPr>
        <b/>
        <sz val="20"/>
        <color rgb="FF000000"/>
        <rFont val="Arial"/>
        <family val="2"/>
      </rPr>
      <t xml:space="preserve">Fecha de terminación plan de acción: </t>
    </r>
    <r>
      <rPr>
        <sz val="20"/>
        <color rgb="FF000000"/>
        <rFont val="Arial"/>
        <family val="2"/>
      </rPr>
      <t>30/06/2017
La Acción Preventiva se cierra eficaz el 10/07/2017</t>
    </r>
  </si>
  <si>
    <r>
      <rPr>
        <b/>
        <sz val="20"/>
        <color rgb="FF000000"/>
        <rFont val="Arial"/>
        <family val="2"/>
      </rPr>
      <t xml:space="preserve">Plan de Mejoramiento – Consolidado Acciones Preventivas y Correctivas: </t>
    </r>
    <r>
      <rPr>
        <sz val="20"/>
        <color rgb="FF000000"/>
        <rFont val="Arial"/>
        <family val="2"/>
      </rPr>
      <t xml:space="preserve">Como el riesgo residual es bajo no aplica para acción Preventiva y Correctiva.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2 Causas
</t>
    </r>
    <r>
      <rPr>
        <b/>
        <sz val="20"/>
        <color rgb="FF000000"/>
        <rFont val="Arial"/>
        <family val="2"/>
      </rPr>
      <t>Control:</t>
    </r>
    <r>
      <rPr>
        <sz val="20"/>
        <color rgb="FF000000"/>
        <rFont val="Arial"/>
        <family val="2"/>
      </rPr>
      <t xml:space="preserve">  1 Control
</t>
    </r>
    <r>
      <rPr>
        <b/>
        <sz val="20"/>
        <color rgb="FF000000"/>
        <rFont val="Arial"/>
        <family val="2"/>
      </rPr>
      <t>Acción Preventiva:</t>
    </r>
    <r>
      <rPr>
        <sz val="20"/>
        <color rgb="FF000000"/>
        <rFont val="Arial"/>
        <family val="2"/>
      </rPr>
      <t xml:space="preserve"> N/A
</t>
    </r>
    <r>
      <rPr>
        <b/>
        <sz val="20"/>
        <color rgb="FF000000"/>
        <rFont val="Arial"/>
        <family val="2"/>
      </rPr>
      <t>Fecha de inicio plan de acción:</t>
    </r>
    <r>
      <rPr>
        <sz val="20"/>
        <color rgb="FF000000"/>
        <rFont val="Arial"/>
        <family val="2"/>
      </rPr>
      <t xml:space="preserve"> N/A
</t>
    </r>
    <r>
      <rPr>
        <b/>
        <sz val="20"/>
        <color rgb="FF000000"/>
        <rFont val="Arial"/>
        <family val="2"/>
      </rPr>
      <t xml:space="preserve">Fecha de terminación plan de acción: </t>
    </r>
    <r>
      <rPr>
        <sz val="20"/>
        <color rgb="FF000000"/>
        <rFont val="Arial"/>
        <family val="2"/>
      </rPr>
      <t>N/A</t>
    </r>
  </si>
  <si>
    <r>
      <rPr>
        <b/>
        <sz val="20"/>
        <color rgb="FF000000"/>
        <rFont val="Arial"/>
        <family val="2"/>
      </rPr>
      <t>Plan de Mejoramiento – Consolidado Acciones Preventivas y Correctivas:</t>
    </r>
    <r>
      <rPr>
        <sz val="20"/>
        <color rgb="FF000000"/>
        <rFont val="Arial"/>
        <family val="2"/>
      </rPr>
      <t xml:space="preserve"> Como el riesgo residual es bajo no aplica para acción Preventiva y Correctiva.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3 Causas
</t>
    </r>
    <r>
      <rPr>
        <b/>
        <sz val="20"/>
        <color rgb="FF000000"/>
        <rFont val="Arial"/>
        <family val="2"/>
      </rPr>
      <t>Control:</t>
    </r>
    <r>
      <rPr>
        <sz val="20"/>
        <color rgb="FF000000"/>
        <rFont val="Arial"/>
        <family val="2"/>
      </rPr>
      <t xml:space="preserve">  1 Control
</t>
    </r>
    <r>
      <rPr>
        <b/>
        <sz val="20"/>
        <color rgb="FF000000"/>
        <rFont val="Arial"/>
        <family val="2"/>
      </rPr>
      <t>Acción Preventiva:</t>
    </r>
    <r>
      <rPr>
        <sz val="20"/>
        <color rgb="FF000000"/>
        <rFont val="Arial"/>
        <family val="2"/>
      </rPr>
      <t xml:space="preserve"> N/A
</t>
    </r>
    <r>
      <rPr>
        <b/>
        <sz val="20"/>
        <color rgb="FF000000"/>
        <rFont val="Arial"/>
        <family val="2"/>
      </rPr>
      <t>Fecha de inicio plan de acción:</t>
    </r>
    <r>
      <rPr>
        <sz val="20"/>
        <color rgb="FF000000"/>
        <rFont val="Arial"/>
        <family val="2"/>
      </rPr>
      <t xml:space="preserve"> N/A
</t>
    </r>
    <r>
      <rPr>
        <b/>
        <sz val="20"/>
        <color rgb="FF000000"/>
        <rFont val="Arial"/>
        <family val="2"/>
      </rPr>
      <t xml:space="preserve">Fecha de terminación plan de acción: </t>
    </r>
    <r>
      <rPr>
        <sz val="20"/>
        <color rgb="FF000000"/>
        <rFont val="Arial"/>
        <family val="2"/>
      </rPr>
      <t>N/A</t>
    </r>
  </si>
  <si>
    <r>
      <rPr>
        <b/>
        <sz val="20"/>
        <color rgb="FF000000"/>
        <rFont val="Arial"/>
        <family val="2"/>
      </rPr>
      <t>Plan de Mejoramiento – Consolidado Acciones Preventivas y Correctivas:</t>
    </r>
    <r>
      <rPr>
        <sz val="20"/>
        <color rgb="FF000000"/>
        <rFont val="Arial"/>
        <family val="2"/>
      </rPr>
      <t xml:space="preserve"> Como el riesgo residual es bajo no aplica para acción Preventiva y Correctiva.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5 Causas
</t>
    </r>
    <r>
      <rPr>
        <b/>
        <sz val="20"/>
        <color rgb="FF000000"/>
        <rFont val="Arial"/>
        <family val="2"/>
      </rPr>
      <t xml:space="preserve">Control: </t>
    </r>
    <r>
      <rPr>
        <sz val="20"/>
        <color rgb="FF000000"/>
        <rFont val="Arial"/>
        <family val="2"/>
      </rPr>
      <t xml:space="preserve"> 1 Control 
</t>
    </r>
    <r>
      <rPr>
        <b/>
        <sz val="20"/>
        <color rgb="FF000000"/>
        <rFont val="Arial"/>
        <family val="2"/>
      </rPr>
      <t>Acción Preventiva:</t>
    </r>
    <r>
      <rPr>
        <sz val="20"/>
        <color rgb="FF000000"/>
        <rFont val="Arial"/>
        <family val="2"/>
      </rPr>
      <t xml:space="preserve"> N/A
</t>
    </r>
    <r>
      <rPr>
        <b/>
        <sz val="20"/>
        <color rgb="FF000000"/>
        <rFont val="Arial"/>
        <family val="2"/>
      </rPr>
      <t>Fecha de inicio plan de acción:</t>
    </r>
    <r>
      <rPr>
        <sz val="20"/>
        <color rgb="FF000000"/>
        <rFont val="Arial"/>
        <family val="2"/>
      </rPr>
      <t xml:space="preserve"> N/A
</t>
    </r>
    <r>
      <rPr>
        <b/>
        <sz val="20"/>
        <color rgb="FF000000"/>
        <rFont val="Arial"/>
        <family val="2"/>
      </rPr>
      <t>Fecha de terminación plan de acción:</t>
    </r>
    <r>
      <rPr>
        <sz val="20"/>
        <color rgb="FF000000"/>
        <rFont val="Arial"/>
        <family val="2"/>
      </rPr>
      <t xml:space="preserve"> N/A</t>
    </r>
  </si>
  <si>
    <t>III SEGUIMIENTO OFICINA DE CONTROL INTERNO,  DICIEMBRE 2017</t>
  </si>
  <si>
    <t>La actividad está cumplida al 100%
1. Convenio Interadministrativo No. 130 de 2017 celebrado entre el Instituto Nacional de Vigilancia de Medicamentos y Alimentos –Invima- y la Policía Nacional – Dirección de Protección y Servicios Especiales – Coordinación Policía Fiscal y Aduanera- POLFA. Este Convenio fue firmado el 08 de febrero de 2017. Actualmente se encuentra en ejecución.
2. Convenio de Cooperación entre la Oficina de las Naciones Unidas contra la Droga y el Delito y el Invima. Este Convenio fue firmado el 24 de abril de 2017. Actualmente se encuentra en ejecución. 
3. Acuerdo de servicio para el acceso a la información registral entre la Superintendencia de Notariado y Registro y el Invima. Este Acuerdo fue firmado el 15 de junio de 2017. Actualmente se encuentra en ejecución.</t>
  </si>
  <si>
    <t>https://www.invima.gov.co/images/pdf/nuestra-entidad/Gestion/plan-anticorrupcion/a%C3%B1o2017/PLAN-ANTICORRUPCION-y-ATENCION-AL-CIUDADANO-2017-otra.pdf</t>
  </si>
  <si>
    <t>Identifcar permanentemente posibles eventos que puedan generar riesgos de corrupción.</t>
  </si>
  <si>
    <t>https://www.invima.gov.co/encuestas-invima.html</t>
  </si>
  <si>
    <t>No se identificaron en el periodo del seguimiento cambios.</t>
  </si>
  <si>
    <t>Matriz Estandares para la publicación y divulgación de información (resolución 3564 de 2015) Oficina Asesora de Planeación</t>
  </si>
  <si>
    <t xml:space="preserve">Actividad  cumplida </t>
  </si>
  <si>
    <t>https://www.invima.gov.co/transparencia#instrumentos-de-gesti%C3%B3n-de-informaci%C3%B3n-publica</t>
  </si>
  <si>
    <t>Se elaboró la encuesta (interna y externa), que esta publicada en la página principal del Invima en el mes de octubre de 2017.</t>
  </si>
  <si>
    <t>Matriz de Identificación, Valoración, Análisis y Tratamiento de Riesgos de cada proceso</t>
  </si>
  <si>
    <t>No se detectaron riesgos emergentes de corrupción en el periodo del seguimiento.</t>
  </si>
  <si>
    <r>
      <rPr>
        <b/>
        <sz val="20"/>
        <color rgb="FF000000"/>
        <rFont val="Arial"/>
        <family val="2"/>
      </rPr>
      <t xml:space="preserve">Plan de Mejoramiento – Consolidado Acciones Preventivas y Correctivas: </t>
    </r>
    <r>
      <rPr>
        <sz val="20"/>
        <color rgb="FF000000"/>
        <rFont val="Arial"/>
        <family val="2"/>
      </rPr>
      <t xml:space="preserve">Como el riesgo residual es bajo no aplica para acción Preventiva y Correctiva.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3 Causas
</t>
    </r>
    <r>
      <rPr>
        <b/>
        <sz val="20"/>
        <color rgb="FF000000"/>
        <rFont val="Arial"/>
        <family val="2"/>
      </rPr>
      <t>Control:</t>
    </r>
    <r>
      <rPr>
        <sz val="20"/>
        <color rgb="FF000000"/>
        <rFont val="Arial"/>
        <family val="2"/>
      </rPr>
      <t xml:space="preserve">  1 Control 
</t>
    </r>
    <r>
      <rPr>
        <b/>
        <sz val="20"/>
        <color rgb="FF000000"/>
        <rFont val="Arial"/>
        <family val="2"/>
      </rPr>
      <t>Acción Preventiva:</t>
    </r>
    <r>
      <rPr>
        <sz val="20"/>
        <color rgb="FF000000"/>
        <rFont val="Arial"/>
        <family val="2"/>
      </rPr>
      <t xml:space="preserve"> N/A
</t>
    </r>
    <r>
      <rPr>
        <b/>
        <sz val="20"/>
        <color rgb="FF000000"/>
        <rFont val="Arial"/>
        <family val="2"/>
      </rPr>
      <t>Fecha de inicio plan de acción:</t>
    </r>
    <r>
      <rPr>
        <sz val="20"/>
        <color rgb="FF000000"/>
        <rFont val="Arial"/>
        <family val="2"/>
      </rPr>
      <t xml:space="preserve"> N/A
</t>
    </r>
    <r>
      <rPr>
        <b/>
        <sz val="20"/>
        <color rgb="FF000000"/>
        <rFont val="Arial"/>
        <family val="2"/>
      </rPr>
      <t>Fecha de terminación plan de acción:</t>
    </r>
    <r>
      <rPr>
        <sz val="20"/>
        <color rgb="FF000000"/>
        <rFont val="Arial"/>
        <family val="2"/>
      </rPr>
      <t xml:space="preserve"> N/A
</t>
    </r>
    <r>
      <rPr>
        <b/>
        <sz val="20"/>
        <color rgb="FF000000"/>
        <rFont val="Arial"/>
        <family val="2"/>
      </rPr>
      <t xml:space="preserve">Materializado el riesgo: </t>
    </r>
    <r>
      <rPr>
        <sz val="20"/>
        <rFont val="Arial"/>
        <family val="2"/>
      </rPr>
      <t>No</t>
    </r>
  </si>
  <si>
    <r>
      <t xml:space="preserve">Se mantienen el control
</t>
    </r>
    <r>
      <rPr>
        <sz val="20"/>
        <color rgb="FFFF0000"/>
        <rFont val="Arial"/>
        <family val="2"/>
      </rPr>
      <t xml:space="preserve"> </t>
    </r>
    <r>
      <rPr>
        <sz val="20"/>
        <rFont val="Arial"/>
        <family val="2"/>
      </rPr>
      <t>No se ha materializado el riesgo de acuerdo con el monitoreo y revisión realizado el 12/12/2017 por el lider del Proceso en la MATRIZ DE IDENTIFICACIÓN, VALORACIÓN, ANÁLISIS Y TRATAMIENTO DE RIESGOS</t>
    </r>
  </si>
  <si>
    <r>
      <rPr>
        <b/>
        <sz val="20"/>
        <color rgb="FF000000"/>
        <rFont val="Arial"/>
        <family val="2"/>
      </rPr>
      <t>Plan de Mejoramiento – Consolidado Acciones Preventivas y Correctivas:</t>
    </r>
    <r>
      <rPr>
        <sz val="20"/>
        <color rgb="FF000000"/>
        <rFont val="Arial"/>
        <family val="2"/>
      </rPr>
      <t xml:space="preserve"> Como el riesgo residual es bajo no aplica para acción Preventiva y Correctiva.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3 Causas
</t>
    </r>
    <r>
      <rPr>
        <b/>
        <sz val="20"/>
        <color rgb="FF000000"/>
        <rFont val="Arial"/>
        <family val="2"/>
      </rPr>
      <t xml:space="preserve">Control: </t>
    </r>
    <r>
      <rPr>
        <sz val="20"/>
        <color rgb="FF000000"/>
        <rFont val="Arial"/>
        <family val="2"/>
      </rPr>
      <t xml:space="preserve"> 1 Control
</t>
    </r>
    <r>
      <rPr>
        <b/>
        <sz val="20"/>
        <color rgb="FF000000"/>
        <rFont val="Arial"/>
        <family val="2"/>
      </rPr>
      <t>Acción Preventiva:</t>
    </r>
    <r>
      <rPr>
        <sz val="20"/>
        <color rgb="FF000000"/>
        <rFont val="Arial"/>
        <family val="2"/>
      </rPr>
      <t xml:space="preserve"> N/A
</t>
    </r>
    <r>
      <rPr>
        <b/>
        <sz val="20"/>
        <color rgb="FF000000"/>
        <rFont val="Arial"/>
        <family val="2"/>
      </rPr>
      <t>Fecha de inicio plan de acción:</t>
    </r>
    <r>
      <rPr>
        <sz val="20"/>
        <color rgb="FF000000"/>
        <rFont val="Arial"/>
        <family val="2"/>
      </rPr>
      <t xml:space="preserve"> N/A
</t>
    </r>
    <r>
      <rPr>
        <b/>
        <sz val="20"/>
        <color rgb="FF000000"/>
        <rFont val="Arial"/>
        <family val="2"/>
      </rPr>
      <t>Fecha de terminación plan de acción:</t>
    </r>
    <r>
      <rPr>
        <sz val="20"/>
        <color rgb="FF000000"/>
        <rFont val="Arial"/>
        <family val="2"/>
      </rPr>
      <t xml:space="preserve"> N/A
</t>
    </r>
    <r>
      <rPr>
        <b/>
        <sz val="20"/>
        <color rgb="FF000000"/>
        <rFont val="Arial"/>
        <family val="2"/>
      </rPr>
      <t>Materialización del riesgo:</t>
    </r>
    <r>
      <rPr>
        <b/>
        <sz val="20"/>
        <rFont val="Arial"/>
        <family val="2"/>
      </rPr>
      <t xml:space="preserve"> </t>
    </r>
    <r>
      <rPr>
        <sz val="20"/>
        <rFont val="Arial"/>
        <family val="2"/>
      </rPr>
      <t>No</t>
    </r>
  </si>
  <si>
    <r>
      <t>Se mantienen el control</t>
    </r>
    <r>
      <rPr>
        <sz val="20"/>
        <color rgb="FFFF0000"/>
        <rFont val="Arial"/>
        <family val="2"/>
      </rPr>
      <t xml:space="preserve">
 </t>
    </r>
    <r>
      <rPr>
        <sz val="20"/>
        <rFont val="Arial"/>
        <family val="2"/>
      </rPr>
      <t>No se ha materializado el riesgo de acuerdo con el monitoreo y revisión realizado el 12/12/2017 por el lider del Proceso en la MATRIZ DE IDENTIFICACIÓN, VALORACIÓN, ANÁLISIS Y TRATAMIENTO DE RIESGOS</t>
    </r>
  </si>
  <si>
    <r>
      <t>La Acción Preventiva se encuentra abierta</t>
    </r>
    <r>
      <rPr>
        <sz val="20"/>
        <color rgb="FFFF0000"/>
        <rFont val="Arial"/>
        <family val="2"/>
      </rPr>
      <t xml:space="preserve">
</t>
    </r>
    <r>
      <rPr>
        <sz val="20"/>
        <rFont val="Arial"/>
        <family val="2"/>
      </rPr>
      <t>No se ha materializado el riesgo de acuerdo con el monitoreo y revisión realizado el 27/10/2017 por el lider del Proceso en la MATRIZ DE IDENTIFICACIÓN, VALORACIÓN, ANÁLISIS Y TRATAMIENTO DE RIESGOS</t>
    </r>
  </si>
  <si>
    <r>
      <rPr>
        <b/>
        <sz val="20"/>
        <color rgb="FF000000"/>
        <rFont val="Arial"/>
        <family val="2"/>
      </rPr>
      <t>Plan de Mejoramiento – Consolidado Acciones Preventivas y Correctivas:</t>
    </r>
    <r>
      <rPr>
        <sz val="20"/>
        <color rgb="FF000000"/>
        <rFont val="Arial"/>
        <family val="2"/>
      </rPr>
      <t xml:space="preserve"> Se encuentra la publicación del riesgo en el consolidado 2017, con la Acción Preventiva AIC-GCM-2017-AP001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3 Causas
</t>
    </r>
    <r>
      <rPr>
        <b/>
        <sz val="20"/>
        <color rgb="FF000000"/>
        <rFont val="Arial"/>
        <family val="2"/>
      </rPr>
      <t xml:space="preserve">Control: </t>
    </r>
    <r>
      <rPr>
        <sz val="20"/>
        <color rgb="FF000000"/>
        <rFont val="Arial"/>
        <family val="2"/>
      </rPr>
      <t xml:space="preserve"> 1 Control
</t>
    </r>
    <r>
      <rPr>
        <b/>
        <sz val="20"/>
        <color rgb="FF000000"/>
        <rFont val="Arial"/>
        <family val="2"/>
      </rPr>
      <t>Acción Preventiva:</t>
    </r>
    <r>
      <rPr>
        <sz val="20"/>
        <color rgb="FF000000"/>
        <rFont val="Arial"/>
        <family val="2"/>
      </rPr>
      <t xml:space="preserve"> AIC-GCM-2017-AP001
</t>
    </r>
    <r>
      <rPr>
        <b/>
        <sz val="20"/>
        <color rgb="FF000000"/>
        <rFont val="Arial"/>
        <family val="2"/>
      </rPr>
      <t>Fecha de inicio plan de acción:</t>
    </r>
    <r>
      <rPr>
        <sz val="20"/>
        <color rgb="FF000000"/>
        <rFont val="Arial"/>
        <family val="2"/>
      </rPr>
      <t xml:space="preserve"> 17/06/2017
</t>
    </r>
    <r>
      <rPr>
        <b/>
        <sz val="20"/>
        <color rgb="FF000000"/>
        <rFont val="Arial"/>
        <family val="2"/>
      </rPr>
      <t>Fecha de terminación plan de acción:</t>
    </r>
    <r>
      <rPr>
        <sz val="20"/>
        <color rgb="FF000000"/>
        <rFont val="Arial"/>
        <family val="2"/>
      </rPr>
      <t xml:space="preserve"> 15/12/2017
</t>
    </r>
    <r>
      <rPr>
        <b/>
        <sz val="20"/>
        <color rgb="FF000000"/>
        <rFont val="Arial"/>
        <family val="2"/>
      </rPr>
      <t xml:space="preserve">Materialización del riesgo: </t>
    </r>
    <r>
      <rPr>
        <b/>
        <sz val="20"/>
        <rFont val="Arial"/>
        <family val="2"/>
      </rPr>
      <t>No</t>
    </r>
  </si>
  <si>
    <r>
      <rPr>
        <b/>
        <sz val="20"/>
        <color rgb="FF000000"/>
        <rFont val="Arial"/>
        <family val="2"/>
      </rPr>
      <t xml:space="preserve">Plan de Mejoramiento – Consolidado Acciones Preventivas y Correctivas: 
</t>
    </r>
    <r>
      <rPr>
        <sz val="20"/>
        <color rgb="FF000000"/>
        <rFont val="Arial"/>
        <family val="2"/>
      </rPr>
      <t xml:space="preserve">Como el riesgo residual es bajo no aplica para acción Preventiva y Correctiva.
</t>
    </r>
    <r>
      <rPr>
        <b/>
        <sz val="20"/>
        <color rgb="FF000000"/>
        <rFont val="Arial"/>
        <family val="2"/>
      </rPr>
      <t xml:space="preserve">Matriz de identificación, valoración, análisis y tratamiento de riesgos: </t>
    </r>
    <r>
      <rPr>
        <sz val="20"/>
        <color rgb="FF000000"/>
        <rFont val="Arial"/>
        <family val="2"/>
      </rPr>
      <t xml:space="preserve">
Se encuentra el riesgo año 2017.
</t>
    </r>
    <r>
      <rPr>
        <b/>
        <sz val="20"/>
        <color rgb="FF000000"/>
        <rFont val="Arial"/>
        <family val="2"/>
      </rPr>
      <t>Causas:</t>
    </r>
    <r>
      <rPr>
        <sz val="20"/>
        <color rgb="FF000000"/>
        <rFont val="Arial"/>
        <family val="2"/>
      </rPr>
      <t xml:space="preserve"> 5 Causas
</t>
    </r>
    <r>
      <rPr>
        <b/>
        <sz val="20"/>
        <color rgb="FF000000"/>
        <rFont val="Arial"/>
        <family val="2"/>
      </rPr>
      <t>Control:</t>
    </r>
    <r>
      <rPr>
        <sz val="20"/>
        <color rgb="FF000000"/>
        <rFont val="Arial"/>
        <family val="2"/>
      </rPr>
      <t xml:space="preserve">  1 Controles 
</t>
    </r>
    <r>
      <rPr>
        <b/>
        <sz val="20"/>
        <color rgb="FF000000"/>
        <rFont val="Arial"/>
        <family val="2"/>
      </rPr>
      <t xml:space="preserve">Acción Preventiva: </t>
    </r>
    <r>
      <rPr>
        <sz val="20"/>
        <color rgb="FF000000"/>
        <rFont val="Arial"/>
        <family val="2"/>
      </rPr>
      <t xml:space="preserve">N/A
</t>
    </r>
    <r>
      <rPr>
        <b/>
        <sz val="20"/>
        <color rgb="FF000000"/>
        <rFont val="Arial"/>
        <family val="2"/>
      </rPr>
      <t>Fecha de inicio plan de acción:</t>
    </r>
    <r>
      <rPr>
        <sz val="20"/>
        <color rgb="FF000000"/>
        <rFont val="Arial"/>
        <family val="2"/>
      </rPr>
      <t xml:space="preserve"> N/A
</t>
    </r>
    <r>
      <rPr>
        <b/>
        <sz val="20"/>
        <color rgb="FF000000"/>
        <rFont val="Arial"/>
        <family val="2"/>
      </rPr>
      <t>Fecha de terminación plan de acción:</t>
    </r>
    <r>
      <rPr>
        <sz val="20"/>
        <color rgb="FF000000"/>
        <rFont val="Arial"/>
        <family val="2"/>
      </rPr>
      <t xml:space="preserve"> N/A
</t>
    </r>
    <r>
      <rPr>
        <b/>
        <sz val="20"/>
        <color rgb="FF000000"/>
        <rFont val="Arial"/>
        <family val="2"/>
      </rPr>
      <t>Materialización del riesgo:</t>
    </r>
    <r>
      <rPr>
        <b/>
        <sz val="20"/>
        <rFont val="Arial"/>
        <family val="2"/>
      </rPr>
      <t xml:space="preserve"> No</t>
    </r>
    <r>
      <rPr>
        <b/>
        <sz val="20"/>
        <color rgb="FFFF0000"/>
        <rFont val="Arial"/>
        <family val="2"/>
      </rPr>
      <t xml:space="preserve"> </t>
    </r>
  </si>
  <si>
    <r>
      <rPr>
        <b/>
        <sz val="20"/>
        <color rgb="FF000000"/>
        <rFont val="Arial"/>
        <family val="2"/>
      </rPr>
      <t xml:space="preserve">Plan de Mejoramiento – Consolidado Acciones Preventivas y Correctivas: </t>
    </r>
    <r>
      <rPr>
        <sz val="20"/>
        <color rgb="FF000000"/>
        <rFont val="Arial"/>
        <family val="2"/>
      </rPr>
      <t xml:space="preserve">
Como el riesgo residual es bajo no aplica para acción Preventiva y Correctiva.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5 Causas
</t>
    </r>
    <r>
      <rPr>
        <b/>
        <sz val="20"/>
        <color rgb="FF000000"/>
        <rFont val="Arial"/>
        <family val="2"/>
      </rPr>
      <t xml:space="preserve">Control: </t>
    </r>
    <r>
      <rPr>
        <sz val="20"/>
        <color rgb="FF000000"/>
        <rFont val="Arial"/>
        <family val="2"/>
      </rPr>
      <t xml:space="preserve"> 1 Control
</t>
    </r>
    <r>
      <rPr>
        <b/>
        <sz val="20"/>
        <color rgb="FF000000"/>
        <rFont val="Arial"/>
        <family val="2"/>
      </rPr>
      <t>Acción Preventiva:</t>
    </r>
    <r>
      <rPr>
        <sz val="20"/>
        <color rgb="FF000000"/>
        <rFont val="Arial"/>
        <family val="2"/>
      </rPr>
      <t xml:space="preserve"> N/A
</t>
    </r>
    <r>
      <rPr>
        <b/>
        <sz val="20"/>
        <color rgb="FF000000"/>
        <rFont val="Arial"/>
        <family val="2"/>
      </rPr>
      <t>Fecha de inicio plan de acción:</t>
    </r>
    <r>
      <rPr>
        <sz val="20"/>
        <color rgb="FF000000"/>
        <rFont val="Arial"/>
        <family val="2"/>
      </rPr>
      <t xml:space="preserve"> N/A
</t>
    </r>
    <r>
      <rPr>
        <b/>
        <sz val="20"/>
        <color rgb="FF000000"/>
        <rFont val="Arial"/>
        <family val="2"/>
      </rPr>
      <t xml:space="preserve">Fecha de terminación plan de acción: </t>
    </r>
    <r>
      <rPr>
        <sz val="20"/>
        <color rgb="FF000000"/>
        <rFont val="Arial"/>
        <family val="2"/>
      </rPr>
      <t xml:space="preserve">N/A
</t>
    </r>
    <r>
      <rPr>
        <b/>
        <sz val="20"/>
        <color rgb="FF000000"/>
        <rFont val="Arial"/>
        <family val="2"/>
      </rPr>
      <t>Materialización del Riesgo:</t>
    </r>
    <r>
      <rPr>
        <sz val="20"/>
        <color rgb="FF000000"/>
        <rFont val="Arial"/>
        <family val="2"/>
      </rPr>
      <t xml:space="preserve"> </t>
    </r>
    <r>
      <rPr>
        <sz val="20"/>
        <rFont val="Arial"/>
        <family val="2"/>
      </rPr>
      <t>No</t>
    </r>
  </si>
  <si>
    <r>
      <rPr>
        <b/>
        <sz val="20"/>
        <color rgb="FF000000"/>
        <rFont val="Arial"/>
        <family val="2"/>
      </rPr>
      <t>Plan de Mejoramiento – Consolidado Acciones Preventivas y Correctivas:</t>
    </r>
    <r>
      <rPr>
        <sz val="20"/>
        <color rgb="FF000000"/>
        <rFont val="Arial"/>
        <family val="2"/>
      </rPr>
      <t xml:space="preserve"> 
Como el riesgo residual es bajo no aplica para acción Preventiva y Correctiva.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3 Causas
</t>
    </r>
    <r>
      <rPr>
        <b/>
        <sz val="20"/>
        <color rgb="FF000000"/>
        <rFont val="Arial"/>
        <family val="2"/>
      </rPr>
      <t xml:space="preserve">Control: </t>
    </r>
    <r>
      <rPr>
        <sz val="20"/>
        <color rgb="FF000000"/>
        <rFont val="Arial"/>
        <family val="2"/>
      </rPr>
      <t xml:space="preserve"> 1 Control 
</t>
    </r>
    <r>
      <rPr>
        <b/>
        <sz val="20"/>
        <color rgb="FF000000"/>
        <rFont val="Arial"/>
        <family val="2"/>
      </rPr>
      <t xml:space="preserve">Acción Preventiva: </t>
    </r>
    <r>
      <rPr>
        <sz val="20"/>
        <color rgb="FF000000"/>
        <rFont val="Arial"/>
        <family val="2"/>
      </rPr>
      <t xml:space="preserve">N/A
</t>
    </r>
    <r>
      <rPr>
        <b/>
        <sz val="20"/>
        <color rgb="FF000000"/>
        <rFont val="Arial"/>
        <family val="2"/>
      </rPr>
      <t>Fecha de inicio plan de acción:</t>
    </r>
    <r>
      <rPr>
        <sz val="20"/>
        <color rgb="FF000000"/>
        <rFont val="Arial"/>
        <family val="2"/>
      </rPr>
      <t xml:space="preserve"> N/A
</t>
    </r>
    <r>
      <rPr>
        <b/>
        <sz val="20"/>
        <color rgb="FF000000"/>
        <rFont val="Arial"/>
        <family val="2"/>
      </rPr>
      <t>Fecha de terminación plan de acción:</t>
    </r>
    <r>
      <rPr>
        <sz val="20"/>
        <color rgb="FF000000"/>
        <rFont val="Arial"/>
        <family val="2"/>
      </rPr>
      <t xml:space="preserve"> N/A
</t>
    </r>
    <r>
      <rPr>
        <b/>
        <sz val="20"/>
        <color rgb="FF000000"/>
        <rFont val="Arial"/>
        <family val="2"/>
      </rPr>
      <t>Materialización del riesgo</t>
    </r>
    <r>
      <rPr>
        <sz val="20"/>
        <color rgb="FF000000"/>
        <rFont val="Arial"/>
        <family val="2"/>
      </rPr>
      <t xml:space="preserve">: </t>
    </r>
    <r>
      <rPr>
        <sz val="20"/>
        <rFont val="Arial"/>
        <family val="2"/>
      </rPr>
      <t>No</t>
    </r>
  </si>
  <si>
    <t xml:space="preserve">Se evidencia que en la matriz de riesgos tiene 1 control y en la Matriz de  IDENTIFICACIÓN, VALORACIÓN, ANÁLISIS Y TRATAMIENTO DE RIESGOS 2017 tienen 3 controles, No se ha unificado la información.
No está actualizada la MATRIZ DE IDENTIFICACIÓN, VALORACIÓN, ANÁLISIS Y TRATAMIENTO DE RIESGOS en la sección de monitoreo y revisión.
</t>
  </si>
  <si>
    <t xml:space="preserve">Se observa que en la matriz de riesgos tiene 1 control y en la MATRIZ DE IDENTIFICACIÓN, VALORACIÓN, ANÁLISIS Y TRATAMIENTO DE RIESGOS 2017 tiene 2 controles. No se ha unificado la información.
No está actualizada la MATRIZ DE IDENTIFICACIÓN, VALORACIÓN, ANÁLISIS Y TRATAMIENTO DE RIESGOS en la sección de monitoreo y revisión.
</t>
  </si>
  <si>
    <t xml:space="preserve">Se evidencia que en la matriz de riesgos tiene 1 control y en la Matriz de Identificación,
Valoración, Análisis y
Tratamiento de Riesgos 2017 se encuentran 3 controles. No se ha unificado la información. 
No está actualizada la MATRIZ DE IDENTIFICACIÓN, VALORACIÓN, ANÁLISIS Y TRATAMIENTO DE RIESGOS en la sección de monitoreo y revisión.
</t>
  </si>
  <si>
    <t xml:space="preserve">Se mantienen el control
No está actualizada la MATRIZ DE IDENTIFICACIÓN, VALORACIÓN, ANÁLISIS Y TRATAMIENTO DE RIESGOS en la sección de monitoreo y revisión.
</t>
  </si>
  <si>
    <r>
      <rPr>
        <b/>
        <sz val="20"/>
        <color rgb="FF000000"/>
        <rFont val="Arial"/>
        <family val="2"/>
      </rPr>
      <t>Plan de Mejoramiento – Consolidado Acciones Preventivas y Correctivas:</t>
    </r>
    <r>
      <rPr>
        <sz val="20"/>
        <color rgb="FF000000"/>
        <rFont val="Arial"/>
        <family val="2"/>
      </rPr>
      <t xml:space="preserve"> 
Como el riesgo residual es bajo no aplica para acción Preventiva y Correctiva.
</t>
    </r>
    <r>
      <rPr>
        <b/>
        <sz val="20"/>
        <color rgb="FF000000"/>
        <rFont val="Arial"/>
        <family val="2"/>
      </rPr>
      <t xml:space="preserve">Matriz de identificación, valoración, análisis y tratamiento de riesgos: </t>
    </r>
    <r>
      <rPr>
        <sz val="20"/>
        <color rgb="FF000000"/>
        <rFont val="Arial"/>
        <family val="2"/>
      </rPr>
      <t xml:space="preserve">Se encuentra el riesgo en la matriz año 2017.
</t>
    </r>
    <r>
      <rPr>
        <b/>
        <sz val="20"/>
        <color rgb="FF000000"/>
        <rFont val="Arial"/>
        <family val="2"/>
      </rPr>
      <t>Causas: 2</t>
    </r>
    <r>
      <rPr>
        <sz val="20"/>
        <color rgb="FF000000"/>
        <rFont val="Arial"/>
        <family val="2"/>
      </rPr>
      <t xml:space="preserve"> Causas
</t>
    </r>
    <r>
      <rPr>
        <b/>
        <sz val="20"/>
        <color rgb="FF000000"/>
        <rFont val="Arial"/>
        <family val="2"/>
      </rPr>
      <t>Control:</t>
    </r>
    <r>
      <rPr>
        <sz val="20"/>
        <color rgb="FF000000"/>
        <rFont val="Arial"/>
        <family val="2"/>
      </rPr>
      <t xml:space="preserve">  1 Control 
</t>
    </r>
    <r>
      <rPr>
        <b/>
        <sz val="20"/>
        <color rgb="FF000000"/>
        <rFont val="Arial"/>
        <family val="2"/>
      </rPr>
      <t xml:space="preserve">Acción Preventiva: </t>
    </r>
    <r>
      <rPr>
        <sz val="20"/>
        <color rgb="FF000000"/>
        <rFont val="Arial"/>
        <family val="2"/>
      </rPr>
      <t xml:space="preserve">N/A
</t>
    </r>
    <r>
      <rPr>
        <b/>
        <sz val="20"/>
        <color rgb="FF000000"/>
        <rFont val="Arial"/>
        <family val="2"/>
      </rPr>
      <t>Fecha de inicio plan de acción:</t>
    </r>
    <r>
      <rPr>
        <sz val="20"/>
        <color rgb="FF000000"/>
        <rFont val="Arial"/>
        <family val="2"/>
      </rPr>
      <t xml:space="preserve"> N/A
</t>
    </r>
    <r>
      <rPr>
        <b/>
        <sz val="20"/>
        <color rgb="FF000000"/>
        <rFont val="Arial"/>
        <family val="2"/>
      </rPr>
      <t>Fecha de terminación plan de acción:</t>
    </r>
    <r>
      <rPr>
        <sz val="20"/>
        <color rgb="FF000000"/>
        <rFont val="Arial"/>
        <family val="2"/>
      </rPr>
      <t xml:space="preserve"> N/A
</t>
    </r>
    <r>
      <rPr>
        <b/>
        <sz val="20"/>
        <color rgb="FF000000"/>
        <rFont val="Arial"/>
        <family val="2"/>
      </rPr>
      <t>Materializacion del Riesgo</t>
    </r>
    <r>
      <rPr>
        <sz val="20"/>
        <color rgb="FF000000"/>
        <rFont val="Arial"/>
        <family val="2"/>
      </rPr>
      <t xml:space="preserve">: </t>
    </r>
    <r>
      <rPr>
        <sz val="20"/>
        <rFont val="Arial"/>
        <family val="2"/>
      </rPr>
      <t>No</t>
    </r>
  </si>
  <si>
    <r>
      <rPr>
        <b/>
        <sz val="20"/>
        <color rgb="FF000000"/>
        <rFont val="Arial"/>
        <family val="2"/>
      </rPr>
      <t>Plan de Mejoramiento – Consolidado Acciones Preventivas y Correctivas:</t>
    </r>
    <r>
      <rPr>
        <sz val="20"/>
        <color rgb="FF000000"/>
        <rFont val="Arial"/>
        <family val="2"/>
      </rPr>
      <t xml:space="preserve"> 
Como el riesgo residual es bajo no aplica para acción Preventiva y Correctiva.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3 Causas
</t>
    </r>
    <r>
      <rPr>
        <b/>
        <sz val="20"/>
        <color rgb="FF000000"/>
        <rFont val="Arial"/>
        <family val="2"/>
      </rPr>
      <t>Control:</t>
    </r>
    <r>
      <rPr>
        <sz val="20"/>
        <color rgb="FF000000"/>
        <rFont val="Arial"/>
        <family val="2"/>
      </rPr>
      <t xml:space="preserve">  1 Control 
</t>
    </r>
    <r>
      <rPr>
        <b/>
        <sz val="20"/>
        <color rgb="FF000000"/>
        <rFont val="Arial"/>
        <family val="2"/>
      </rPr>
      <t>Acción Preventiva:</t>
    </r>
    <r>
      <rPr>
        <sz val="20"/>
        <color rgb="FF000000"/>
        <rFont val="Arial"/>
        <family val="2"/>
      </rPr>
      <t xml:space="preserve"> N/A
</t>
    </r>
    <r>
      <rPr>
        <b/>
        <sz val="20"/>
        <color rgb="FF000000"/>
        <rFont val="Arial"/>
        <family val="2"/>
      </rPr>
      <t xml:space="preserve">Fecha de inicio plan de acción: </t>
    </r>
    <r>
      <rPr>
        <sz val="20"/>
        <color rgb="FF000000"/>
        <rFont val="Arial"/>
        <family val="2"/>
      </rPr>
      <t xml:space="preserve">N/A
</t>
    </r>
    <r>
      <rPr>
        <b/>
        <sz val="20"/>
        <color rgb="FF000000"/>
        <rFont val="Arial"/>
        <family val="2"/>
      </rPr>
      <t xml:space="preserve">Fecha de terminación plan de acción: </t>
    </r>
    <r>
      <rPr>
        <sz val="20"/>
        <color rgb="FF000000"/>
        <rFont val="Arial"/>
        <family val="2"/>
      </rPr>
      <t xml:space="preserve">N/A
</t>
    </r>
    <r>
      <rPr>
        <b/>
        <sz val="20"/>
        <color rgb="FF000000"/>
        <rFont val="Arial"/>
        <family val="2"/>
      </rPr>
      <t>Materialización del riesgo</t>
    </r>
    <r>
      <rPr>
        <sz val="20"/>
        <color rgb="FF000000"/>
        <rFont val="Arial"/>
        <family val="2"/>
      </rPr>
      <t xml:space="preserve">: </t>
    </r>
    <r>
      <rPr>
        <sz val="20"/>
        <rFont val="Arial"/>
        <family val="2"/>
      </rPr>
      <t>No</t>
    </r>
  </si>
  <si>
    <t xml:space="preserve">La Acción Preventiva se cerró como No eficaz. Riesgo materializado
Se abre la acción Correctiva   IVC-INS-2017-AC005 se cerró como eficaz el 15/12/2017 No materializado
</t>
  </si>
  <si>
    <r>
      <rPr>
        <b/>
        <sz val="20"/>
        <color rgb="FF000000"/>
        <rFont val="Arial"/>
        <family val="2"/>
      </rPr>
      <t>Plan de Mejoramiento – Consolidado Acciones Preventivas y Correctivas:</t>
    </r>
    <r>
      <rPr>
        <sz val="20"/>
        <color rgb="FF000000"/>
        <rFont val="Arial"/>
        <family val="2"/>
      </rPr>
      <t xml:space="preserve"> Se encuentra la publicación del riesgo en el consolidado 2017, con la Acción Preventiva, IVC-INS-2017-AP001
</t>
    </r>
    <r>
      <rPr>
        <b/>
        <sz val="20"/>
        <color rgb="FF000000"/>
        <rFont val="Arial"/>
        <family val="2"/>
      </rPr>
      <t xml:space="preserve">Matriz de identificación, valoración, análisis y tratamiento de riesgos: </t>
    </r>
    <r>
      <rPr>
        <sz val="20"/>
        <color rgb="FF000000"/>
        <rFont val="Arial"/>
        <family val="2"/>
      </rPr>
      <t xml:space="preserve">
Se encuentra el riesgo año 2017.
</t>
    </r>
    <r>
      <rPr>
        <b/>
        <sz val="20"/>
        <color rgb="FF000000"/>
        <rFont val="Arial"/>
        <family val="2"/>
      </rPr>
      <t>Causas:</t>
    </r>
    <r>
      <rPr>
        <sz val="20"/>
        <color rgb="FF000000"/>
        <rFont val="Arial"/>
        <family val="2"/>
      </rPr>
      <t xml:space="preserve"> 2 Causas
</t>
    </r>
    <r>
      <rPr>
        <b/>
        <sz val="20"/>
        <color rgb="FF000000"/>
        <rFont val="Arial"/>
        <family val="2"/>
      </rPr>
      <t>Control:</t>
    </r>
    <r>
      <rPr>
        <sz val="20"/>
        <color rgb="FF000000"/>
        <rFont val="Arial"/>
        <family val="2"/>
      </rPr>
      <t xml:space="preserve">  1 Control 
</t>
    </r>
    <r>
      <rPr>
        <b/>
        <sz val="20"/>
        <color rgb="FF000000"/>
        <rFont val="Arial"/>
        <family val="2"/>
      </rPr>
      <t>Acción Preventiva:</t>
    </r>
    <r>
      <rPr>
        <sz val="20"/>
        <color rgb="FF000000"/>
        <rFont val="Arial"/>
        <family val="2"/>
      </rPr>
      <t xml:space="preserve"> IVC-INS-2017-AP001
Se encuentra cerrada como No eficaz.
Materialización del riesgo: Si
</t>
    </r>
    <r>
      <rPr>
        <b/>
        <sz val="20"/>
        <color rgb="FF000000"/>
        <rFont val="Arial"/>
        <family val="2"/>
      </rPr>
      <t xml:space="preserve">Acción Correctiva: </t>
    </r>
    <r>
      <rPr>
        <sz val="20"/>
        <color rgb="FF000000"/>
        <rFont val="Arial"/>
        <family val="2"/>
      </rPr>
      <t xml:space="preserve">IVC-INS-2017-AC005
Se encuentra cerrada como eficaz
Fecha de cierre: 15/12/2017
</t>
    </r>
    <r>
      <rPr>
        <b/>
        <sz val="20"/>
        <color rgb="FF000000"/>
        <rFont val="Arial"/>
        <family val="2"/>
      </rPr>
      <t>Materialización del riesgo:</t>
    </r>
    <r>
      <rPr>
        <sz val="20"/>
        <color rgb="FF000000"/>
        <rFont val="Arial"/>
        <family val="2"/>
      </rPr>
      <t xml:space="preserve"> No
</t>
    </r>
  </si>
  <si>
    <t>La Acción Preventiva se cerró como eficaz el 06/10/2017
No se ha materializado el riesgo de acuerdo con el monitoreo y revisión realizado el 03/12/2017 por el lider del Proceso en la MATRIZ DE IDENTIFICACIÓN, VALORACIÓN, ANÁLISIS Y TRATAMIENTO DE RIESGOS</t>
  </si>
  <si>
    <r>
      <rPr>
        <b/>
        <sz val="20"/>
        <color rgb="FF000000"/>
        <rFont val="Arial"/>
        <family val="2"/>
      </rPr>
      <t>Plan de Mejoramiento – Consolidado Acciones Preventivas y Correctivas:</t>
    </r>
    <r>
      <rPr>
        <sz val="20"/>
        <color rgb="FF000000"/>
        <rFont val="Arial"/>
        <family val="2"/>
      </rPr>
      <t xml:space="preserve"> 
Se encuentra la publicación del riesgo en el consolidado 2017, con la Acción Preventiva, IVC-INS-2017-AP002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 2</t>
    </r>
    <r>
      <rPr>
        <sz val="20"/>
        <color rgb="FF000000"/>
        <rFont val="Arial"/>
        <family val="2"/>
      </rPr>
      <t xml:space="preserve"> Causas
</t>
    </r>
    <r>
      <rPr>
        <b/>
        <sz val="20"/>
        <color rgb="FF000000"/>
        <rFont val="Arial"/>
        <family val="2"/>
      </rPr>
      <t>Control:</t>
    </r>
    <r>
      <rPr>
        <sz val="20"/>
        <color rgb="FF000000"/>
        <rFont val="Arial"/>
        <family val="2"/>
      </rPr>
      <t xml:space="preserve">  1 Control 
</t>
    </r>
    <r>
      <rPr>
        <b/>
        <sz val="20"/>
        <color rgb="FF000000"/>
        <rFont val="Arial"/>
        <family val="2"/>
      </rPr>
      <t>Acción Preventiva:</t>
    </r>
    <r>
      <rPr>
        <sz val="20"/>
        <color rgb="FF000000"/>
        <rFont val="Arial"/>
        <family val="2"/>
      </rPr>
      <t xml:space="preserve"> IVC-INS-2017-AP002
</t>
    </r>
    <r>
      <rPr>
        <b/>
        <sz val="20"/>
        <color rgb="FF000000"/>
        <rFont val="Arial"/>
        <family val="2"/>
      </rPr>
      <t>Fecha de inicio plan de acción:</t>
    </r>
    <r>
      <rPr>
        <sz val="20"/>
        <color rgb="FF000000"/>
        <rFont val="Arial"/>
        <family val="2"/>
      </rPr>
      <t xml:space="preserve"> 09/03/2017
</t>
    </r>
    <r>
      <rPr>
        <b/>
        <sz val="20"/>
        <color rgb="FF000000"/>
        <rFont val="Arial"/>
        <family val="2"/>
      </rPr>
      <t xml:space="preserve">Fecha de terminación plan de acción: </t>
    </r>
    <r>
      <rPr>
        <sz val="20"/>
        <color rgb="FF000000"/>
        <rFont val="Arial"/>
        <family val="2"/>
      </rPr>
      <t xml:space="preserve">06/10/2016
Accion Preventiva se encuentra cerrada como eficaz
</t>
    </r>
    <r>
      <rPr>
        <b/>
        <sz val="20"/>
        <color rgb="FF000000"/>
        <rFont val="Arial"/>
        <family val="2"/>
      </rPr>
      <t>Materialización del Riesgo</t>
    </r>
    <r>
      <rPr>
        <sz val="20"/>
        <color rgb="FF000000"/>
        <rFont val="Arial"/>
        <family val="2"/>
      </rPr>
      <t xml:space="preserve">: </t>
    </r>
    <r>
      <rPr>
        <sz val="20"/>
        <rFont val="Arial"/>
        <family val="2"/>
      </rPr>
      <t>No</t>
    </r>
  </si>
  <si>
    <r>
      <t xml:space="preserve">La Acción Preventiva se cerró como eficaz el 11/09/2017
No se ha materializado el riesgo de acuerdo con el monitoreo y revisión realizado el 03/12/2017 por el lider del Proceso en la MATRIZ DE IDENTIFICACIÓN, VALORACIÓN, ANÁLISIS Y TRATAMIENTO DE RIESGOS
</t>
    </r>
    <r>
      <rPr>
        <sz val="20"/>
        <color rgb="FFFF0000"/>
        <rFont val="Arial"/>
        <family val="2"/>
      </rPr>
      <t/>
    </r>
  </si>
  <si>
    <r>
      <rPr>
        <b/>
        <sz val="20"/>
        <color rgb="FF000000"/>
        <rFont val="Arial"/>
        <family val="2"/>
      </rPr>
      <t>Plan de Mejoramiento – Consolidado Acciones Preventivas y Correctivas:</t>
    </r>
    <r>
      <rPr>
        <sz val="20"/>
        <color rgb="FF000000"/>
        <rFont val="Arial"/>
        <family val="2"/>
      </rPr>
      <t xml:space="preserve"> 
Se encuentra la publicación del riesgo en el consolidado 2017, con la Acción Preventiva, IVC-INS-2017-AP002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 2</t>
    </r>
    <r>
      <rPr>
        <sz val="20"/>
        <color rgb="FF000000"/>
        <rFont val="Arial"/>
        <family val="2"/>
      </rPr>
      <t xml:space="preserve"> Causas
</t>
    </r>
    <r>
      <rPr>
        <b/>
        <sz val="20"/>
        <color rgb="FF000000"/>
        <rFont val="Arial"/>
        <family val="2"/>
      </rPr>
      <t>Control:</t>
    </r>
    <r>
      <rPr>
        <sz val="20"/>
        <color rgb="FF000000"/>
        <rFont val="Arial"/>
        <family val="2"/>
      </rPr>
      <t xml:space="preserve">  1 Control 
</t>
    </r>
    <r>
      <rPr>
        <b/>
        <sz val="20"/>
        <color rgb="FF000000"/>
        <rFont val="Arial"/>
        <family val="2"/>
      </rPr>
      <t>Acción Preventiva:</t>
    </r>
    <r>
      <rPr>
        <sz val="20"/>
        <color rgb="FF000000"/>
        <rFont val="Arial"/>
        <family val="2"/>
      </rPr>
      <t xml:space="preserve"> IVC-INS-2017-AP003
</t>
    </r>
    <r>
      <rPr>
        <b/>
        <sz val="20"/>
        <color rgb="FF000000"/>
        <rFont val="Arial"/>
        <family val="2"/>
      </rPr>
      <t>Fecha de inicio plan de acción:</t>
    </r>
    <r>
      <rPr>
        <sz val="20"/>
        <color rgb="FF000000"/>
        <rFont val="Arial"/>
        <family val="2"/>
      </rPr>
      <t xml:space="preserve"> 09/03/2017
</t>
    </r>
    <r>
      <rPr>
        <b/>
        <sz val="20"/>
        <color rgb="FF000000"/>
        <rFont val="Arial"/>
        <family val="2"/>
      </rPr>
      <t xml:space="preserve">Fecha de terminación plan de acción: </t>
    </r>
    <r>
      <rPr>
        <sz val="20"/>
        <color rgb="FF000000"/>
        <rFont val="Arial"/>
        <family val="2"/>
      </rPr>
      <t xml:space="preserve">06/10/2016
</t>
    </r>
    <r>
      <rPr>
        <b/>
        <sz val="20"/>
        <color rgb="FF000000"/>
        <rFont val="Arial"/>
        <family val="2"/>
      </rPr>
      <t>Materialización del riesgo:</t>
    </r>
    <r>
      <rPr>
        <sz val="20"/>
        <color rgb="FFFF0000"/>
        <rFont val="Arial"/>
        <family val="2"/>
      </rPr>
      <t xml:space="preserve"> </t>
    </r>
    <r>
      <rPr>
        <sz val="20"/>
        <rFont val="Arial"/>
        <family val="2"/>
      </rPr>
      <t>No</t>
    </r>
  </si>
  <si>
    <r>
      <rPr>
        <b/>
        <sz val="20"/>
        <color rgb="FF000000"/>
        <rFont val="Arial"/>
        <family val="2"/>
      </rPr>
      <t>Plan de Mejoramiento – Consolidado Acciones Preventivas y Correctivas:</t>
    </r>
    <r>
      <rPr>
        <sz val="20"/>
        <color rgb="FF000000"/>
        <rFont val="Arial"/>
        <family val="2"/>
      </rPr>
      <t xml:space="preserve"> Se encuentra la publicación del riesgo en el consolidado 2017, con la Acción Preventiva IVC-CTL-2017-AP001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5 Causas
</t>
    </r>
    <r>
      <rPr>
        <b/>
        <sz val="20"/>
        <color rgb="FF000000"/>
        <rFont val="Arial"/>
        <family val="2"/>
      </rPr>
      <t xml:space="preserve">Control: </t>
    </r>
    <r>
      <rPr>
        <sz val="20"/>
        <color rgb="FF000000"/>
        <rFont val="Arial"/>
        <family val="2"/>
      </rPr>
      <t xml:space="preserve"> 1 Control
</t>
    </r>
    <r>
      <rPr>
        <b/>
        <sz val="20"/>
        <color rgb="FF000000"/>
        <rFont val="Arial"/>
        <family val="2"/>
      </rPr>
      <t>Acción Preventiva:</t>
    </r>
    <r>
      <rPr>
        <sz val="20"/>
        <color rgb="FF000000"/>
        <rFont val="Arial"/>
        <family val="2"/>
      </rPr>
      <t xml:space="preserve"> IVC-CTL-2017-AP001
</t>
    </r>
    <r>
      <rPr>
        <b/>
        <sz val="20"/>
        <color rgb="FF000000"/>
        <rFont val="Arial"/>
        <family val="2"/>
      </rPr>
      <t>Fecha de inicio plan de acción:</t>
    </r>
    <r>
      <rPr>
        <sz val="20"/>
        <color rgb="FF000000"/>
        <rFont val="Arial"/>
        <family val="2"/>
      </rPr>
      <t xml:space="preserve">17/01/2017
</t>
    </r>
    <r>
      <rPr>
        <b/>
        <sz val="20"/>
        <color rgb="FF000000"/>
        <rFont val="Arial"/>
        <family val="2"/>
      </rPr>
      <t>Fecha de terminación plan de acción:</t>
    </r>
    <r>
      <rPr>
        <sz val="20"/>
        <color rgb="FF000000"/>
        <rFont val="Arial"/>
        <family val="2"/>
      </rPr>
      <t xml:space="preserve"> 21/03/2017
La Acción Preventiva se encuentra cerrada como eficaz el dia 19/04/2017
</t>
    </r>
    <r>
      <rPr>
        <b/>
        <sz val="20"/>
        <color rgb="FF000000"/>
        <rFont val="Arial"/>
        <family val="2"/>
      </rPr>
      <t>Materialización del riesgo:</t>
    </r>
    <r>
      <rPr>
        <sz val="20"/>
        <color rgb="FF000000"/>
        <rFont val="Arial"/>
        <family val="2"/>
      </rPr>
      <t xml:space="preserve"> </t>
    </r>
    <r>
      <rPr>
        <sz val="20"/>
        <rFont val="Arial"/>
        <family val="2"/>
      </rPr>
      <t>No</t>
    </r>
  </si>
  <si>
    <r>
      <rPr>
        <sz val="20"/>
        <rFont val="Arial"/>
        <family val="2"/>
      </rPr>
      <t>Se evidencia que en la matriz de riesgos tiene 1 control y en la Matriz de Identificación,
Valoración, Análisis y
Tratamiento de Riesgos 2017 se encuentran 2 controles.</t>
    </r>
    <r>
      <rPr>
        <sz val="20"/>
        <color rgb="FFFF0000"/>
        <rFont val="Arial"/>
        <family val="2"/>
      </rPr>
      <t xml:space="preserve">
</t>
    </r>
    <r>
      <rPr>
        <sz val="20"/>
        <rFont val="Arial"/>
        <family val="2"/>
      </rPr>
      <t>No se ha materializado el riesgo de acuerdo con el monitoreo y revisión realizado el 03/12/2017 por el lider del Proceso en la MATRIZ DE IDENTIFICACIÓN, VALORACIÓN, ANÁLISIS Y TRATAMIENTO DE RIESGOS</t>
    </r>
  </si>
  <si>
    <r>
      <rPr>
        <sz val="20"/>
        <rFont val="Arial"/>
        <family val="2"/>
      </rPr>
      <t>Acción Preventiva cerrada como eficaz</t>
    </r>
    <r>
      <rPr>
        <sz val="20"/>
        <color rgb="FFFF0000"/>
        <rFont val="Arial"/>
        <family val="2"/>
      </rPr>
      <t xml:space="preserve">
</t>
    </r>
    <r>
      <rPr>
        <sz val="20"/>
        <rFont val="Arial"/>
        <family val="2"/>
      </rPr>
      <t>No se ha materializado el riesgo de acuerdo con el monitoreo y revisión realizado el 03/12/2017 por el lider del Proceso en la MATRIZ DE IDENTIFICACIÓN, VALORACIÓN, ANÁLISIS Y TRATAMIENTO DE RIESGOS</t>
    </r>
  </si>
  <si>
    <r>
      <rPr>
        <b/>
        <sz val="20"/>
        <color rgb="FF000000"/>
        <rFont val="Arial"/>
        <family val="2"/>
      </rPr>
      <t>Plan de Mejoramiento – Consolidado Acciones Preventivas y Correctivas:</t>
    </r>
    <r>
      <rPr>
        <sz val="20"/>
        <color rgb="FF000000"/>
        <rFont val="Arial"/>
        <family val="2"/>
      </rPr>
      <t xml:space="preserve"> Se encuentra la publicación del riesgo en el consolidado 2017, con la Acción Preventiva IVC-CTL-2017-AP002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4 Causas
</t>
    </r>
    <r>
      <rPr>
        <b/>
        <sz val="20"/>
        <color rgb="FF000000"/>
        <rFont val="Arial"/>
        <family val="2"/>
      </rPr>
      <t>Control:</t>
    </r>
    <r>
      <rPr>
        <sz val="20"/>
        <color rgb="FF000000"/>
        <rFont val="Arial"/>
        <family val="2"/>
      </rPr>
      <t xml:space="preserve">  1 Controles 
</t>
    </r>
    <r>
      <rPr>
        <b/>
        <sz val="20"/>
        <color rgb="FF000000"/>
        <rFont val="Arial"/>
        <family val="2"/>
      </rPr>
      <t xml:space="preserve">Acción Preventiva: </t>
    </r>
    <r>
      <rPr>
        <sz val="20"/>
        <color rgb="FF000000"/>
        <rFont val="Arial"/>
        <family val="2"/>
      </rPr>
      <t xml:space="preserve">IVC-CTL-2017-AP002
</t>
    </r>
    <r>
      <rPr>
        <b/>
        <sz val="20"/>
        <color rgb="FF000000"/>
        <rFont val="Arial"/>
        <family val="2"/>
      </rPr>
      <t>Fecha de inicio plan de acción:</t>
    </r>
    <r>
      <rPr>
        <sz val="20"/>
        <color rgb="FF000000"/>
        <rFont val="Arial"/>
        <family val="2"/>
      </rPr>
      <t xml:space="preserve"> 17/01/2017
</t>
    </r>
    <r>
      <rPr>
        <b/>
        <sz val="20"/>
        <color rgb="FF000000"/>
        <rFont val="Arial"/>
        <family val="2"/>
      </rPr>
      <t>Fecha de terminación plan de acción:</t>
    </r>
    <r>
      <rPr>
        <sz val="20"/>
        <color rgb="FF000000"/>
        <rFont val="Arial"/>
        <family val="2"/>
      </rPr>
      <t xml:space="preserve"> 21/03/2017
La Acción Preventiva se encuentra cerrada como eficaz el dia 19/04/2017
</t>
    </r>
    <r>
      <rPr>
        <b/>
        <sz val="20"/>
        <color rgb="FF000000"/>
        <rFont val="Arial"/>
        <family val="2"/>
      </rPr>
      <t xml:space="preserve">Materialización del riesgo: </t>
    </r>
    <r>
      <rPr>
        <sz val="20"/>
        <color rgb="FF000000"/>
        <rFont val="Arial"/>
        <family val="2"/>
      </rPr>
      <t>No</t>
    </r>
  </si>
  <si>
    <r>
      <rPr>
        <b/>
        <sz val="20"/>
        <color rgb="FF000000"/>
        <rFont val="Arial"/>
        <family val="2"/>
      </rPr>
      <t>Plan de Mejoramiento – Consolidado Acciones Preventivas y Correctivas:</t>
    </r>
    <r>
      <rPr>
        <sz val="20"/>
        <color rgb="FF000000"/>
        <rFont val="Arial"/>
        <family val="2"/>
      </rPr>
      <t xml:space="preserve">  No se encuentra la publicación del riesgo en el consolidado 2017.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2 Causas
</t>
    </r>
    <r>
      <rPr>
        <b/>
        <sz val="20"/>
        <color rgb="FF000000"/>
        <rFont val="Arial"/>
        <family val="2"/>
      </rPr>
      <t xml:space="preserve">Control: </t>
    </r>
    <r>
      <rPr>
        <sz val="20"/>
        <color rgb="FF000000"/>
        <rFont val="Arial"/>
        <family val="2"/>
      </rPr>
      <t xml:space="preserve"> 1 Control 
</t>
    </r>
    <r>
      <rPr>
        <b/>
        <sz val="20"/>
        <color rgb="FF000000"/>
        <rFont val="Arial"/>
        <family val="2"/>
      </rPr>
      <t>Acción Preventiva:</t>
    </r>
    <r>
      <rPr>
        <sz val="20"/>
        <color rgb="FF000000"/>
        <rFont val="Arial"/>
        <family val="2"/>
      </rPr>
      <t xml:space="preserve"> IVC-CCP-2017-AP004
</t>
    </r>
    <r>
      <rPr>
        <b/>
        <sz val="20"/>
        <color rgb="FF000000"/>
        <rFont val="Arial"/>
        <family val="2"/>
      </rPr>
      <t>Fecha de inicio plan de acción:</t>
    </r>
    <r>
      <rPr>
        <sz val="20"/>
        <color rgb="FF000000"/>
        <rFont val="Arial"/>
        <family val="2"/>
      </rPr>
      <t xml:space="preserve">N/A 
</t>
    </r>
    <r>
      <rPr>
        <b/>
        <sz val="20"/>
        <color rgb="FF000000"/>
        <rFont val="Arial"/>
        <family val="2"/>
      </rPr>
      <t>Fecha de terminación plan de acción:</t>
    </r>
    <r>
      <rPr>
        <sz val="20"/>
        <color rgb="FF000000"/>
        <rFont val="Arial"/>
        <family val="2"/>
      </rPr>
      <t xml:space="preserve"> N/A
</t>
    </r>
    <r>
      <rPr>
        <b/>
        <sz val="20"/>
        <color rgb="FF000000"/>
        <rFont val="Arial"/>
        <family val="2"/>
      </rPr>
      <t>Materialización del riesgo:</t>
    </r>
    <r>
      <rPr>
        <sz val="20"/>
        <color rgb="FF000000"/>
        <rFont val="Arial"/>
        <family val="2"/>
      </rPr>
      <t xml:space="preserve"> </t>
    </r>
    <r>
      <rPr>
        <sz val="20"/>
        <rFont val="Arial"/>
        <family val="2"/>
      </rPr>
      <t>No</t>
    </r>
  </si>
  <si>
    <t xml:space="preserve">Se observa en la Matriz de Identificación,
Valoración, Análisis y
Tratamiento de Riesgos 2017 que el riesgo residual es bajo, se debe de actualizar.
No se ha materializado el riesgo de acuerdo con el monitoreo y revisión realizado el 07/11/2017 por el lider del Proceso en la MATRIZ DE IDENTIFICACIÓN, VALORACIÓN, ANÁLISIS Y TRATAMIENTO DE RIESGOS
</t>
  </si>
  <si>
    <r>
      <rPr>
        <b/>
        <sz val="20"/>
        <color rgb="FF000000"/>
        <rFont val="Arial"/>
        <family val="2"/>
      </rPr>
      <t xml:space="preserve">Plan de Mejoramiento – Consolidado Acciones Preventivas y Correctivas: </t>
    </r>
    <r>
      <rPr>
        <sz val="20"/>
        <color rgb="FF000000"/>
        <rFont val="Arial"/>
        <family val="2"/>
      </rPr>
      <t xml:space="preserve">Se encuentra la publicación del riesgo en el consolidado 2017, con la Acción Preventiva GTH-GNO-2017-AP002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4 Causas
</t>
    </r>
    <r>
      <rPr>
        <b/>
        <sz val="20"/>
        <color rgb="FF000000"/>
        <rFont val="Arial"/>
        <family val="2"/>
      </rPr>
      <t>Control:</t>
    </r>
    <r>
      <rPr>
        <sz val="20"/>
        <color rgb="FF000000"/>
        <rFont val="Arial"/>
        <family val="2"/>
      </rPr>
      <t xml:space="preserve">  1 Controles 
</t>
    </r>
    <r>
      <rPr>
        <b/>
        <sz val="20"/>
        <color rgb="FF000000"/>
        <rFont val="Arial"/>
        <family val="2"/>
      </rPr>
      <t>Acción Preventiva:</t>
    </r>
    <r>
      <rPr>
        <sz val="20"/>
        <color rgb="FF000000"/>
        <rFont val="Arial"/>
        <family val="2"/>
      </rPr>
      <t xml:space="preserve"> GTH-GNO-2017-AP002
</t>
    </r>
    <r>
      <rPr>
        <b/>
        <sz val="20"/>
        <color rgb="FF000000"/>
        <rFont val="Arial"/>
        <family val="2"/>
      </rPr>
      <t xml:space="preserve">Fecha de inicio plan de acción: </t>
    </r>
    <r>
      <rPr>
        <sz val="20"/>
        <color rgb="FF000000"/>
        <rFont val="Arial"/>
        <family val="2"/>
      </rPr>
      <t xml:space="preserve">17/07/2017
</t>
    </r>
    <r>
      <rPr>
        <b/>
        <sz val="20"/>
        <color rgb="FF000000"/>
        <rFont val="Arial"/>
        <family val="2"/>
      </rPr>
      <t>Fecha de terminación plan de acción:</t>
    </r>
    <r>
      <rPr>
        <sz val="20"/>
        <color rgb="FF000000"/>
        <rFont val="Arial"/>
        <family val="2"/>
      </rPr>
      <t xml:space="preserve"> 22/02/2018
El plan de acción esta en desarrollo
</t>
    </r>
    <r>
      <rPr>
        <b/>
        <sz val="20"/>
        <color rgb="FF000000"/>
        <rFont val="Arial"/>
        <family val="2"/>
      </rPr>
      <t>Materialización del riesgo:</t>
    </r>
    <r>
      <rPr>
        <sz val="20"/>
        <rFont val="Arial"/>
        <family val="2"/>
      </rPr>
      <t xml:space="preserve"> No</t>
    </r>
  </si>
  <si>
    <r>
      <rPr>
        <b/>
        <sz val="20"/>
        <color rgb="FF000000"/>
        <rFont val="Arial"/>
        <family val="2"/>
      </rPr>
      <t>Plan de Mejoramiento – Consolidado Acciones Preventivas y Correctivas:</t>
    </r>
    <r>
      <rPr>
        <sz val="20"/>
        <color rgb="FF000000"/>
        <rFont val="Arial"/>
        <family val="2"/>
      </rPr>
      <t xml:space="preserve"> Como el riesgo residual es bajo no aplica para acción Preventiva y Correctiva.
</t>
    </r>
    <r>
      <rPr>
        <b/>
        <sz val="20"/>
        <color rgb="FF000000"/>
        <rFont val="Arial"/>
        <family val="2"/>
      </rPr>
      <t>Matriz de identificación, valoración, análisis y tratamiento de riesgos:</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3 Causas
</t>
    </r>
    <r>
      <rPr>
        <b/>
        <sz val="20"/>
        <color rgb="FF000000"/>
        <rFont val="Arial"/>
        <family val="2"/>
      </rPr>
      <t>Control:</t>
    </r>
    <r>
      <rPr>
        <sz val="20"/>
        <color rgb="FF000000"/>
        <rFont val="Arial"/>
        <family val="2"/>
      </rPr>
      <t xml:space="preserve">  1 Control 
</t>
    </r>
    <r>
      <rPr>
        <b/>
        <sz val="20"/>
        <color rgb="FF000000"/>
        <rFont val="Arial"/>
        <family val="2"/>
      </rPr>
      <t>Acción Preventiva:</t>
    </r>
    <r>
      <rPr>
        <sz val="20"/>
        <color rgb="FF000000"/>
        <rFont val="Arial"/>
        <family val="2"/>
      </rPr>
      <t xml:space="preserve"> N/A
</t>
    </r>
    <r>
      <rPr>
        <b/>
        <sz val="20"/>
        <color rgb="FF000000"/>
        <rFont val="Arial"/>
        <family val="2"/>
      </rPr>
      <t>Fecha de inicio plan de acción:</t>
    </r>
    <r>
      <rPr>
        <sz val="20"/>
        <color rgb="FF000000"/>
        <rFont val="Arial"/>
        <family val="2"/>
      </rPr>
      <t xml:space="preserve"> N/A
</t>
    </r>
    <r>
      <rPr>
        <b/>
        <sz val="20"/>
        <color rgb="FF000000"/>
        <rFont val="Arial"/>
        <family val="2"/>
      </rPr>
      <t>Fecha de terminación plan de acción:</t>
    </r>
    <r>
      <rPr>
        <sz val="20"/>
        <color rgb="FF000000"/>
        <rFont val="Arial"/>
        <family val="2"/>
      </rPr>
      <t xml:space="preserve"> N/A
</t>
    </r>
    <r>
      <rPr>
        <b/>
        <sz val="20"/>
        <color rgb="FF000000"/>
        <rFont val="Arial"/>
        <family val="2"/>
      </rPr>
      <t>Materialización del riesgo:</t>
    </r>
    <r>
      <rPr>
        <b/>
        <sz val="20"/>
        <color rgb="FFFF0000"/>
        <rFont val="Arial"/>
        <family val="2"/>
      </rPr>
      <t xml:space="preserve"> </t>
    </r>
    <r>
      <rPr>
        <sz val="20"/>
        <rFont val="Arial"/>
        <family val="2"/>
      </rPr>
      <t>No</t>
    </r>
  </si>
  <si>
    <r>
      <rPr>
        <sz val="20"/>
        <rFont val="Arial"/>
        <family val="2"/>
      </rPr>
      <t>Se evidencia que en la matriz de riesgos tiene 1 control y en la Matriz de Identificación,
Valoración, Análisis y
Tratamiento de Riesgos 2017 se encuentran 3 controles.
El No. Identificación del Riesgo, se observa que esta como Riesgo Operacional</t>
    </r>
    <r>
      <rPr>
        <sz val="20"/>
        <color rgb="FFFF0000"/>
        <rFont val="Arial"/>
        <family val="2"/>
      </rPr>
      <t xml:space="preserve">
</t>
    </r>
    <r>
      <rPr>
        <sz val="20"/>
        <rFont val="Arial"/>
        <family val="2"/>
      </rPr>
      <t>No se ha materializado el riesgo de acuerdo con el monitoreo y revisión realizado el 04/12/2017 por el lider del Proceso en la MATRIZ DE IDENTIFICACIÓN, VALORACIÓN, ANÁLISIS Y TRATAMIENTO DE RIESGOS</t>
    </r>
  </si>
  <si>
    <t>El No. Identificación del Riesgo, se observa que esta como Riesgo Operacional
No se ha materializado el riesgo de acuerdo con el monitoreo y revisión realizado el 04/12/2017 por el  lider del Proceso en la MATRIZ DE IDENTIFICACIÓN, VALORACIÓN, ANÁLISIS Y TRATAMIENTO DE RIESGOS</t>
  </si>
  <si>
    <t>No se ha materializado el riesgo de acuerdo con el monitoreo y revisión realizado el 30/06/2017 por el  lider del Proceso en la MATRIZ DE IDENTIFICACIÓN, VALORACIÓN, ANÁLISIS Y TRATAMIENTO DE RIESGOS, es importante realizar otro monitoreo al finalizar el año.</t>
  </si>
  <si>
    <r>
      <rPr>
        <b/>
        <sz val="20"/>
        <color rgb="FF000000"/>
        <rFont val="Arial"/>
        <family val="2"/>
      </rPr>
      <t>Plan de Mejoramiento – Consolidado Acciones Preventivas y Correctivas:</t>
    </r>
    <r>
      <rPr>
        <sz val="20"/>
        <color rgb="FF000000"/>
        <rFont val="Arial"/>
        <family val="2"/>
      </rPr>
      <t xml:space="preserve"> Como el riesgo residual es bajo no aplica para acción Preventiva y Correctiva.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2 Causas
</t>
    </r>
    <r>
      <rPr>
        <b/>
        <sz val="20"/>
        <color rgb="FF000000"/>
        <rFont val="Arial"/>
        <family val="2"/>
      </rPr>
      <t>Control:</t>
    </r>
    <r>
      <rPr>
        <sz val="20"/>
        <color rgb="FF000000"/>
        <rFont val="Arial"/>
        <family val="2"/>
      </rPr>
      <t xml:space="preserve">  1 Control 
</t>
    </r>
    <r>
      <rPr>
        <b/>
        <sz val="20"/>
        <color rgb="FF000000"/>
        <rFont val="Arial"/>
        <family val="2"/>
      </rPr>
      <t>Acción Preventiva:</t>
    </r>
    <r>
      <rPr>
        <sz val="20"/>
        <color rgb="FF000000"/>
        <rFont val="Arial"/>
        <family val="2"/>
      </rPr>
      <t xml:space="preserve"> N/A
</t>
    </r>
    <r>
      <rPr>
        <b/>
        <sz val="20"/>
        <color rgb="FF000000"/>
        <rFont val="Arial"/>
        <family val="2"/>
      </rPr>
      <t>Fecha de inicio plan de acción:</t>
    </r>
    <r>
      <rPr>
        <sz val="20"/>
        <color rgb="FF000000"/>
        <rFont val="Arial"/>
        <family val="2"/>
      </rPr>
      <t xml:space="preserve"> N/A
</t>
    </r>
    <r>
      <rPr>
        <b/>
        <sz val="20"/>
        <color rgb="FF000000"/>
        <rFont val="Arial"/>
        <family val="2"/>
      </rPr>
      <t xml:space="preserve">Fecha de terminación plan de acción: </t>
    </r>
    <r>
      <rPr>
        <sz val="20"/>
        <color rgb="FF000000"/>
        <rFont val="Arial"/>
        <family val="2"/>
      </rPr>
      <t xml:space="preserve">N/A
</t>
    </r>
    <r>
      <rPr>
        <b/>
        <sz val="20"/>
        <color rgb="FF000000"/>
        <rFont val="Arial"/>
        <family val="2"/>
      </rPr>
      <t>Materialización del riesgo:</t>
    </r>
    <r>
      <rPr>
        <sz val="20"/>
        <color rgb="FF000000"/>
        <rFont val="Arial"/>
        <family val="2"/>
      </rPr>
      <t xml:space="preserve"> </t>
    </r>
    <r>
      <rPr>
        <sz val="20"/>
        <rFont val="Arial"/>
        <family val="2"/>
      </rPr>
      <t>No</t>
    </r>
  </si>
  <si>
    <r>
      <t xml:space="preserve">Se evidencia que continua el plan de Acción de la Acción Preventiva se encuentra desactualizado, hay actividades que estan vencidas en el archivo del consolidado de Acciones Preventivas y Correctivas.
Se evidencia en la carpeta compartida la accion preventiva se encuentra cerrada el 31/10/2017 sin diligenciar la casilla si fue eficaz o no.
No está actualizada la MATRIZ DE IDENTIFICACIÓN, VALORACIÓN, ANÁLISIS Y TRATAMIENTO DE RIESGOS en la sección de monitoreo y revisión.
</t>
    </r>
    <r>
      <rPr>
        <sz val="20"/>
        <color rgb="FFFF0000"/>
        <rFont val="Arial"/>
        <family val="2"/>
      </rPr>
      <t xml:space="preserve">
</t>
    </r>
  </si>
  <si>
    <t>La Acción Preventiva GFP-GCO-2017-AP001en el CONSOLIDADO ACCIONES CORRECTIVAS, PREVENTIVAS Y DE OPTIMIZACIÓN se encuetra cerrada el 31/10/2017, no se evidnecia el diligenciamiento de la casilla si fue o no eficaz la acción.
 En la carpeta compartida se evidencia que fue eficaz.
No está actualizada la MATRIZ DE IDENTIFICACIÓN, VALORACIÓN, ANÁLISIS Y TRATAMIENTO DE RIESGOS en la sección de monitoreo y revisión.</t>
  </si>
  <si>
    <r>
      <rPr>
        <b/>
        <sz val="20"/>
        <color rgb="FF000000"/>
        <rFont val="Arial"/>
        <family val="2"/>
      </rPr>
      <t xml:space="preserve">Plan de Mejoramiento – Consolidado Acciones Preventivas y Correctivas: </t>
    </r>
    <r>
      <rPr>
        <sz val="20"/>
        <color rgb="FF000000"/>
        <rFont val="Arial"/>
        <family val="2"/>
      </rPr>
      <t xml:space="preserve">Se encuentra la publicación del riesgo en el consolidado 2017, con la Acción Preventiva GFP-GPR-2017-AP001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la acción  GFP-GPR-2016-AP001 
</t>
    </r>
    <r>
      <rPr>
        <b/>
        <sz val="20"/>
        <color rgb="FF000000"/>
        <rFont val="Arial"/>
        <family val="2"/>
      </rPr>
      <t>Causas:</t>
    </r>
    <r>
      <rPr>
        <sz val="20"/>
        <color rgb="FF000000"/>
        <rFont val="Arial"/>
        <family val="2"/>
      </rPr>
      <t xml:space="preserve"> 6 Causas
</t>
    </r>
    <r>
      <rPr>
        <b/>
        <sz val="20"/>
        <color rgb="FF000000"/>
        <rFont val="Arial"/>
        <family val="2"/>
      </rPr>
      <t>Control:</t>
    </r>
    <r>
      <rPr>
        <sz val="20"/>
        <color rgb="FF000000"/>
        <rFont val="Arial"/>
        <family val="2"/>
      </rPr>
      <t xml:space="preserve">  1 Control
</t>
    </r>
    <r>
      <rPr>
        <b/>
        <sz val="20"/>
        <color rgb="FF000000"/>
        <rFont val="Arial"/>
        <family val="2"/>
      </rPr>
      <t xml:space="preserve">Acción Preventiva: </t>
    </r>
    <r>
      <rPr>
        <sz val="20"/>
        <color rgb="FF000000"/>
        <rFont val="Arial"/>
        <family val="2"/>
      </rPr>
      <t xml:space="preserve">GFP-GPR-2017-AP001
</t>
    </r>
    <r>
      <rPr>
        <b/>
        <sz val="20"/>
        <color rgb="FF000000"/>
        <rFont val="Arial"/>
        <family val="2"/>
      </rPr>
      <t>Fecha de inicio plan de acción:</t>
    </r>
    <r>
      <rPr>
        <sz val="20"/>
        <color rgb="FF000000"/>
        <rFont val="Arial"/>
        <family val="2"/>
      </rPr>
      <t xml:space="preserve"> 01/06/2017
</t>
    </r>
    <r>
      <rPr>
        <b/>
        <sz val="20"/>
        <color rgb="FF000000"/>
        <rFont val="Arial"/>
        <family val="2"/>
      </rPr>
      <t xml:space="preserve">Fecha de terminación plan de acción: </t>
    </r>
    <r>
      <rPr>
        <sz val="20"/>
        <color rgb="FF000000"/>
        <rFont val="Arial"/>
        <family val="2"/>
      </rPr>
      <t xml:space="preserve">08/09/2017
El plan de acción no esta actualizado.
</t>
    </r>
    <r>
      <rPr>
        <b/>
        <sz val="20"/>
        <color rgb="FF000000"/>
        <rFont val="Arial"/>
        <family val="2"/>
      </rPr>
      <t xml:space="preserve">Materialización del riesgo: </t>
    </r>
    <r>
      <rPr>
        <sz val="20"/>
        <rFont val="Arial"/>
        <family val="2"/>
      </rPr>
      <t>No</t>
    </r>
  </si>
  <si>
    <r>
      <rPr>
        <b/>
        <sz val="20"/>
        <color rgb="FF000000"/>
        <rFont val="Arial"/>
        <family val="2"/>
      </rPr>
      <t>Plan de Mejoramiento – Consolidado Acciones Preventivas y Correctivas:</t>
    </r>
    <r>
      <rPr>
        <sz val="20"/>
        <color rgb="FF000000"/>
        <rFont val="Arial"/>
        <family val="2"/>
      </rPr>
      <t xml:space="preserve"> Se encuentra la publicación del riesgo en el consolidado 2017 con el nombre de  "Causación inadecuada de las obligaciones financieras de la entidad" GFP-GCO-2017-AP001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"Causación inadecuada de las retenciones a las obligaciones financieras de la entidad en beneficio de un tercero" 
</t>
    </r>
    <r>
      <rPr>
        <b/>
        <sz val="20"/>
        <color rgb="FF000000"/>
        <rFont val="Arial"/>
        <family val="2"/>
      </rPr>
      <t>Causas:</t>
    </r>
    <r>
      <rPr>
        <sz val="20"/>
        <color rgb="FF000000"/>
        <rFont val="Arial"/>
        <family val="2"/>
      </rPr>
      <t xml:space="preserve"> 1 Causa
</t>
    </r>
    <r>
      <rPr>
        <b/>
        <sz val="20"/>
        <color rgb="FF000000"/>
        <rFont val="Arial"/>
        <family val="2"/>
      </rPr>
      <t>Control:</t>
    </r>
    <r>
      <rPr>
        <sz val="20"/>
        <color rgb="FF000000"/>
        <rFont val="Arial"/>
        <family val="2"/>
      </rPr>
      <t xml:space="preserve">  1 Control
</t>
    </r>
    <r>
      <rPr>
        <b/>
        <sz val="20"/>
        <color rgb="FF000000"/>
        <rFont val="Arial"/>
        <family val="2"/>
      </rPr>
      <t>Acción Preventiva:</t>
    </r>
    <r>
      <rPr>
        <sz val="20"/>
        <color rgb="FF000000"/>
        <rFont val="Arial"/>
        <family val="2"/>
      </rPr>
      <t xml:space="preserve"> GFP-GCO-2017-AP001
</t>
    </r>
    <r>
      <rPr>
        <b/>
        <sz val="20"/>
        <color rgb="FF000000"/>
        <rFont val="Arial"/>
        <family val="2"/>
      </rPr>
      <t>Fecha de inicio plan de acción:</t>
    </r>
    <r>
      <rPr>
        <sz val="20"/>
        <color rgb="FF000000"/>
        <rFont val="Arial"/>
        <family val="2"/>
      </rPr>
      <t xml:space="preserve"> 15/06/2017
</t>
    </r>
    <r>
      <rPr>
        <b/>
        <sz val="20"/>
        <color rgb="FF000000"/>
        <rFont val="Arial"/>
        <family val="2"/>
      </rPr>
      <t>Fecha de terminación plan de acción:</t>
    </r>
    <r>
      <rPr>
        <sz val="20"/>
        <color rgb="FF000000"/>
        <rFont val="Arial"/>
        <family val="2"/>
      </rPr>
      <t xml:space="preserve"> 13/10/2017
La acción se encuentra cerrada el  31/10/2017
</t>
    </r>
    <r>
      <rPr>
        <b/>
        <sz val="20"/>
        <color rgb="FF000000"/>
        <rFont val="Arial"/>
        <family val="2"/>
      </rPr>
      <t>Materialización del riesgo:</t>
    </r>
    <r>
      <rPr>
        <sz val="20"/>
        <color rgb="FFFF0000"/>
        <rFont val="Arial"/>
        <family val="2"/>
      </rPr>
      <t xml:space="preserve"> </t>
    </r>
    <r>
      <rPr>
        <sz val="20"/>
        <rFont val="Arial"/>
        <family val="2"/>
      </rPr>
      <t>No</t>
    </r>
  </si>
  <si>
    <t xml:space="preserve">La Acción Preventiva GAD-ABS-2017-AP001 en el CONSOLIDADO ACCIONES CORRECTIVAS, PREVENTIVAS Y DE OPTIMIZACIÓN se encuientra abierta, falta acualizar el plan de acción.
En el No. Identificación del Riesgo se observa que esta como riesgo operacional
No está actualizada la MATRIZ DE IDENTIFICACIÓN, VALORACIÓN, ANÁLISIS Y TRATAMIENTO DE RIESGOS en la sección de monitoreo y revisión.
</t>
  </si>
  <si>
    <r>
      <rPr>
        <b/>
        <sz val="20"/>
        <color rgb="FF000000"/>
        <rFont val="Arial"/>
        <family val="2"/>
      </rPr>
      <t>Plan de Mejoramiento – Consolidado Acciones Preventivas y Correctivas:</t>
    </r>
    <r>
      <rPr>
        <sz val="20"/>
        <color rgb="FF000000"/>
        <rFont val="Arial"/>
        <family val="2"/>
      </rPr>
      <t xml:space="preserve"> Se encuentra la publicación del riesgo en el consolidado 2017 con la Acción Preventiva GAD-ABS-2017-AP001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 xml:space="preserve">Causas: </t>
    </r>
    <r>
      <rPr>
        <sz val="20"/>
        <color rgb="FF000000"/>
        <rFont val="Arial"/>
        <family val="2"/>
      </rPr>
      <t xml:space="preserve">2 Causas
</t>
    </r>
    <r>
      <rPr>
        <b/>
        <sz val="20"/>
        <color rgb="FF000000"/>
        <rFont val="Arial"/>
        <family val="2"/>
      </rPr>
      <t>Control:</t>
    </r>
    <r>
      <rPr>
        <sz val="20"/>
        <color rgb="FF000000"/>
        <rFont val="Arial"/>
        <family val="2"/>
      </rPr>
      <t xml:space="preserve">  1 Control 
</t>
    </r>
    <r>
      <rPr>
        <b/>
        <sz val="20"/>
        <color rgb="FF000000"/>
        <rFont val="Arial"/>
        <family val="2"/>
      </rPr>
      <t xml:space="preserve">Acción Preventiva: </t>
    </r>
    <r>
      <rPr>
        <sz val="20"/>
        <color rgb="FF000000"/>
        <rFont val="Arial"/>
        <family val="2"/>
      </rPr>
      <t xml:space="preserve">GAD-ABS-2017-AP001 
</t>
    </r>
    <r>
      <rPr>
        <b/>
        <sz val="20"/>
        <color rgb="FF000000"/>
        <rFont val="Arial"/>
        <family val="2"/>
      </rPr>
      <t xml:space="preserve">Fecha de inicio plan de acción: </t>
    </r>
    <r>
      <rPr>
        <sz val="20"/>
        <color rgb="FF000000"/>
        <rFont val="Arial"/>
        <family val="2"/>
      </rPr>
      <t xml:space="preserve">31/06/17
</t>
    </r>
    <r>
      <rPr>
        <b/>
        <sz val="20"/>
        <color rgb="FF000000"/>
        <rFont val="Arial"/>
        <family val="2"/>
      </rPr>
      <t xml:space="preserve">Fecha de terminación plan de acción: </t>
    </r>
    <r>
      <rPr>
        <sz val="20"/>
        <color rgb="FF000000"/>
        <rFont val="Arial"/>
        <family val="2"/>
      </rPr>
      <t xml:space="preserve">24/11/2017
La Acción Preventiva se encuentra abierta.
</t>
    </r>
    <r>
      <rPr>
        <b/>
        <sz val="20"/>
        <color rgb="FF000000"/>
        <rFont val="Arial"/>
        <family val="2"/>
      </rPr>
      <t>Materialización del riesgo</t>
    </r>
    <r>
      <rPr>
        <sz val="20"/>
        <color rgb="FF000000"/>
        <rFont val="Arial"/>
        <family val="2"/>
      </rPr>
      <t>:</t>
    </r>
    <r>
      <rPr>
        <sz val="20"/>
        <color rgb="FFFF0000"/>
        <rFont val="Arial"/>
        <family val="2"/>
      </rPr>
      <t xml:space="preserve"> </t>
    </r>
    <r>
      <rPr>
        <sz val="20"/>
        <rFont val="Arial"/>
        <family val="2"/>
      </rPr>
      <t>No</t>
    </r>
  </si>
  <si>
    <r>
      <rPr>
        <b/>
        <sz val="20"/>
        <color rgb="FF000000"/>
        <rFont val="Arial"/>
        <family val="2"/>
      </rPr>
      <t xml:space="preserve">Plan de Mejoramiento – Consolidado Acciones Preventivas y Correctivas: </t>
    </r>
    <r>
      <rPr>
        <sz val="20"/>
        <color rgb="FF000000"/>
        <rFont val="Arial"/>
        <family val="2"/>
      </rPr>
      <t xml:space="preserve">Se encuentra la publicación del riesgo en el consolidado 2017 con la Acción Preventiva GAD-GDO-2017-AP001
</t>
    </r>
    <r>
      <rPr>
        <b/>
        <sz val="20"/>
        <color rgb="FF000000"/>
        <rFont val="Arial"/>
        <family val="2"/>
      </rPr>
      <t>Matriz de identificación, valoración, análisis y tratamiento de riesgos:</t>
    </r>
    <r>
      <rPr>
        <sz val="20"/>
        <color rgb="FF000000"/>
        <rFont val="Arial"/>
        <family val="2"/>
      </rPr>
      <t xml:space="preserve"> 
Se encuentra el riesgo año 2017.
</t>
    </r>
    <r>
      <rPr>
        <b/>
        <sz val="20"/>
        <color rgb="FF000000"/>
        <rFont val="Arial"/>
        <family val="2"/>
      </rPr>
      <t>Causas:</t>
    </r>
    <r>
      <rPr>
        <sz val="20"/>
        <color rgb="FF000000"/>
        <rFont val="Arial"/>
        <family val="2"/>
      </rPr>
      <t xml:space="preserve"> 5 Causas
</t>
    </r>
    <r>
      <rPr>
        <b/>
        <sz val="20"/>
        <color rgb="FF000000"/>
        <rFont val="Arial"/>
        <family val="2"/>
      </rPr>
      <t xml:space="preserve">Control: </t>
    </r>
    <r>
      <rPr>
        <sz val="20"/>
        <color rgb="FF000000"/>
        <rFont val="Arial"/>
        <family val="2"/>
      </rPr>
      <t xml:space="preserve"> 1 Control 
</t>
    </r>
    <r>
      <rPr>
        <b/>
        <sz val="20"/>
        <color rgb="FF000000"/>
        <rFont val="Arial"/>
        <family val="2"/>
      </rPr>
      <t>Acción Preventiva:</t>
    </r>
    <r>
      <rPr>
        <sz val="20"/>
        <color rgb="FF000000"/>
        <rFont val="Arial"/>
        <family val="2"/>
      </rPr>
      <t xml:space="preserve"> GAD-GDO-2017-AP001
</t>
    </r>
    <r>
      <rPr>
        <b/>
        <sz val="20"/>
        <color rgb="FF000000"/>
        <rFont val="Arial"/>
        <family val="2"/>
      </rPr>
      <t xml:space="preserve">Fecha de inicio plan de acción: </t>
    </r>
    <r>
      <rPr>
        <sz val="20"/>
        <color rgb="FF000000"/>
        <rFont val="Arial"/>
        <family val="2"/>
      </rPr>
      <t xml:space="preserve">31/05/2017
</t>
    </r>
    <r>
      <rPr>
        <b/>
        <sz val="20"/>
        <color rgb="FF000000"/>
        <rFont val="Arial"/>
        <family val="2"/>
      </rPr>
      <t xml:space="preserve">Fecha de terminación plan de acción: </t>
    </r>
    <r>
      <rPr>
        <sz val="20"/>
        <color rgb="FF000000"/>
        <rFont val="Arial"/>
        <family val="2"/>
      </rPr>
      <t xml:space="preserve">29/12/2017
La acción se encuentra abierta.
</t>
    </r>
    <r>
      <rPr>
        <b/>
        <sz val="20"/>
        <color rgb="FF000000"/>
        <rFont val="Arial"/>
        <family val="2"/>
      </rPr>
      <t>Materialización del Riesgo</t>
    </r>
    <r>
      <rPr>
        <sz val="20"/>
        <color rgb="FF000000"/>
        <rFont val="Arial"/>
        <family val="2"/>
      </rPr>
      <t xml:space="preserve">: </t>
    </r>
    <r>
      <rPr>
        <sz val="20"/>
        <rFont val="Arial"/>
        <family val="2"/>
      </rPr>
      <t>No</t>
    </r>
  </si>
  <si>
    <r>
      <t>Se observa que en la MATRIZ DE IDENTIFICACIÓN, VALORACIÓN, ANÁLISIS Y TRATAMIENTO DE RIESGOS tiene 3 controles y en la Matriz de Riesgo Institutcional tiene 1 control</t>
    </r>
    <r>
      <rPr>
        <sz val="20"/>
        <color rgb="FFFF0000"/>
        <rFont val="Arial"/>
        <family val="2"/>
      </rPr>
      <t xml:space="preserve">
</t>
    </r>
    <r>
      <rPr>
        <sz val="20"/>
        <rFont val="Arial"/>
        <family val="2"/>
      </rPr>
      <t>No se ha materializado el riesgo de acuerdo con el monitoreo y revisión realizado el 15/12/2017 por el  lider del Proceso en la MATRIZ DE IDENTIFICACIÓN, VALORACIÓN, ANÁLISIS Y TRATAMIENTO DE RIESGOS</t>
    </r>
  </si>
  <si>
    <r>
      <rPr>
        <b/>
        <sz val="20"/>
        <color rgb="FF000000"/>
        <rFont val="Arial"/>
        <family val="2"/>
      </rPr>
      <t xml:space="preserve">Plan de Mejoramiento – Consolidado Acciones Preventivas y Correctivas: </t>
    </r>
    <r>
      <rPr>
        <sz val="20"/>
        <color rgb="FF000000"/>
        <rFont val="Arial"/>
        <family val="2"/>
      </rPr>
      <t xml:space="preserve">Se encuentra la publicación del riesgo en el consolidado 2017 con la Acción Preventiva GJR-ACC-2017-AP001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2 Causas
</t>
    </r>
    <r>
      <rPr>
        <b/>
        <sz val="20"/>
        <color rgb="FF000000"/>
        <rFont val="Arial"/>
        <family val="2"/>
      </rPr>
      <t xml:space="preserve">Control: </t>
    </r>
    <r>
      <rPr>
        <sz val="20"/>
        <color rgb="FF000000"/>
        <rFont val="Arial"/>
        <family val="2"/>
      </rPr>
      <t xml:space="preserve"> 1 Control 
</t>
    </r>
    <r>
      <rPr>
        <b/>
        <sz val="20"/>
        <color rgb="FF000000"/>
        <rFont val="Arial"/>
        <family val="2"/>
      </rPr>
      <t>Acción Preventiva:</t>
    </r>
    <r>
      <rPr>
        <sz val="20"/>
        <color rgb="FF000000"/>
        <rFont val="Arial"/>
        <family val="2"/>
      </rPr>
      <t xml:space="preserve"> GJR-ACC-2017-AP001
</t>
    </r>
    <r>
      <rPr>
        <b/>
        <sz val="20"/>
        <color rgb="FF000000"/>
        <rFont val="Arial"/>
        <family val="2"/>
      </rPr>
      <t xml:space="preserve">Fecha de inicio plan de acción: </t>
    </r>
    <r>
      <rPr>
        <sz val="20"/>
        <color rgb="FF000000"/>
        <rFont val="Arial"/>
        <family val="2"/>
      </rPr>
      <t xml:space="preserve">31/03/2017
</t>
    </r>
    <r>
      <rPr>
        <b/>
        <sz val="20"/>
        <color rgb="FF000000"/>
        <rFont val="Arial"/>
        <family val="2"/>
      </rPr>
      <t>Fecha de terminación plan de acción:</t>
    </r>
    <r>
      <rPr>
        <sz val="20"/>
        <color rgb="FF000000"/>
        <rFont val="Arial"/>
        <family val="2"/>
      </rPr>
      <t xml:space="preserve"> 30/06/2017
La Acción Preventiva se encuentra cerrada como eficaz el 10/07/2017.
</t>
    </r>
    <r>
      <rPr>
        <b/>
        <sz val="20"/>
        <color rgb="FF000000"/>
        <rFont val="Arial"/>
        <family val="2"/>
      </rPr>
      <t>Materialización del Riesgo:</t>
    </r>
    <r>
      <rPr>
        <sz val="20"/>
        <color rgb="FF000000"/>
        <rFont val="Arial"/>
        <family val="2"/>
      </rPr>
      <t xml:space="preserve"> </t>
    </r>
    <r>
      <rPr>
        <sz val="20"/>
        <rFont val="Arial"/>
        <family val="2"/>
      </rPr>
      <t>No</t>
    </r>
  </si>
  <si>
    <r>
      <t>Se observa que en la matriz de riesgos tiene 1 control y en la Matriz de Identificación,
Valoración, Análisis y
Tratamiento de Riesgos 2017 se encuentran 3 controles.</t>
    </r>
    <r>
      <rPr>
        <sz val="20"/>
        <color rgb="FFFF0000"/>
        <rFont val="Arial"/>
        <family val="2"/>
      </rPr>
      <t xml:space="preserve">
</t>
    </r>
    <r>
      <rPr>
        <sz val="20"/>
        <rFont val="Arial"/>
        <family val="2"/>
      </rPr>
      <t>No está actualizada la MATRIZ DE IDENTIFICACIÓN, VALORACIÓN, ANÁLISIS Y TRATAMIENTO DE RIESGOS en la sección de monitoreo y revisión.</t>
    </r>
  </si>
  <si>
    <r>
      <t>Se observa que en la matriz de riesgos institutcional tiene 1 control y en la Matriz de Identificación,
Valoración, Análisis y
Tratamiento de Riesgos 2017 se encuentran 2 controles.</t>
    </r>
    <r>
      <rPr>
        <sz val="20"/>
        <color rgb="FFFF0000"/>
        <rFont val="Arial"/>
        <family val="2"/>
      </rPr>
      <t xml:space="preserve">
</t>
    </r>
    <r>
      <rPr>
        <sz val="20"/>
        <rFont val="Arial"/>
        <family val="2"/>
      </rPr>
      <t>No está actualizada la MATRIZ DE IDENTIFICACIÓN, VALORACIÓN, ANÁLISIS Y TRATAMIENTO DE RIESGOS en la sección de monitoreo y revisión.</t>
    </r>
  </si>
  <si>
    <r>
      <rPr>
        <b/>
        <sz val="20"/>
        <color rgb="FF000000"/>
        <rFont val="Arial"/>
        <family val="2"/>
      </rPr>
      <t>Plan de Mejoramiento – Consolidado Acciones Preventivas y Correctivas:</t>
    </r>
    <r>
      <rPr>
        <sz val="20"/>
        <color rgb="FF000000"/>
        <rFont val="Arial"/>
        <family val="2"/>
      </rPr>
      <t xml:space="preserve">   Se encuentra la publicación del riesgo en el consolidado 2017 con la Acción Preventiva GJR-GJE-2017-AP001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3 Causas
</t>
    </r>
    <r>
      <rPr>
        <b/>
        <sz val="20"/>
        <color rgb="FF000000"/>
        <rFont val="Arial"/>
        <family val="2"/>
      </rPr>
      <t>Control:</t>
    </r>
    <r>
      <rPr>
        <sz val="20"/>
        <color rgb="FF000000"/>
        <rFont val="Arial"/>
        <family val="2"/>
      </rPr>
      <t xml:space="preserve">  1 Control 
</t>
    </r>
    <r>
      <rPr>
        <b/>
        <sz val="20"/>
        <color rgb="FF000000"/>
        <rFont val="Arial"/>
        <family val="2"/>
      </rPr>
      <t>Acción Preventiva:</t>
    </r>
    <r>
      <rPr>
        <sz val="20"/>
        <color rgb="FF000000"/>
        <rFont val="Arial"/>
        <family val="2"/>
      </rPr>
      <t xml:space="preserve"> GJR-GJE-2017-AP001
</t>
    </r>
    <r>
      <rPr>
        <b/>
        <sz val="20"/>
        <color rgb="FF000000"/>
        <rFont val="Arial"/>
        <family val="2"/>
      </rPr>
      <t>Fecha de inicio plan de acción</t>
    </r>
    <r>
      <rPr>
        <sz val="20"/>
        <color rgb="FF000000"/>
        <rFont val="Arial"/>
        <family val="2"/>
      </rPr>
      <t xml:space="preserve">: 31/03/2017
</t>
    </r>
    <r>
      <rPr>
        <b/>
        <sz val="20"/>
        <color rgb="FF000000"/>
        <rFont val="Arial"/>
        <family val="2"/>
      </rPr>
      <t xml:space="preserve">Fecha de terminación plan de acción: </t>
    </r>
    <r>
      <rPr>
        <sz val="20"/>
        <color rgb="FF000000"/>
        <rFont val="Arial"/>
        <family val="2"/>
      </rPr>
      <t xml:space="preserve">30/06/2017
La Acción Preventiva se cierra eficaz el 10/07/2017
</t>
    </r>
    <r>
      <rPr>
        <b/>
        <sz val="20"/>
        <color rgb="FF000000"/>
        <rFont val="Arial"/>
        <family val="2"/>
      </rPr>
      <t>Materialización del Riesgo:</t>
    </r>
    <r>
      <rPr>
        <sz val="20"/>
        <rFont val="Arial"/>
        <family val="2"/>
      </rPr>
      <t xml:space="preserve"> No</t>
    </r>
  </si>
  <si>
    <r>
      <t xml:space="preserve">
</t>
    </r>
    <r>
      <rPr>
        <sz val="20"/>
        <rFont val="Arial"/>
        <family val="2"/>
      </rPr>
      <t>No está actualizada la MATRIZ DE IDENTIFICACIÓN, VALORACIÓN, ANÁLISIS Y TRATAMIENTO DE RIESGOS en la sección de monitoreo y revisión.</t>
    </r>
  </si>
  <si>
    <t xml:space="preserve">
No está actualizada la MATRIZ DE IDENTIFICACIÓN, VALORACIÓN, ANÁLISIS Y TRATAMIENTO DE RIESGOS en la sección de monitoreo y revisión.</t>
  </si>
  <si>
    <r>
      <rPr>
        <b/>
        <sz val="20"/>
        <color rgb="FF000000"/>
        <rFont val="Arial"/>
        <family val="2"/>
      </rPr>
      <t xml:space="preserve">Plan de Mejoramiento – Consolidado Acciones Preventivas y Correctivas: </t>
    </r>
    <r>
      <rPr>
        <sz val="20"/>
        <color rgb="FF000000"/>
        <rFont val="Arial"/>
        <family val="2"/>
      </rPr>
      <t xml:space="preserve">Como el riesgo residual es bajo no aplica para acción Preventiva y Correctiva.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2 Causas
</t>
    </r>
    <r>
      <rPr>
        <b/>
        <sz val="20"/>
        <color rgb="FF000000"/>
        <rFont val="Arial"/>
        <family val="2"/>
      </rPr>
      <t>Control:</t>
    </r>
    <r>
      <rPr>
        <sz val="20"/>
        <color rgb="FF000000"/>
        <rFont val="Arial"/>
        <family val="2"/>
      </rPr>
      <t xml:space="preserve">  1 Control
</t>
    </r>
    <r>
      <rPr>
        <b/>
        <sz val="20"/>
        <color rgb="FF000000"/>
        <rFont val="Arial"/>
        <family val="2"/>
      </rPr>
      <t>Acción Preventiva:</t>
    </r>
    <r>
      <rPr>
        <sz val="20"/>
        <color rgb="FF000000"/>
        <rFont val="Arial"/>
        <family val="2"/>
      </rPr>
      <t xml:space="preserve"> N/A
</t>
    </r>
    <r>
      <rPr>
        <b/>
        <sz val="20"/>
        <color rgb="FF000000"/>
        <rFont val="Arial"/>
        <family val="2"/>
      </rPr>
      <t>Fecha de inicio plan de acción:</t>
    </r>
    <r>
      <rPr>
        <sz val="20"/>
        <color rgb="FF000000"/>
        <rFont val="Arial"/>
        <family val="2"/>
      </rPr>
      <t xml:space="preserve"> N/A
</t>
    </r>
    <r>
      <rPr>
        <b/>
        <sz val="20"/>
        <color rgb="FF000000"/>
        <rFont val="Arial"/>
        <family val="2"/>
      </rPr>
      <t xml:space="preserve">Fecha de terminación plan de acción: </t>
    </r>
    <r>
      <rPr>
        <sz val="20"/>
        <color rgb="FF000000"/>
        <rFont val="Arial"/>
        <family val="2"/>
      </rPr>
      <t xml:space="preserve">N/A
</t>
    </r>
    <r>
      <rPr>
        <b/>
        <sz val="20"/>
        <color rgb="FF000000"/>
        <rFont val="Arial"/>
        <family val="2"/>
      </rPr>
      <t>Materialización del Riesgo:</t>
    </r>
    <r>
      <rPr>
        <sz val="20"/>
        <color rgb="FF000000"/>
        <rFont val="Arial"/>
        <family val="2"/>
      </rPr>
      <t xml:space="preserve"> </t>
    </r>
    <r>
      <rPr>
        <sz val="20"/>
        <rFont val="Arial"/>
        <family val="2"/>
      </rPr>
      <t>No</t>
    </r>
  </si>
  <si>
    <r>
      <rPr>
        <b/>
        <sz val="20"/>
        <color rgb="FF000000"/>
        <rFont val="Arial"/>
        <family val="2"/>
      </rPr>
      <t>Plan de Mejoramiento – Consolidado Acciones Preventivas y Correctivas:</t>
    </r>
    <r>
      <rPr>
        <sz val="20"/>
        <color rgb="FF000000"/>
        <rFont val="Arial"/>
        <family val="2"/>
      </rPr>
      <t xml:space="preserve"> Como el riesgo residual es bajo no aplica para acción Preventiva y Correctiva.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3 Causas
</t>
    </r>
    <r>
      <rPr>
        <b/>
        <sz val="20"/>
        <color rgb="FF000000"/>
        <rFont val="Arial"/>
        <family val="2"/>
      </rPr>
      <t>Control:</t>
    </r>
    <r>
      <rPr>
        <sz val="20"/>
        <color rgb="FF000000"/>
        <rFont val="Arial"/>
        <family val="2"/>
      </rPr>
      <t xml:space="preserve">  1 Control
</t>
    </r>
    <r>
      <rPr>
        <b/>
        <sz val="20"/>
        <color rgb="FF000000"/>
        <rFont val="Arial"/>
        <family val="2"/>
      </rPr>
      <t>Acción Preventiva:</t>
    </r>
    <r>
      <rPr>
        <sz val="20"/>
        <color rgb="FF000000"/>
        <rFont val="Arial"/>
        <family val="2"/>
      </rPr>
      <t xml:space="preserve"> N/A
</t>
    </r>
    <r>
      <rPr>
        <b/>
        <sz val="20"/>
        <color rgb="FF000000"/>
        <rFont val="Arial"/>
        <family val="2"/>
      </rPr>
      <t>Fecha de inicio plan de acción:</t>
    </r>
    <r>
      <rPr>
        <sz val="20"/>
        <color rgb="FF000000"/>
        <rFont val="Arial"/>
        <family val="2"/>
      </rPr>
      <t xml:space="preserve"> N/A
</t>
    </r>
    <r>
      <rPr>
        <b/>
        <sz val="20"/>
        <color rgb="FF000000"/>
        <rFont val="Arial"/>
        <family val="2"/>
      </rPr>
      <t xml:space="preserve">Fecha de terminación plan de acción: </t>
    </r>
    <r>
      <rPr>
        <sz val="20"/>
        <color rgb="FF000000"/>
        <rFont val="Arial"/>
        <family val="2"/>
      </rPr>
      <t xml:space="preserve">N/A
</t>
    </r>
    <r>
      <rPr>
        <b/>
        <sz val="20"/>
        <color rgb="FF000000"/>
        <rFont val="Arial"/>
        <family val="2"/>
      </rPr>
      <t>Materialización del Riesgo:</t>
    </r>
    <r>
      <rPr>
        <sz val="20"/>
        <color rgb="FF000000"/>
        <rFont val="Arial"/>
        <family val="2"/>
      </rPr>
      <t xml:space="preserve"> </t>
    </r>
    <r>
      <rPr>
        <sz val="20"/>
        <rFont val="Arial"/>
        <family val="2"/>
      </rPr>
      <t>No</t>
    </r>
  </si>
  <si>
    <r>
      <rPr>
        <b/>
        <sz val="20"/>
        <color rgb="FF000000"/>
        <rFont val="Arial"/>
        <family val="2"/>
      </rPr>
      <t>Plan de Mejoramiento – Consolidado Acciones Preventivas y Correctivas:</t>
    </r>
    <r>
      <rPr>
        <sz val="20"/>
        <color rgb="FF000000"/>
        <rFont val="Arial"/>
        <family val="2"/>
      </rPr>
      <t xml:space="preserve"> Como el riesgo residual es bajo no aplica para acción Preventiva y Correctiva.
</t>
    </r>
    <r>
      <rPr>
        <b/>
        <sz val="20"/>
        <color rgb="FF000000"/>
        <rFont val="Arial"/>
        <family val="2"/>
      </rPr>
      <t xml:space="preserve">Matriz de identificación, valoración, análisis y tratamiento de riesgos: </t>
    </r>
    <r>
      <rPr>
        <sz val="20"/>
        <color rgb="FF000000"/>
        <rFont val="Arial"/>
        <family val="2"/>
      </rPr>
      <t xml:space="preserve">
Se encuentra el riesgo en la matriz año 2017.
</t>
    </r>
    <r>
      <rPr>
        <b/>
        <sz val="20"/>
        <color rgb="FF000000"/>
        <rFont val="Arial"/>
        <family val="2"/>
      </rPr>
      <t>Causas:</t>
    </r>
    <r>
      <rPr>
        <sz val="20"/>
        <color rgb="FF000000"/>
        <rFont val="Arial"/>
        <family val="2"/>
      </rPr>
      <t xml:space="preserve"> 5 Causas
</t>
    </r>
    <r>
      <rPr>
        <b/>
        <sz val="20"/>
        <color rgb="FF000000"/>
        <rFont val="Arial"/>
        <family val="2"/>
      </rPr>
      <t xml:space="preserve">Control: </t>
    </r>
    <r>
      <rPr>
        <sz val="20"/>
        <color rgb="FF000000"/>
        <rFont val="Arial"/>
        <family val="2"/>
      </rPr>
      <t xml:space="preserve"> 1 Control 
</t>
    </r>
    <r>
      <rPr>
        <b/>
        <sz val="20"/>
        <color rgb="FF000000"/>
        <rFont val="Arial"/>
        <family val="2"/>
      </rPr>
      <t>Acción Preventiva:</t>
    </r>
    <r>
      <rPr>
        <sz val="20"/>
        <color rgb="FF000000"/>
        <rFont val="Arial"/>
        <family val="2"/>
      </rPr>
      <t xml:space="preserve"> N/A
</t>
    </r>
    <r>
      <rPr>
        <b/>
        <sz val="20"/>
        <color rgb="FF000000"/>
        <rFont val="Arial"/>
        <family val="2"/>
      </rPr>
      <t>Fecha de inicio plan de acción:</t>
    </r>
    <r>
      <rPr>
        <sz val="20"/>
        <color rgb="FF000000"/>
        <rFont val="Arial"/>
        <family val="2"/>
      </rPr>
      <t xml:space="preserve"> N/A
</t>
    </r>
    <r>
      <rPr>
        <b/>
        <sz val="20"/>
        <color rgb="FF000000"/>
        <rFont val="Arial"/>
        <family val="2"/>
      </rPr>
      <t>Fecha de terminación plan de acción:</t>
    </r>
    <r>
      <rPr>
        <sz val="20"/>
        <color rgb="FF000000"/>
        <rFont val="Arial"/>
        <family val="2"/>
      </rPr>
      <t xml:space="preserve"> N/A
</t>
    </r>
    <r>
      <rPr>
        <b/>
        <sz val="20"/>
        <color rgb="FF000000"/>
        <rFont val="Arial"/>
        <family val="2"/>
      </rPr>
      <t xml:space="preserve">Materialización del Riesgo: </t>
    </r>
    <r>
      <rPr>
        <sz val="20"/>
        <rFont val="Arial"/>
        <family val="2"/>
      </rPr>
      <t>No</t>
    </r>
  </si>
  <si>
    <t xml:space="preserve">Actividad no cumplida </t>
  </si>
  <si>
    <t>Se recomienda que la divulgación se realice mas de una vez al año</t>
  </si>
  <si>
    <t xml:space="preserve">  Satisfacción del usuario 95%</t>
  </si>
  <si>
    <t xml:space="preserve">Se realizan las actividades programadas en el proyecto Institucional Modelo de Atención al Ciudadano Invima 2017, obteniendo los siguientes resultados:
* Durante el primer semestre de 2017  la Oficina de Atención al Ciudadano con el apoyo de la Dirección de Operaciones Sanitarias,  formulo y desarrollo las actividades para la implementación de la radicación del trámite de Inspección de Plantas de Beneficio en todos los Grupos de Trabajo Territorial GTT´s incluyendo las oficinas de Nariño y Armenia. A partir mes de junio se implementó la prueba piloto y a partir de esta fecha  todos los Gtts están desarrollando esta actividad radicando aproximadamente 1.281 trámites.
* A partir del 18 de octubre de 2017, en el Grupo de Trabajo Territorial Occidente 1  en la ciudad de Medellín, se empezó a recibir y radicar trámites de alimentos (Registros Sanitarios, Permisos Sanitarios, Notificaciones Sanitarias y Modificaciones), radicando 44 tramites hasta Diciembre de 2017. 
* Capacitación sobre orientación y revisión tramites a los funcionarios de los Grupos de trabajo territorial GTT´s; con el fin de reforzar y evaluar lo aprendido en estas capacitaciones  los días de las actividades de registratones  los funcionarios  apoyaron con la revisión y radicación de trámites.
* Durante el 2017 se realizaron 12 registratones  en las diferentes ciudades del país: Medellín, Cali, Bucaramanga, Barranquilla, Villavicencio, Montería, Neiva, Paipa e Ibagué, atendiendo 886 usuarios y radicando 496 trámites de alimentos y de cosméticos y aseo.  
</t>
  </si>
  <si>
    <t>Seguimientos realizados por la Oficina Asesora de Planeación y soportes Oficina de Atención al Ciudadano, Banner página web (invitaciones registratones, información para radicar tramites en Medellín)</t>
  </si>
  <si>
    <t xml:space="preserve">Se realizaron las siguientes actividades:
*El jueves 2 de noviembre de 2017, se realiza revisión al procedimiento de los trámites automáticos de Dispositivos Médicos y Otras Tecnologías, con el fin de establecer acciones de mejora para minimizar tiempos en la generación de los actos administrativos. 
*El 12 de octubre de 2017, se realiza capacitación del nuevo trámite Autorización de uso exclusivo en alimentación y salud humana de Organismos Vivos Modificados – OVM”.
*El 22 de septiembre de 2017, se realiza la Revisión de trámites automáticos de Medicamentos y Productos Biológicos para unificar criterios en la entrega de información al usuario.
</t>
  </si>
  <si>
    <t>Listado de asistencias y citaciones a reunión</t>
  </si>
  <si>
    <t>Se trabajó con lo establecido en los primeros meses de 2017 y se está a la espera de la adquisición de la herramienta CRM-PQRS.</t>
  </si>
  <si>
    <t>Actividad eliminada</t>
  </si>
  <si>
    <t>Listado de asistencia e informe de actividades.</t>
  </si>
  <si>
    <t>Durante los días 4 y 11 de septiembre y el 10 de octubre 2017, se realizó capacitación sobre revisión y radicación de trámites de alimentos en el Grupo de Trabajo Territorial Occidente 1 (Medellín), Centro Oriente 2 (Bogotá) y Centro Oriente 3 (Ibagué) respectivamente. Con el fin de reforzar y evaluar lo aprendido en estas capacitaciones  los días de las actividades de registratones  los funcionarios  apoyaron con la revisión y radicación de trámites de alimentos.</t>
  </si>
  <si>
    <t xml:space="preserve">* El 5 de septiembre del 2017 se desarrolló jornada de expedición de registros, permisos y notificación sanitaria de alimentos en la ciudad de Medellín, atendiendo un total de 68  usuarios, radicando 40 tramites (6 registros nuevos, 7 notificaciones sanitarias, 6  permisos sanitarios y 21  de otros  tramites como modificación, renovación y CVL) y 6 tramites de cosméticos (4 cambios y 2 Notificaciones sanitarias obligatorias)
* El 19 de septiembre del 2017 se desarrolló jornada de expedición de registros, permisos y notificación sanitaria de alimentos en Paipa - Boyacá, atendiendo un total de 26  usuarios, radicando 14 tramites (1 registros nuevos  y 13  de otros  tramites como modificación, renovación y CVL).
* El 26 de septiembre del 2017 se desarrolló jornada de expedición de registros, permisos y notificación sanitaria de alimentos  y notificación sanitaria de cosméticos, cambios y otros tramites asociados a cosméticos y aseo, en la ciudad de Cali , atendiendo un total de 82  usuarios, radicando 146 tramites (22 registros nuevos, 14 notificaciones sanitarias, 3 permisos sanitarios y 52  de otros  tramites como modificación, renovación y CVL) y 55 tramites de cosméticos (34 cambios y 15 Notificaciones sanitarias obligatorias, 6 otros trámites. )
* El 19 de octubre del 2017 se desarrolló jornada de expedición de registros, permisos y notificación sanitaria de alimentos en Ibagué, atendiendo un total de 41 usuarios, radicando 21 tramites (11 registros nuevos, 9 notificaciones sanitarias, 1 permiso sanitario y 2  de otros  tramites como modificación, renovación y CVL).
</t>
  </si>
  <si>
    <t xml:space="preserve">listados de asistencia e informe </t>
  </si>
  <si>
    <t>El 11 de Enero de 2018 se realiza retroalimentación de servicio a los funcionarios de la Oficina de Atención al Ciudadano en donde se les da a conocer la percepción del usuario del servicio prestado en el segundo semestre de 2017, esta quedo en el 99%.</t>
  </si>
  <si>
    <t>No hubo necesidad de actualizar el procedimiento.</t>
  </si>
  <si>
    <t>Actividad no cumplida</t>
  </si>
  <si>
    <t xml:space="preserve">Se solicita reprogramación de la actividad por cuanto se ajusta con la implementación de la nueva herramienta para la gestión de las PQRDS.  </t>
  </si>
  <si>
    <t>Se solicita reprogramación de la actividad por cuanto se ajusta con la implementación de la nueva herramienta para la gestión de las PQRDS</t>
  </si>
  <si>
    <t xml:space="preserve">Las actividades que se desarrollaron con caracterización de usuarios son: 
- 7o. Taller para el fortalecimiento técnico científico de los Laboratorios de Salud Pública de la Red Nacional: Conformación y Consolidación de Redes internacionales” Fechas: 2, 3, 4, 5 y 6 de octubre de 2017.
- Invita a procesadores de agua potable tratada con destino a consumo humano y queso fresco en la ciudad de Villavicencio. Fecha: 2 de octubre de 2017
-Evento Regional de Productos bandera de queso fresco en San Vicente del Caguán - Caquetá, fecha: 6 de octubre de 2017
- Socialización del procedimiento para la obtención del registro sanitario y lineamientos para la autorización de agotamiento de etiquetas. Fecha: 30 de noviembre de 2017.
-El Invima invita a la CUARTA sesión del ciclo de conferencias en Farmacovigilancia fecha: 24 de noviembre de 2017.
-Capacitación Normatividad Etiquetado y Rotulado Nutricional. Fechas: 22 de noviembre
</t>
  </si>
  <si>
    <t>Calendario de actividades Invima e informes direcciones misionales.</t>
  </si>
  <si>
    <t>Informe Oficina de Atención al Ciudadano</t>
  </si>
  <si>
    <t xml:space="preserve">Se realiza medición de satisfacción del cuarto trimestre de 2017 en la Oficina de Atención al Ciudadano por medio de los calificadores de servicio teniendo los siguientes resultados: 
Total de personas que realizaron la calificación: 28.531
Total de personas que calificaron excelente: 27.384
Total de personas que calificaron Bueno: 1.107
Total de personas que calificaron Regular: 34
Total de personas que calificaron Malo: 6
Se consiguió un cumplimiento del indicador del 99,86%
</t>
  </si>
  <si>
    <t>Por medio de las redes sociales del Instituto se publicaron piezas gráficas y campañas informativas, con objeto de educar la ciudadanía sobre los milagrosos sospechosos y el consumo seguro, dentro de ellas, está la campaña de Milagrosos Sospechosos.</t>
  </si>
  <si>
    <t xml:space="preserve">Campaña Milagrosos Sospechosos: 
1. Sección página oficial del Invima:
https://www.invima.gov.co/campa%C3%B1a-milagrosos-sospechosos.html#lanzamiento
2. Videos publicados por redes sociales:
https://www.youtube.com/watch?v=f5pG_vUxRIc
https://www.youtube.com/watch?v=gmaZxfuf2Is
https://www.youtube.com/watch?v=9iNbN9z1IMg
https://www.youtube.com/watch?v=yfejUcQvHjU
3. Lanzamiento de Campaña:
https://www.youtube.com/watch?v=QP9TXRIjT58
4.Stand_Up Comedy:
https://www.youtube.com/watch?v=V-sHB0MF8IU
</t>
  </si>
  <si>
    <t xml:space="preserve">Se elabora mensualmente el boletín jurídico, con el objetivo de informar sobre las normatividades, y demás información jurídica de interés para los funcionarios de la entidad.
Se publicaron los boletines:
Boletín opinión jurídica no. 57 del mes de septiembre 2017
Boletín opinión jurídica no. 58 del mes de octubre 2017
Boletín opinión jurídica no. 59 del mes de noviembre 2017
Boletín opinión jurídica no. 60 del mes de diciembre 2017
</t>
  </si>
  <si>
    <t>https://www.invima.gov.co/prensa-invima/noticias-invima.html?page=1&amp;pfilter=423&amp;pyear=</t>
  </si>
  <si>
    <t>https://www.invima.gov.co/invima-en-cifras-2.html</t>
  </si>
  <si>
    <t>La información fue consolidada y revisada por la Oficina Asesora de Planeación (OAP) y  se realizó publicación en la página web con corte del I semestre; en el mes de Enero se realizará la consolidación y publicación de toda la vigencia 2017</t>
  </si>
  <si>
    <t>La información fue consolidada y revisada por la Oficina Asesora de Planeación (OAP) y se realiza la publicación en la página web. Con corte del II semestre, en el mes de Enero se realizará la consolidación y publicación de toda la vigencia 2017</t>
  </si>
  <si>
    <t>En el periodo evaluado se elaboraron y publicaron los informes correspondientes.</t>
  </si>
  <si>
    <t>https://www.invima.gov.co/contratacion-22#procesos-de-contrataci%C3%B3n-publicados-en-secop</t>
  </si>
  <si>
    <t xml:space="preserve">Durante el período se elaboraron y publicaron los informes correspondientes, los cuales están disponibles en https://www.invima.gov.co/contratacion-22#procesos-de-contrataci%C3%B3n-publicados-en-secop
</t>
  </si>
  <si>
    <t>Durante el período se elaboraron y publicaron los informes correspondientes, los cuales están disponibles en https://www.invima.gov.co/contratacion-22#procesos-de-contrataci%C3%B3n-publicados-en-secop</t>
  </si>
  <si>
    <t>Se realiza monitoreo de medios, de mención corporativa o información de interés sobre el sector salud, se envió durante el 2017 diariamente por correo electrónico a los directivos de la entidad.</t>
  </si>
  <si>
    <t>Informe de gestión de la ejecución de la estrategia de lucha contra la ilegalidad, contrabando y corrupción de productos de competencia del Invima a través de comercio electrónico, se encuentra en el Grupo de Unidad de Reacción Inmediata GURI, correspondiente al segundo semestre de 2017.</t>
  </si>
  <si>
    <t>Se informaron los resultados del monitoreo de productos competencia del Invima comercializados en plataformas, sitios web y redes sociales a través de una infografía publicada en el portal web institucional, en el link de "Rendición de Cuentas"</t>
  </si>
  <si>
    <t>Publicación en el portal web institucional https://www.invima.gov.co/rendici%C3%B3n-de-cuentas-pagina-inicio#dialogo</t>
  </si>
  <si>
    <t xml:space="preserve">Informe que se encuentra en el Grupo Unidad de Reacción Inmediata-GURI
La pieza grafica fue publicada en redes sociales, con lo siguientes enlaces:
Facebook:
https://www.facebook.com/InvimaColombia/photos/a.398352640226009.91569.392908474103759/1784954958232430/?type=3&amp;theater
https://www.facebook.com/InvimaColombia/photos/a.398352640226009.91569.392908474103759/1788119221249337/?type=3&amp;theater
https://www.facebook.com/InvimaColombia/photos/a.398352640226009.91569.392908474103759/1797164727011453/?type=3&amp;theater
Twitter:
https://twitter.com/invimacolombia/status/947104994473295872/photo/1
https://twitter.com/invimacolombia/status/948554540718215170/photo/1
https://twitter.com/invimacolombia/status/950064489688215553/photo/1
https://twitter.com/invimacolombia/status/950789276001800192/photo/1
https://twitter.com/invimacolombia/status/951121470054215680
</t>
  </si>
  <si>
    <t>https://twitter.com/search?q=conservacion%20carne%20%2B%20invima&amp;src=typd&amp;lang=es</t>
  </si>
  <si>
    <t xml:space="preserve">El Grupo técnico de Carnes, se realizaron charlas con los Gremios y Plantas de Beneficio con el fin de dar claridad frente a la implementación del Decreto 1500 de 2007 un total de 8 eventos que permitieron aclarar dudas normativas y técnicas, así mismo con el Ministerio de Trabajo en el  marco de organizaciones solidarias  se atendieron a micro-empresarios con el fin de orientar frente a los cumplimientos normativos que deben tener aquellas empresas que realicen procesos en atención a colegios, ICBF se realizaron un total de cinco .
Las actividades en el mes de diciembre se dio el espacio a los Gremios y Usuarios contando con expertos nacionales en el tema "Manejo y Conservación de la Carne" lo que permitió conocer resultados de los planes de muestreo, avances en la implementación del Decreto 1500 de 2007, con los expertos nacionales se logró unificar criterios frente al manejo y conservación de la carne.
</t>
  </si>
  <si>
    <t>Se publicó en redes sociales cuatro piezas graficas en las cuales se informa la rendición de cuentas virtualmente, además esta mismas piezas se encuentran publicadas en la sección de rendición de cuentas en  la página del Invima.</t>
  </si>
  <si>
    <t>Esta pendiente para la fecha establecida</t>
  </si>
  <si>
    <t xml:space="preserve">Fue publicada por redes sociales dos piezas graficas invitando e informando a los ciudadanos sobre las mesas de trabajo y rendición de cuentas del 26 de octubre de 2017.
</t>
  </si>
  <si>
    <t xml:space="preserve">Videos
Promocionales:
https://www.youtube.com/watch?v=8KWfs-TnQrs
Participación de los funcionarios de la entidad:
https://www.youtube.com/watch?v=X5aIo2lcnlg&amp;feature=youtu.be
https://www.youtube.com/watch?v=bePpv4WVa1s&amp;feature=youtu.be
https://www.youtube.com/watch?v=fzc8x4CXn5s&amp;feature=youtu.be
https://www.youtube.com/watch?v=1HmrPh0vLko&amp;feature=youtu.be
https://www.youtube.com/watch?v=mC-sO21v_-Y&amp;feature=share
www.youtube.com/watch?v=M4q5yVqO3jE
https://www.youtube.com/watch?v=IT6nqPtA4Hk&amp;t=13s
https://www.youtube.com/watch?v=A1Xs6wIL4L4&amp;feature=youtu.be
https://www.youtube.com/watch?v=4tmAqctqBNo&amp;feature=share
https://www.youtube.com/watch?v=hCZ-fb_gbsM&amp;feature=youtu.be
https://www.youtube.com/watch?v=iDU1VSHU_l4&amp;feature=share
https://www.youtube.com/watch?v=JHezwh6GT-Y&amp;feature=youtu.be
https://www.youtube.com/watch?v=iwWoq_X8B68&amp;feature=share
https://www.youtube.com/watch?v=jgwH-KqKqHU&amp;feature=youtu.be
https://www.youtube.com/watch?v=b_1lmvp7ZQc&amp;feature=youtu.be
https://www.youtube.com/watch?v=jwBNP1A8Oic&amp;feature=youtu.be
https://www.youtube.com/watch?v=qlMcv4DaO-o&amp;feature=share
https://www.youtube.com/watch?v=81e7UO0GrgM
https://www.youtube.com/watch?v=PIVSXBPtozs&amp;feature=youtu.be
https://www.youtube.com/watch?v=2_chv9EKFWA&amp;feature=share
https://www.youtube.com/watch?v=CNJ4-CnMIJM
https://www.youtube.com/watch?v=ORIGgJPk2fY&amp;feature=share
https://www.youtube.com/watch?v=epOYGFLCr3I&amp;feature=youtu.be
https://www.youtube.com/watch?v=--DKrKtrVOY&amp;feature=youtu.be
https://www.facebook.com/100009982959526/videos/467985636877531/
https://www.youtube.com/watch?v=OIdBezekkiM&amp;feature=share
https://www.youtube.com/watch?v=sleIVUm5_1c&amp;feature=youtu.be
https://youtu.be/daEiTJVX51s
https://www.youtube.com/watch?v=cFff73_Tig4
https://www.youtube.com/watch?v=VhumKqSJ8Vc&amp;feature=youtu.be
https://www.youtube.com/watch?v=hzkhi-8wTo4&amp;feature=youtu.be
https://www.youtube.com/watch?v=bqZKi_g6z6o&amp;feature=youtu.be
https://www.youtube.com/watch?v=I2Dro6SdWHY&amp;feature=youtu.be
</t>
  </si>
  <si>
    <t xml:space="preserve">https://www.invima.gov.co/invima-recomienda-a-consumidores.html
https://www.invima.gov.co/invima-recomienda-a-empresarios.html
</t>
  </si>
  <si>
    <t xml:space="preserve">
https://www.invima.gov.co/encuestas-invima.html</t>
  </si>
  <si>
    <t xml:space="preserve">Falta consolidar la información  </t>
  </si>
  <si>
    <t>Activad por realizarze</t>
  </si>
  <si>
    <t xml:space="preserve">No se ha elaborado la tabulación de la encuesta, es importante esta tabulación para conocer la percepción del encuestado.
Actividad cumplida </t>
  </si>
  <si>
    <t>No se han presentado cambios internos o externos que ameriten un ajuste en la política en el periodo evaluado.</t>
  </si>
  <si>
    <t>* La evidencia se encuentra en la Oficina Asesora de Planeación.
* Evidencia informe a corte de I semestre 2017 https://www.invima.gov.co/images/pdf/nuestra-entidad/Gestion/InformesdeGestion/Informe_julio_2017.pdf</t>
  </si>
  <si>
    <t>Falta la publicación en la página web del Instituto del informe correspondiente a la información del II semestre de 2017.</t>
  </si>
  <si>
    <t>No se cumplio la actividad en la elaboración de las infografías. Se recomienda revisar el plan con el fin de cumplir con la actividad programada. Se cumplió la mitad del 33%.</t>
  </si>
  <si>
    <t xml:space="preserve">https://www.invima.gov.co/rendici%C3%B3n-de-cuentas-pagina-inicio#a%C3%B1o-2017
Publicación pieza grafica 1:
Facebook:
https://www.facebook.com/InvimaColombia/photos/a.398352640226009.91569.392908474103759/1784954958232430/?type=3&amp;theater
Twitter:
https://twitter.com/invimacolombia/status/947104994473295872/photo/1
Publicación pieza grafica 2:
Facebook:
https://www.facebook.com/InvimaColombia/photos/a.398352640226009.91569.392908474103759/1784960551565204/?type=3&amp;theater
https://www.facebook.com/InvimaColombia/photos/a.398352640226009.91569.392908474103759/1784961498231776/?type=3&amp;theater
Twitter:
https://twitter.com/invimacolombia/status/947195597311954948/photo/1
https://twitter.com/invimacolombia/status/948252567045369856/photo/1
Publicación pieza grafica 3:
Facebook:
https://www.facebook.com/InvimaColombia/photos/a.398352640226009.91569.392908474103759/1788102411251018/?type=3&amp;theater
Twitter:
https://twitter.com/invimacolombia/status/950730378259689472
Publicación pieza grafica 4:
Facebook:
https://www.facebook.com/InvimaColombia/photos/a.398352640226009.91569.392908474103759/1785004258227500/?type=3&amp;theater
Twitter:
https://twitter.com/invimacolombia/status/948584754546266112
</t>
  </si>
  <si>
    <t>Correo electrónico mes de enero donde se remite la retroaliomentación</t>
  </si>
  <si>
    <t>No se realizó ajustes</t>
  </si>
  <si>
    <t>Al momento del seguimiento se está consolidando la información correspondiente al II semestre de 2017 para luego elaborar el informe.</t>
  </si>
  <si>
    <t>Actividad por realizarse de acuerdo con la fecha establecida</t>
  </si>
  <si>
    <t>La Oficina Asesora de Planeación realizó  una encuesta dirigida a los ciudadanos con el fin de medir la percepción de estos con relación a la gestión del instituto, la cual fue publicada en la página web en el mes de Diciembre de 2017.</t>
  </si>
  <si>
    <t>Se solicitó la eliminación de la actividad</t>
  </si>
  <si>
    <t>Actividad pendiente de elaborar el informe y publicar en la página web.</t>
  </si>
  <si>
    <t xml:space="preserve">La Oficina de Control Interno realizó seguimiento a la matriz de riesgo de corrupción evidenciando lo siguiente:
La matriz de riesgo continúa con 26 riesgos de corrupción.
En el periodo evaluado no se materializó ningún riesgo de corrupción.
Se mantienen los controles
Es necesario revisar periódicamente los controles frente a las causas, para prevenir su ocurrencia o materialización de los riesgos
</t>
  </si>
  <si>
    <t>Se estableció la matriz Estándares para la publicación y divulgación de información (resolución 3564 de 2015), con el fin de establecer los responsables de la publicación mínimos de acuerdo a la resolución.</t>
  </si>
  <si>
    <t>Se reprograma la actividad por cuanto los ajustes necesarios se tienen contemplados con la implementación de la nueva herramienta para la gestión de las PQRDS.</t>
  </si>
  <si>
    <t>Se actualizó el inventario de información el 21 de Diciembre de 2017</t>
  </si>
  <si>
    <t>Se modificó la fecha de ejecución de la actividad para diciembre de 2017.
Esta actividad no se pudo realizar en la fecha programada debido a que surgió la necesidad de tener en cuenta en la actualización de la Política de Cumplimiento y ëtica, los resultados obtenidos en la ejecución del Convenio de Cooperación suscrito con la UNODC.
Esta actividad será reprogramada para el Plan Anticorrupción y atención al ciudadano de la vigencia 2018.</t>
  </si>
  <si>
    <t xml:space="preserve">Se reprograma para la vigencia 2018 por cuanto se tiene contemplado con la a implementación de la nueva herramienta para la gestión de las PQRDS. </t>
  </si>
  <si>
    <t>Durante el periodo evaluado no se realizó sensibilizaciones en temas de servicio para los funcionarios Invima.</t>
  </si>
  <si>
    <t>Actividad presentó avance con una sola sensibilación en el mes de julio</t>
  </si>
  <si>
    <t>Actividad con avance de cumplimiento.</t>
  </si>
  <si>
    <t>No se evidenció el cumplimineto de la activadad en el periodo evaluado en el seguimiento</t>
  </si>
  <si>
    <t xml:space="preserve">Dar a a conocer en la capacitacones que se realicen sobre el tema, la política para la gesitón integral del riesgo,  con el fin de todos los funcionarios la conozcan. </t>
  </si>
  <si>
    <t>Se realizó la actualización del mapa de riesgos de corrupción el 20/09/2017, incluyendo los 4 riesgos que se identificaron en el seguimiento anterior quedando un total de 26 riesgos para la vigencia 2017.</t>
  </si>
  <si>
    <t>Consulta externa en página web</t>
  </si>
  <si>
    <t xml:space="preserve">Es importante determinar en las actividades y la  meta, hasta dónde llegan, si es elaborar una encuesta, o publicarla, aplicarla, tabularla, comunicar resultados, etc, A la fecha del presente seguimiento no se ha elaborado la tabulación de la encuesta.  </t>
  </si>
  <si>
    <t>Se realiza monitoreo por parte de los líderes de los procesos a los riesgos de corrupción evidenciándose la eficacia y eficiencia de los controles.
Durante el año solo se ha materializado un  riesgo de corrupción.</t>
  </si>
  <si>
    <t>Estar en continuo monitoreo en la identificación de nuevos riesgos de corrupción y de los que ya se consideran controlados.</t>
  </si>
  <si>
    <t>28/12/2017 Se realizó seguimiento por la Oficina de Control Interno evidenciando  cumplimiento.</t>
  </si>
  <si>
    <t>Observaciones / Recomendaciones</t>
  </si>
  <si>
    <t>No se ha actualizado la información relacionada con Invima en Cifras, a corte 31/12/2017, en el Botón del Instituto: Invima en cifras.</t>
  </si>
  <si>
    <t xml:space="preserve">
Al momento del seguimiento se está consolidando la información correspondiente al II semestre de 2017, para luego elaborar el informe.</t>
  </si>
  <si>
    <t>Está pendiente la elaboración y publicación del informe.</t>
  </si>
  <si>
    <t>La evidencia se encuentra en los correos electrónicos enviados con el monitoreo de medios en documento PDF en el Grupo de Comunicaciones.</t>
  </si>
  <si>
    <t>Documento de identificación de necesidades
Lineamientos de documentación de participación ciudadana y rendición de cuentas
Documento publicado de Plan de Participación Ciudadana 2017</t>
  </si>
  <si>
    <t xml:space="preserve">Se envió una pieza gráfica por redes sociales invitando a la ciudadanía a las mesas de trabajo y a la rendición de cuentas realizada en Cali el 26 de octubre de 2017:
https://www.facebook.com/InvimaColombia/photos/a.398352640226009.91569.392908474103759/1680871211974139/?type=3&amp;theater
Facebook: 
Publicaciones rendición de cuentas:
https://www.facebook.com/InvimaColombia/photos/a.398352640226009.91569.392908474103759/1703241873070406/?type=3&amp;theater
Publicaciones mesas de trabajo:
https://www.facebook.com/InvimaColombia/photos/a.398352640226009.91569.392908474103759/1703210373073556/?type=3&amp;theater
Twitter:
Publicaciones rendición de cuentas:
https://twitter.com/search?f=images&amp;vertical=default&amp;q=invima&amp;src=typd
Publicaciones mesas de trabajo:
https://twitter.com/search?f=images&amp;vertical=default&amp;q=invima&amp;src=typd
</t>
  </si>
  <si>
    <t xml:space="preserve">Se cumplió el objetivo de Desarrollar una estrategia que permita de manera creativa y participativa la interiorización,
promoción e integración del comportamiento ético (transparencia e integridad) y ambiental 
de los servidores públicos y la gestión por macroprocesos y procesos como parte de la cultura organizacional. 
</t>
  </si>
  <si>
    <t>En la sección Invima recomienda, se realizan artículos y piezas graficas con el objeto de informar y recomendar a los usuarios lo que debe tener en cuenta con los productos de consumo humano, se publican en redes sociales piezas graficas que permiten informar y educar a los ciudadanos sobre el consumo seguro.</t>
  </si>
  <si>
    <t>Se dio cumplimiento a las actividades programadas, pero a la fecha continua la deficiencia a la atención telefóinica por parte del Instituto. Se debe exigir a los funcionarios la atención por este medio, con implicaciones disciplinarias si no se cumple.</t>
  </si>
  <si>
    <t>Videos, cápsulas y cartillas informativas.</t>
  </si>
  <si>
    <t>Actividad cumplida. Se ha hecho seguimiento a los casos calificados como regular y malo.</t>
  </si>
  <si>
    <t>Resolución de tarifas copias actualizado</t>
  </si>
  <si>
    <r>
      <t xml:space="preserve">Se modifica la actividad en el sentido de eliminar la elaboración de los video-scribe.
El GURI realizó las siguientes actividades de información interna y externa: 
</t>
    </r>
    <r>
      <rPr>
        <b/>
        <sz val="10"/>
        <color rgb="FF000000"/>
        <rFont val="Arial"/>
        <family val="2"/>
      </rPr>
      <t>Interna</t>
    </r>
    <r>
      <rPr>
        <sz val="10"/>
        <color rgb="FF000000"/>
        <rFont val="Arial"/>
        <family val="2"/>
      </rPr>
      <t xml:space="preserve">
1. Protector de pantalla: Gestión realizada del proyecto "Observatorio iberoamericano de ilegalidad Invima", Fecha de publicación: 26-diciembre-2017
2. GURI cápsula: Resultados del fortalecimiento institucional en ejecución del Convenio con UNODC. Fecha de publicación: 26-diciembre-2017.
3. Tarjeta digital: Participación en el magazín de la Emisora de la Policía Nacional, Fecha de publicación 26-diciembre-2017.
</t>
    </r>
    <r>
      <rPr>
        <b/>
        <sz val="10"/>
        <color rgb="FF000000"/>
        <rFont val="Arial"/>
        <family val="2"/>
      </rPr>
      <t>Externa:</t>
    </r>
    <r>
      <rPr>
        <sz val="10"/>
        <color rgb="FF000000"/>
        <rFont val="Arial"/>
        <family val="2"/>
      </rPr>
      <t xml:space="preserve">
1. Rueda de prensa del caso furumbao, 22-marzo-2017.
2. Rueda de prensa del caso: Comercialización de atún, 27-marzo-2017
3. Rueda de prensa caso: Funcionario Barranquilla, 12-mayo-2017.
4. Comunicado de prensa caso: cannabis, 09-agosto-2017
5.Comunicado de prensa caso: Plantas de beneficio ilegalies y clandestinas en Antioquia, 7-noviembre-2017.</t>
    </r>
  </si>
</sst>
</file>

<file path=xl/styles.xml><?xml version="1.0" encoding="utf-8"?>
<styleSheet xmlns="http://schemas.openxmlformats.org/spreadsheetml/2006/main" xmlns:mc="http://schemas.openxmlformats.org/markup-compatibility/2006" xmlns:x14ac="http://schemas.microsoft.com/office/spreadsheetml/2009/9/ac" mc:Ignorable="x14ac">
  <fonts count="56">
    <font>
      <sz val="10"/>
      <color rgb="FF000000"/>
      <name val="Times New Roman"/>
      <charset val="204"/>
    </font>
    <font>
      <sz val="11"/>
      <color theme="1"/>
      <name val="Calibri"/>
      <family val="2"/>
      <scheme val="minor"/>
    </font>
    <font>
      <sz val="10"/>
      <name val="Arial"/>
      <family val="2"/>
    </font>
    <font>
      <sz val="8"/>
      <name val="Arial"/>
      <family val="2"/>
    </font>
    <font>
      <b/>
      <sz val="8"/>
      <name val="Arial"/>
      <family val="2"/>
    </font>
    <font>
      <sz val="10"/>
      <color rgb="FF000000"/>
      <name val="Arial"/>
      <family val="2"/>
    </font>
    <font>
      <sz val="10"/>
      <color rgb="FF231F20"/>
      <name val="Arial"/>
      <family val="2"/>
    </font>
    <font>
      <b/>
      <sz val="10"/>
      <color rgb="FF231F20"/>
      <name val="Arial"/>
      <family val="2"/>
    </font>
    <font>
      <sz val="10"/>
      <color rgb="FF000000"/>
      <name val="Times New Roman"/>
      <family val="1"/>
    </font>
    <font>
      <b/>
      <sz val="11"/>
      <color theme="1"/>
      <name val="Calibri"/>
      <family val="2"/>
      <scheme val="minor"/>
    </font>
    <font>
      <sz val="9"/>
      <name val="Arial"/>
      <family val="2"/>
    </font>
    <font>
      <b/>
      <sz val="12"/>
      <name val="Arial"/>
      <family val="2"/>
    </font>
    <font>
      <sz val="12"/>
      <name val="Arial"/>
      <family val="2"/>
    </font>
    <font>
      <b/>
      <sz val="11"/>
      <name val="Arial"/>
      <family val="2"/>
    </font>
    <font>
      <b/>
      <i/>
      <sz val="10"/>
      <name val="Arial"/>
      <family val="2"/>
    </font>
    <font>
      <i/>
      <sz val="10"/>
      <name val="Arial"/>
      <family val="2"/>
    </font>
    <font>
      <b/>
      <sz val="10"/>
      <name val="Arial"/>
      <family val="2"/>
    </font>
    <font>
      <sz val="10"/>
      <name val="Times New Roman"/>
      <family val="1"/>
    </font>
    <font>
      <b/>
      <sz val="9"/>
      <name val="Arial"/>
      <family val="2"/>
    </font>
    <font>
      <b/>
      <sz val="11"/>
      <color theme="1"/>
      <name val="Arial"/>
      <family val="2"/>
    </font>
    <font>
      <b/>
      <sz val="10"/>
      <color rgb="FF000000"/>
      <name val="Arial"/>
      <family val="2"/>
    </font>
    <font>
      <sz val="10"/>
      <color rgb="FF000000"/>
      <name val="Times New Roman"/>
      <family val="1"/>
    </font>
    <font>
      <sz val="9"/>
      <color rgb="FF000000"/>
      <name val="Arial"/>
      <family val="2"/>
    </font>
    <font>
      <sz val="9"/>
      <color rgb="FF231F20"/>
      <name val="Arial"/>
      <family val="2"/>
    </font>
    <font>
      <b/>
      <sz val="9"/>
      <color rgb="FF231F20"/>
      <name val="Arial"/>
      <family val="2"/>
    </font>
    <font>
      <b/>
      <sz val="10"/>
      <name val="Times New Roman"/>
      <family val="1"/>
    </font>
    <font>
      <u/>
      <sz val="11"/>
      <color theme="10"/>
      <name val="Calibri"/>
      <family val="2"/>
      <scheme val="minor"/>
    </font>
    <font>
      <b/>
      <sz val="10"/>
      <color theme="1"/>
      <name val="Arial"/>
      <family val="2"/>
    </font>
    <font>
      <sz val="10"/>
      <color theme="1"/>
      <name val="Arial"/>
      <family val="2"/>
    </font>
    <font>
      <b/>
      <sz val="9"/>
      <color rgb="FF000000"/>
      <name val="Arial"/>
      <family val="2"/>
    </font>
    <font>
      <i/>
      <sz val="10"/>
      <name val="Calibri"/>
      <family val="2"/>
      <scheme val="minor"/>
    </font>
    <font>
      <u/>
      <sz val="10"/>
      <color theme="10"/>
      <name val="Arial"/>
      <family val="2"/>
    </font>
    <font>
      <sz val="10"/>
      <color rgb="FFFF0000"/>
      <name val="Arial"/>
      <family val="2"/>
    </font>
    <font>
      <sz val="9"/>
      <color rgb="FFFF0000"/>
      <name val="Arial"/>
      <family val="2"/>
    </font>
    <font>
      <sz val="9"/>
      <color theme="1"/>
      <name val="Arial"/>
      <family val="2"/>
    </font>
    <font>
      <sz val="9"/>
      <name val="SansSerif"/>
    </font>
    <font>
      <b/>
      <sz val="11"/>
      <color indexed="59"/>
      <name val="SansSerif"/>
    </font>
    <font>
      <b/>
      <sz val="11"/>
      <color indexed="72"/>
      <name val="SansSerif"/>
    </font>
    <font>
      <b/>
      <sz val="9"/>
      <color indexed="72"/>
      <name val="SansSerif"/>
    </font>
    <font>
      <sz val="9"/>
      <color indexed="72"/>
      <name val="SansSerif"/>
    </font>
    <font>
      <sz val="20"/>
      <color rgb="FF231F20"/>
      <name val="Arial"/>
      <family val="2"/>
    </font>
    <font>
      <b/>
      <sz val="20"/>
      <color rgb="FF231F20"/>
      <name val="Arial"/>
      <family val="2"/>
    </font>
    <font>
      <sz val="20"/>
      <name val="Arial"/>
      <family val="2"/>
    </font>
    <font>
      <b/>
      <sz val="20"/>
      <name val="Arial"/>
      <family val="2"/>
    </font>
    <font>
      <u/>
      <sz val="11"/>
      <name val="Calibri"/>
      <family val="2"/>
      <scheme val="minor"/>
    </font>
    <font>
      <sz val="10"/>
      <name val="Calibri"/>
      <family val="2"/>
      <scheme val="minor"/>
    </font>
    <font>
      <b/>
      <sz val="10"/>
      <name val="Calibri"/>
      <family val="2"/>
      <scheme val="minor"/>
    </font>
    <font>
      <sz val="20"/>
      <color rgb="FFFF0000"/>
      <name val="Arial"/>
      <family val="2"/>
    </font>
    <font>
      <b/>
      <sz val="20"/>
      <color rgb="FFFF0000"/>
      <name val="Arial"/>
      <family val="2"/>
    </font>
    <font>
      <sz val="11"/>
      <color rgb="FF000000"/>
      <name val="Calibri"/>
      <family val="2"/>
    </font>
    <font>
      <b/>
      <sz val="20"/>
      <color rgb="FFFFFFFF"/>
      <name val="Arial"/>
      <family val="2"/>
    </font>
    <font>
      <b/>
      <sz val="20"/>
      <color rgb="FF000000"/>
      <name val="Arial"/>
      <family val="2"/>
    </font>
    <font>
      <sz val="20"/>
      <color rgb="FF000000"/>
      <name val="Arial"/>
      <family val="2"/>
    </font>
    <font>
      <sz val="9"/>
      <color rgb="FF000000"/>
      <name val="Tahoma"/>
      <family val="2"/>
    </font>
    <font>
      <sz val="10"/>
      <color rgb="FFFF0000"/>
      <name val="Times New Roman"/>
      <family val="1"/>
    </font>
    <font>
      <sz val="7"/>
      <name val="Arial"/>
      <family val="2"/>
    </font>
  </fonts>
  <fills count="27">
    <fill>
      <patternFill patternType="none"/>
    </fill>
    <fill>
      <patternFill patternType="gray125"/>
    </fill>
    <fill>
      <patternFill patternType="solid">
        <fgColor rgb="FFE6E7E8"/>
        <bgColor indexed="64"/>
      </patternFill>
    </fill>
    <fill>
      <patternFill patternType="solid">
        <fgColor theme="8" tint="0.59999389629810485"/>
        <bgColor indexed="64"/>
      </patternFill>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rgb="FF305496"/>
        <bgColor rgb="FF000000"/>
      </patternFill>
    </fill>
    <fill>
      <patternFill patternType="solid">
        <fgColor rgb="FFDBDBDB"/>
        <bgColor rgb="FF000000"/>
      </patternFill>
    </fill>
    <fill>
      <patternFill patternType="solid">
        <fgColor rgb="FFFFCDCD"/>
        <bgColor rgb="FF000000"/>
      </patternFill>
    </fill>
    <fill>
      <patternFill patternType="solid">
        <fgColor rgb="FFFFE699"/>
        <bgColor rgb="FF000000"/>
      </patternFill>
    </fill>
    <fill>
      <patternFill patternType="solid">
        <fgColor rgb="FFC6E0B4"/>
        <bgColor rgb="FF000000"/>
      </patternFill>
    </fill>
    <fill>
      <patternFill patternType="solid">
        <fgColor rgb="FFDDEBF7"/>
        <bgColor rgb="FF000000"/>
      </patternFill>
    </fill>
    <fill>
      <patternFill patternType="solid">
        <fgColor rgb="FF9BC2E6"/>
        <bgColor rgb="FF000000"/>
      </patternFill>
    </fill>
    <fill>
      <patternFill patternType="solid">
        <fgColor rgb="FFEFF6FB"/>
        <bgColor rgb="FF000000"/>
      </patternFill>
    </fill>
    <fill>
      <patternFill patternType="solid">
        <fgColor rgb="FFFFFF00"/>
        <bgColor rgb="FF000000"/>
      </patternFill>
    </fill>
    <fill>
      <patternFill patternType="solid">
        <fgColor rgb="FFFFFFFF"/>
        <bgColor rgb="FF000000"/>
      </patternFill>
    </fill>
    <fill>
      <patternFill patternType="solid">
        <fgColor rgb="FFA9D08E"/>
        <bgColor rgb="FF000000"/>
      </patternFill>
    </fill>
    <fill>
      <patternFill patternType="solid">
        <fgColor theme="3" tint="0.59999389629810485"/>
        <bgColor indexed="64"/>
      </patternFill>
    </fill>
    <fill>
      <patternFill patternType="solid">
        <fgColor theme="7" tint="0.79998168889431442"/>
        <bgColor indexed="64"/>
      </patternFill>
    </fill>
  </fills>
  <borders count="10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8"/>
      </left>
      <right style="medium">
        <color indexed="8"/>
      </right>
      <top style="medium">
        <color indexed="8"/>
      </top>
      <bottom style="medium">
        <color indexed="8"/>
      </bottom>
      <diagonal/>
    </border>
    <border>
      <left style="medium">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diagonal/>
    </border>
    <border>
      <left style="medium">
        <color theme="4" tint="-0.24994659260841701"/>
      </left>
      <right style="medium">
        <color theme="4" tint="-0.24994659260841701"/>
      </right>
      <top/>
      <bottom/>
      <diagonal/>
    </border>
    <border>
      <left style="medium">
        <color theme="4" tint="-0.24994659260841701"/>
      </left>
      <right/>
      <top style="medium">
        <color theme="4" tint="-0.24994659260841701"/>
      </top>
      <bottom/>
      <diagonal/>
    </border>
    <border>
      <left style="medium">
        <color theme="4" tint="-0.24994659260841701"/>
      </left>
      <right/>
      <top/>
      <bottom/>
      <diagonal/>
    </border>
    <border>
      <left style="medium">
        <color theme="4" tint="-0.24994659260841701"/>
      </left>
      <right/>
      <top/>
      <bottom style="medium">
        <color theme="4" tint="-0.24994659260841701"/>
      </bottom>
      <diagonal/>
    </border>
    <border>
      <left style="medium">
        <color theme="4" tint="-0.24994659260841701"/>
      </left>
      <right style="medium">
        <color theme="4" tint="-0.24994659260841701"/>
      </right>
      <top/>
      <bottom style="medium">
        <color theme="4" tint="-0.24994659260841701"/>
      </bottom>
      <diagonal/>
    </border>
    <border>
      <left style="medium">
        <color theme="4" tint="-0.24994659260841701"/>
      </left>
      <right style="medium">
        <color theme="4" tint="-0.24994659260841701"/>
      </right>
      <top/>
      <bottom style="thin">
        <color indexed="64"/>
      </bottom>
      <diagonal/>
    </border>
    <border>
      <left style="medium">
        <color rgb="FF231F20"/>
      </left>
      <right/>
      <top style="medium">
        <color rgb="FF231F20"/>
      </top>
      <bottom style="medium">
        <color rgb="FF231F20"/>
      </bottom>
      <diagonal/>
    </border>
    <border>
      <left/>
      <right/>
      <top style="medium">
        <color rgb="FF231F20"/>
      </top>
      <bottom style="medium">
        <color rgb="FF231F20"/>
      </bottom>
      <diagonal/>
    </border>
    <border>
      <left/>
      <right style="medium">
        <color rgb="FF231F20"/>
      </right>
      <top style="medium">
        <color rgb="FF231F20"/>
      </top>
      <bottom style="medium">
        <color rgb="FF231F20"/>
      </bottom>
      <diagonal/>
    </border>
    <border>
      <left style="medium">
        <color rgb="FF231F20"/>
      </left>
      <right style="medium">
        <color rgb="FF231F20"/>
      </right>
      <top/>
      <bottom style="medium">
        <color rgb="FF231F20"/>
      </bottom>
      <diagonal/>
    </border>
    <border>
      <left/>
      <right style="medium">
        <color rgb="FF231F20"/>
      </right>
      <top style="medium">
        <color rgb="FF231F20"/>
      </top>
      <bottom/>
      <diagonal/>
    </border>
    <border>
      <left/>
      <right style="medium">
        <color rgb="FF231F20"/>
      </right>
      <top/>
      <bottom/>
      <diagonal/>
    </border>
    <border>
      <left style="medium">
        <color rgb="FF231F20"/>
      </left>
      <right style="medium">
        <color rgb="FF231F20"/>
      </right>
      <top/>
      <bottom/>
      <diagonal/>
    </border>
    <border>
      <left style="medium">
        <color rgb="FF231F20"/>
      </left>
      <right/>
      <top style="medium">
        <color rgb="FF231F20"/>
      </top>
      <bottom/>
      <diagonal/>
    </border>
    <border>
      <left/>
      <right style="medium">
        <color rgb="FF231F20"/>
      </right>
      <top style="medium">
        <color indexed="64"/>
      </top>
      <bottom/>
      <diagonal/>
    </border>
    <border>
      <left style="medium">
        <color rgb="FF231F20"/>
      </left>
      <right style="medium">
        <color rgb="FF231F20"/>
      </right>
      <top style="medium">
        <color indexed="64"/>
      </top>
      <bottom/>
      <diagonal/>
    </border>
    <border>
      <left style="medium">
        <color rgb="FF231F20"/>
      </left>
      <right/>
      <top style="medium">
        <color indexed="64"/>
      </top>
      <bottom/>
      <diagonal/>
    </border>
    <border>
      <left style="medium">
        <color rgb="FF231F20"/>
      </left>
      <right/>
      <top/>
      <bottom/>
      <diagonal/>
    </border>
    <border>
      <left style="medium">
        <color indexed="64"/>
      </left>
      <right style="medium">
        <color indexed="64"/>
      </right>
      <top/>
      <bottom style="medium">
        <color indexed="64"/>
      </bottom>
      <diagonal/>
    </border>
    <border>
      <left/>
      <right style="medium">
        <color rgb="FF231F20"/>
      </right>
      <top/>
      <bottom style="medium">
        <color rgb="FF231F20"/>
      </bottom>
      <diagonal/>
    </border>
    <border>
      <left style="medium">
        <color rgb="FF231F20"/>
      </left>
      <right/>
      <top/>
      <bottom style="medium">
        <color indexed="64"/>
      </bottom>
      <diagonal/>
    </border>
    <border>
      <left/>
      <right style="medium">
        <color rgb="FF231F20"/>
      </right>
      <top/>
      <bottom style="medium">
        <color indexed="64"/>
      </bottom>
      <diagonal/>
    </border>
    <border>
      <left style="medium">
        <color indexed="64"/>
      </left>
      <right/>
      <top style="medium">
        <color rgb="FF231F20"/>
      </top>
      <bottom/>
      <diagonal/>
    </border>
    <border>
      <left style="medium">
        <color indexed="64"/>
      </left>
      <right style="medium">
        <color indexed="64"/>
      </right>
      <top/>
      <bottom/>
      <diagonal/>
    </border>
    <border>
      <left/>
      <right/>
      <top style="medium">
        <color rgb="FF231F20"/>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8"/>
      </left>
      <right/>
      <top style="medium">
        <color indexed="8"/>
      </top>
      <bottom style="medium">
        <color indexed="8"/>
      </bottom>
      <diagonal/>
    </border>
    <border>
      <left style="medium">
        <color indexed="8"/>
      </left>
      <right/>
      <top/>
      <bottom style="medium">
        <color indexed="8"/>
      </bottom>
      <diagonal/>
    </border>
    <border>
      <left style="medium">
        <color indexed="64"/>
      </left>
      <right/>
      <top style="medium">
        <color indexed="64"/>
      </top>
      <bottom style="medium">
        <color indexed="64"/>
      </bottom>
      <diagonal/>
    </border>
    <border>
      <left/>
      <right/>
      <top/>
      <bottom style="medium">
        <color rgb="FF231F20"/>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8"/>
      </left>
      <right/>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right/>
      <top/>
      <bottom style="medium">
        <color indexed="8"/>
      </bottom>
      <diagonal/>
    </border>
    <border>
      <left/>
      <right style="medium">
        <color indexed="8"/>
      </right>
      <top/>
      <bottom style="medium">
        <color indexed="8"/>
      </bottom>
      <diagonal/>
    </border>
    <border>
      <left/>
      <right style="medium">
        <color indexed="8"/>
      </right>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s>
  <cellStyleXfs count="5">
    <xf numFmtId="0" fontId="0" fillId="0" borderId="0"/>
    <xf numFmtId="0" fontId="2" fillId="0" borderId="0"/>
    <xf numFmtId="9" fontId="8" fillId="0" borderId="0" applyFont="0" applyFill="0" applyBorder="0" applyAlignment="0" applyProtection="0"/>
    <xf numFmtId="0" fontId="26" fillId="0" borderId="0" applyNumberFormat="0" applyFill="0" applyBorder="0" applyAlignment="0" applyProtection="0"/>
    <xf numFmtId="0" fontId="1" fillId="0" borderId="0"/>
  </cellStyleXfs>
  <cellXfs count="832">
    <xf numFmtId="0" fontId="0" fillId="0" borderId="0" xfId="0"/>
    <xf numFmtId="0" fontId="5" fillId="0" borderId="0" xfId="0" applyFont="1" applyFill="1" applyBorder="1" applyAlignment="1">
      <alignment horizontal="left" vertical="top"/>
    </xf>
    <xf numFmtId="0" fontId="5" fillId="0" borderId="0" xfId="0" applyFont="1" applyFill="1" applyBorder="1" applyAlignment="1">
      <alignment horizontal="left" vertical="center"/>
    </xf>
    <xf numFmtId="0" fontId="7" fillId="3" borderId="1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4" xfId="0" applyFont="1" applyFill="1" applyBorder="1" applyAlignment="1">
      <alignment horizontal="left" vertical="center" wrapText="1" indent="1"/>
    </xf>
    <xf numFmtId="0" fontId="5" fillId="0" borderId="14" xfId="0" applyFont="1" applyFill="1" applyBorder="1" applyAlignment="1">
      <alignment horizontal="left" vertical="center" wrapText="1"/>
    </xf>
    <xf numFmtId="0" fontId="6" fillId="0" borderId="16" xfId="0" applyFont="1" applyFill="1" applyBorder="1" applyAlignment="1">
      <alignment horizontal="center" vertical="center" wrapText="1"/>
    </xf>
    <xf numFmtId="0" fontId="6" fillId="0" borderId="16" xfId="0" applyFont="1" applyFill="1" applyBorder="1" applyAlignment="1">
      <alignment horizontal="left" vertical="center" wrapText="1" indent="1"/>
    </xf>
    <xf numFmtId="0" fontId="5" fillId="0" borderId="16" xfId="0" applyFont="1" applyFill="1" applyBorder="1" applyAlignment="1">
      <alignment horizontal="left" vertical="center" wrapText="1"/>
    </xf>
    <xf numFmtId="0" fontId="6" fillId="0" borderId="17" xfId="0" applyFont="1" applyFill="1" applyBorder="1" applyAlignment="1">
      <alignment horizontal="center" vertical="center" wrapText="1"/>
    </xf>
    <xf numFmtId="0" fontId="6" fillId="0" borderId="17" xfId="0" applyFont="1" applyFill="1" applyBorder="1" applyAlignment="1">
      <alignment horizontal="left" vertical="center" wrapText="1" indent="1"/>
    </xf>
    <xf numFmtId="0" fontId="5" fillId="0" borderId="17" xfId="0" applyFont="1" applyFill="1" applyBorder="1" applyAlignment="1">
      <alignment horizontal="left" vertical="center" wrapText="1"/>
    </xf>
    <xf numFmtId="0" fontId="6" fillId="0" borderId="18" xfId="0" applyFont="1" applyFill="1" applyBorder="1" applyAlignment="1">
      <alignment horizontal="center" vertical="center" wrapText="1"/>
    </xf>
    <xf numFmtId="0" fontId="6" fillId="0" borderId="18" xfId="0" applyFont="1" applyFill="1" applyBorder="1" applyAlignment="1">
      <alignment horizontal="left" vertical="center" wrapText="1" indent="1"/>
    </xf>
    <xf numFmtId="0" fontId="5" fillId="0" borderId="18" xfId="0" applyFont="1" applyFill="1" applyBorder="1" applyAlignment="1">
      <alignment horizontal="left" vertical="center" wrapText="1"/>
    </xf>
    <xf numFmtId="0" fontId="6" fillId="0" borderId="19" xfId="0" applyFont="1" applyFill="1" applyBorder="1" applyAlignment="1">
      <alignment horizontal="center" vertical="center" wrapText="1"/>
    </xf>
    <xf numFmtId="0" fontId="6" fillId="0" borderId="19" xfId="0" applyFont="1" applyFill="1" applyBorder="1" applyAlignment="1">
      <alignment horizontal="left" vertical="center" wrapText="1" indent="1"/>
    </xf>
    <xf numFmtId="0" fontId="5" fillId="0" borderId="19" xfId="0" applyFont="1" applyFill="1" applyBorder="1" applyAlignment="1">
      <alignment horizontal="left" vertical="center" wrapText="1"/>
    </xf>
    <xf numFmtId="0" fontId="10" fillId="0" borderId="0" xfId="0" applyFont="1" applyFill="1" applyBorder="1" applyAlignment="1">
      <alignment horizontal="left" vertical="top"/>
    </xf>
    <xf numFmtId="0" fontId="4" fillId="5" borderId="5" xfId="1" applyFont="1" applyFill="1" applyBorder="1" applyAlignment="1">
      <alignment vertical="center"/>
    </xf>
    <xf numFmtId="0" fontId="4" fillId="0" borderId="5" xfId="1" applyFont="1" applyBorder="1" applyAlignment="1">
      <alignment vertical="center"/>
    </xf>
    <xf numFmtId="14" fontId="4" fillId="5" borderId="6" xfId="1" applyNumberFormat="1" applyFont="1" applyFill="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13" fillId="5" borderId="24" xfId="0" applyFont="1" applyFill="1" applyBorder="1" applyAlignment="1">
      <alignment horizontal="center" vertical="top" wrapText="1"/>
    </xf>
    <xf numFmtId="0" fontId="16" fillId="5" borderId="24" xfId="0" applyFont="1" applyFill="1" applyBorder="1" applyAlignment="1">
      <alignment horizontal="center" vertical="center" wrapText="1"/>
    </xf>
    <xf numFmtId="0" fontId="15" fillId="5" borderId="24" xfId="0" applyFont="1" applyFill="1" applyBorder="1" applyAlignment="1">
      <alignment horizontal="left" vertical="center" wrapText="1"/>
    </xf>
    <xf numFmtId="0" fontId="15" fillId="5" borderId="25" xfId="0" applyFont="1" applyFill="1" applyBorder="1" applyAlignment="1">
      <alignment vertical="center" wrapText="1"/>
    </xf>
    <xf numFmtId="0" fontId="18" fillId="0" borderId="0" xfId="0" applyFont="1" applyFill="1" applyBorder="1" applyAlignment="1">
      <alignment horizontal="center" vertical="center"/>
    </xf>
    <xf numFmtId="0" fontId="14" fillId="7" borderId="26" xfId="0" applyFont="1" applyFill="1" applyBorder="1" applyAlignment="1">
      <alignment horizontal="left" vertical="center" wrapText="1"/>
    </xf>
    <xf numFmtId="0" fontId="16" fillId="0" borderId="0" xfId="0" applyFont="1" applyAlignment="1">
      <alignment horizontal="center" vertical="center" wrapText="1"/>
    </xf>
    <xf numFmtId="0" fontId="16" fillId="5" borderId="23" xfId="0" applyFont="1" applyFill="1" applyBorder="1" applyAlignment="1">
      <alignment horizontal="center" vertical="center" wrapText="1"/>
    </xf>
    <xf numFmtId="0" fontId="9" fillId="8" borderId="1" xfId="0" applyFont="1" applyFill="1" applyBorder="1" applyAlignment="1">
      <alignment horizontal="center"/>
    </xf>
    <xf numFmtId="0" fontId="9" fillId="8" borderId="1" xfId="0" applyFont="1" applyFill="1" applyBorder="1" applyAlignment="1">
      <alignment horizontal="center" wrapText="1"/>
    </xf>
    <xf numFmtId="0" fontId="5" fillId="0" borderId="14" xfId="0" applyFont="1" applyBorder="1" applyAlignment="1">
      <alignment wrapText="1"/>
    </xf>
    <xf numFmtId="0" fontId="5"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5" fillId="0" borderId="14" xfId="0" applyFont="1" applyBorder="1" applyAlignment="1">
      <alignment horizontal="center" wrapText="1"/>
    </xf>
    <xf numFmtId="0" fontId="5" fillId="0" borderId="14" xfId="0" applyFont="1" applyBorder="1" applyAlignment="1">
      <alignment horizontal="center" vertical="center"/>
    </xf>
    <xf numFmtId="0" fontId="5" fillId="0" borderId="14" xfId="0" applyFont="1" applyBorder="1" applyAlignment="1">
      <alignment vertical="center"/>
    </xf>
    <xf numFmtId="0" fontId="5" fillId="0" borderId="14" xfId="0" applyFont="1" applyBorder="1" applyAlignment="1">
      <alignment vertical="center" wrapText="1"/>
    </xf>
    <xf numFmtId="0" fontId="0" fillId="0" borderId="0" xfId="0" applyBorder="1" applyAlignment="1">
      <alignment wrapText="1"/>
    </xf>
    <xf numFmtId="0" fontId="0" fillId="0" borderId="0" xfId="0" applyBorder="1" applyAlignment="1">
      <alignment horizontal="center"/>
    </xf>
    <xf numFmtId="0" fontId="21" fillId="0" borderId="0" xfId="0" applyFont="1" applyBorder="1" applyAlignment="1">
      <alignment wrapText="1"/>
    </xf>
    <xf numFmtId="0" fontId="21" fillId="0" borderId="0" xfId="0" applyFont="1" applyBorder="1" applyAlignment="1">
      <alignment horizontal="center" wrapText="1"/>
    </xf>
    <xf numFmtId="0" fontId="21" fillId="0" borderId="0" xfId="0" applyFont="1" applyBorder="1" applyAlignment="1">
      <alignment horizontal="center"/>
    </xf>
    <xf numFmtId="0" fontId="21" fillId="0" borderId="0" xfId="0" applyFont="1" applyBorder="1" applyAlignment="1"/>
    <xf numFmtId="0" fontId="22" fillId="0" borderId="0" xfId="0" applyFont="1" applyFill="1" applyBorder="1" applyAlignment="1">
      <alignment horizontal="left" vertical="top"/>
    </xf>
    <xf numFmtId="0" fontId="22" fillId="0" borderId="0" xfId="0" applyFont="1" applyFill="1" applyBorder="1" applyAlignment="1">
      <alignment horizontal="left" vertical="center"/>
    </xf>
    <xf numFmtId="0" fontId="24" fillId="3" borderId="35" xfId="0" applyFont="1" applyFill="1" applyBorder="1" applyAlignment="1">
      <alignment horizontal="center" vertical="center" wrapText="1"/>
    </xf>
    <xf numFmtId="0" fontId="24" fillId="3" borderId="37" xfId="0" applyFont="1" applyFill="1" applyBorder="1" applyAlignment="1">
      <alignment horizontal="center" vertical="center" wrapText="1"/>
    </xf>
    <xf numFmtId="0" fontId="23" fillId="2" borderId="38"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2" fillId="0" borderId="14" xfId="0" applyFont="1" applyFill="1" applyBorder="1" applyAlignment="1">
      <alignment horizontal="justify" vertical="center" wrapText="1"/>
    </xf>
    <xf numFmtId="0" fontId="22" fillId="0" borderId="14" xfId="0" applyFont="1" applyFill="1" applyBorder="1" applyAlignment="1">
      <alignment horizontal="center" vertical="center" wrapText="1"/>
    </xf>
    <xf numFmtId="0" fontId="22" fillId="0" borderId="14" xfId="0" applyFont="1" applyFill="1" applyBorder="1" applyAlignment="1">
      <alignment horizontal="center" vertical="center"/>
    </xf>
    <xf numFmtId="0" fontId="23" fillId="0" borderId="45" xfId="0" applyFont="1" applyFill="1" applyBorder="1" applyAlignment="1">
      <alignment horizontal="center" vertical="center" wrapText="1"/>
    </xf>
    <xf numFmtId="0" fontId="23" fillId="0" borderId="37" xfId="0" applyFont="1" applyFill="1" applyBorder="1" applyAlignment="1">
      <alignment horizontal="justify" vertical="center" wrapText="1"/>
    </xf>
    <xf numFmtId="0" fontId="22" fillId="0" borderId="37"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23" fillId="0" borderId="14" xfId="0" applyFont="1" applyFill="1" applyBorder="1" applyAlignment="1">
      <alignment vertical="center" wrapText="1"/>
    </xf>
    <xf numFmtId="0" fontId="22" fillId="0" borderId="14" xfId="0" applyFont="1" applyFill="1" applyBorder="1" applyAlignment="1">
      <alignment vertical="center" wrapText="1"/>
    </xf>
    <xf numFmtId="0" fontId="23" fillId="0" borderId="14" xfId="0" applyFont="1" applyFill="1" applyBorder="1" applyAlignment="1">
      <alignment horizontal="center" vertical="center" wrapText="1"/>
    </xf>
    <xf numFmtId="0" fontId="23" fillId="0" borderId="45" xfId="0" applyFont="1" applyFill="1" applyBorder="1" applyAlignment="1">
      <alignment horizontal="justify" vertical="center" wrapText="1"/>
    </xf>
    <xf numFmtId="0" fontId="22" fillId="0" borderId="45" xfId="0" applyFont="1" applyFill="1" applyBorder="1" applyAlignment="1">
      <alignment horizontal="center" vertical="center" wrapText="1"/>
    </xf>
    <xf numFmtId="0" fontId="23" fillId="5" borderId="45" xfId="0" applyFont="1" applyFill="1" applyBorder="1" applyAlignment="1">
      <alignment horizontal="justify" vertical="center" wrapText="1"/>
    </xf>
    <xf numFmtId="0" fontId="22" fillId="5" borderId="45"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0" fillId="0" borderId="0" xfId="0" applyFill="1" applyBorder="1" applyAlignment="1">
      <alignment horizontal="left" vertical="top"/>
    </xf>
    <xf numFmtId="0" fontId="10" fillId="8" borderId="14"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4" xfId="0" applyFont="1" applyFill="1" applyBorder="1" applyAlignment="1">
      <alignment horizontal="justify" vertical="center" wrapText="1"/>
    </xf>
    <xf numFmtId="14" fontId="5" fillId="0" borderId="77" xfId="0" applyNumberFormat="1" applyFont="1" applyFill="1" applyBorder="1" applyAlignment="1">
      <alignment horizontal="center" vertical="center" wrapText="1"/>
    </xf>
    <xf numFmtId="14" fontId="5" fillId="0" borderId="78" xfId="0" applyNumberFormat="1" applyFont="1" applyFill="1" applyBorder="1" applyAlignment="1">
      <alignment horizontal="center" vertical="center" wrapText="1"/>
    </xf>
    <xf numFmtId="0" fontId="5" fillId="0" borderId="78"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9" xfId="0" applyFont="1" applyFill="1" applyBorder="1" applyAlignment="1">
      <alignment horizontal="center" vertical="center" wrapText="1"/>
    </xf>
    <xf numFmtId="14" fontId="5" fillId="0" borderId="53" xfId="0" applyNumberFormat="1"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14" fontId="5" fillId="0" borderId="79" xfId="0" applyNumberFormat="1" applyFont="1" applyFill="1" applyBorder="1" applyAlignment="1">
      <alignment horizontal="center" vertical="center" wrapText="1"/>
    </xf>
    <xf numFmtId="0" fontId="0" fillId="0" borderId="2" xfId="0" applyBorder="1"/>
    <xf numFmtId="0" fontId="15" fillId="5" borderId="21" xfId="0" applyFont="1" applyFill="1" applyBorder="1" applyAlignment="1">
      <alignment horizontal="left" vertical="center" wrapText="1"/>
    </xf>
    <xf numFmtId="0" fontId="13" fillId="5" borderId="24" xfId="0" applyFont="1" applyFill="1" applyBorder="1" applyAlignment="1">
      <alignment horizontal="center" vertical="center" wrapText="1"/>
    </xf>
    <xf numFmtId="14" fontId="5" fillId="0" borderId="83" xfId="0" applyNumberFormat="1" applyFont="1" applyBorder="1" applyAlignment="1">
      <alignment horizontal="left" vertical="center"/>
    </xf>
    <xf numFmtId="14" fontId="5" fillId="0" borderId="83" xfId="0" applyNumberFormat="1" applyFont="1" applyBorder="1" applyAlignment="1">
      <alignment vertical="center"/>
    </xf>
    <xf numFmtId="0" fontId="22" fillId="0" borderId="83" xfId="0" applyFont="1" applyFill="1" applyBorder="1" applyAlignment="1">
      <alignment horizontal="center" vertical="center"/>
    </xf>
    <xf numFmtId="0" fontId="22" fillId="0" borderId="0" xfId="0" applyFont="1" applyFill="1" applyBorder="1" applyAlignment="1">
      <alignment horizontal="center" vertical="center" wrapText="1"/>
    </xf>
    <xf numFmtId="14" fontId="22" fillId="0" borderId="83" xfId="0" applyNumberFormat="1" applyFont="1" applyFill="1" applyBorder="1" applyAlignment="1">
      <alignment horizontal="center" vertical="center" wrapText="1"/>
    </xf>
    <xf numFmtId="0" fontId="22" fillId="0" borderId="83" xfId="0" applyFont="1" applyFill="1" applyBorder="1" applyAlignment="1">
      <alignment horizontal="center" vertical="center" wrapText="1"/>
    </xf>
    <xf numFmtId="0" fontId="22" fillId="0" borderId="84" xfId="0" applyFont="1" applyFill="1" applyBorder="1" applyAlignment="1">
      <alignment horizontal="center" vertical="center" wrapText="1"/>
    </xf>
    <xf numFmtId="0" fontId="22" fillId="5" borderId="84" xfId="0" applyFont="1" applyFill="1" applyBorder="1" applyAlignment="1">
      <alignment horizontal="center" vertical="center" wrapText="1"/>
    </xf>
    <xf numFmtId="14" fontId="22" fillId="0" borderId="84" xfId="0" applyNumberFormat="1" applyFont="1" applyFill="1" applyBorder="1" applyAlignment="1">
      <alignment horizontal="center" vertical="center" wrapText="1"/>
    </xf>
    <xf numFmtId="14" fontId="10" fillId="0" borderId="83" xfId="0" applyNumberFormat="1" applyFont="1" applyFill="1" applyBorder="1" applyAlignment="1">
      <alignment horizontal="center" vertical="center" wrapText="1"/>
    </xf>
    <xf numFmtId="0" fontId="5" fillId="0" borderId="14" xfId="0" applyFont="1" applyBorder="1" applyAlignment="1">
      <alignment horizontal="left" vertical="center" wrapText="1"/>
    </xf>
    <xf numFmtId="9" fontId="5" fillId="0" borderId="14" xfId="0" applyNumberFormat="1" applyFont="1" applyBorder="1" applyAlignment="1">
      <alignment horizontal="center" vertical="center" wrapText="1"/>
    </xf>
    <xf numFmtId="0" fontId="5" fillId="0" borderId="83" xfId="0" applyFont="1" applyBorder="1" applyAlignment="1">
      <alignment vertical="center"/>
    </xf>
    <xf numFmtId="0" fontId="5" fillId="0" borderId="83" xfId="0" applyFont="1" applyBorder="1" applyAlignment="1">
      <alignment horizontal="left" vertical="center" wrapText="1"/>
    </xf>
    <xf numFmtId="9" fontId="0" fillId="0" borderId="83" xfId="0" applyNumberFormat="1" applyBorder="1" applyAlignment="1">
      <alignment horizontal="center" vertical="center"/>
    </xf>
    <xf numFmtId="0" fontId="10" fillId="0" borderId="49" xfId="0" applyFont="1" applyFill="1" applyBorder="1" applyAlignment="1">
      <alignment horizontal="left" vertical="center"/>
    </xf>
    <xf numFmtId="0" fontId="10" fillId="0" borderId="0" xfId="0" applyFont="1" applyFill="1" applyBorder="1" applyAlignment="1">
      <alignment horizontal="left" vertical="top" wrapText="1"/>
    </xf>
    <xf numFmtId="0" fontId="10" fillId="0" borderId="0" xfId="0" applyFont="1" applyFill="1" applyBorder="1" applyAlignment="1">
      <alignment horizontal="left" vertical="center" wrapText="1"/>
    </xf>
    <xf numFmtId="0" fontId="5" fillId="0" borderId="14" xfId="0" applyFont="1" applyFill="1" applyBorder="1" applyAlignment="1">
      <alignment horizontal="left" vertical="top" wrapText="1"/>
    </xf>
    <xf numFmtId="0" fontId="5" fillId="0" borderId="77" xfId="0" applyFont="1" applyFill="1" applyBorder="1" applyAlignment="1">
      <alignment horizontal="left" vertical="top" wrapText="1"/>
    </xf>
    <xf numFmtId="0" fontId="5" fillId="0" borderId="14" xfId="0" applyFont="1" applyFill="1" applyBorder="1" applyAlignment="1">
      <alignment horizontal="center" vertical="center"/>
    </xf>
    <xf numFmtId="0" fontId="22" fillId="0" borderId="14" xfId="0" applyFont="1" applyFill="1" applyBorder="1" applyAlignment="1">
      <alignment horizontal="left" vertical="center" wrapText="1"/>
    </xf>
    <xf numFmtId="0" fontId="22" fillId="0" borderId="14" xfId="0" applyFont="1" applyFill="1" applyBorder="1" applyAlignment="1">
      <alignment horizontal="left" vertical="top" wrapText="1"/>
    </xf>
    <xf numFmtId="0" fontId="22" fillId="0" borderId="77" xfId="0" applyFont="1" applyFill="1" applyBorder="1" applyAlignment="1">
      <alignment horizontal="center" vertical="center" wrapText="1"/>
    </xf>
    <xf numFmtId="0" fontId="22" fillId="0" borderId="15" xfId="0" applyFont="1" applyFill="1" applyBorder="1" applyAlignment="1">
      <alignment horizontal="left" vertical="top" wrapText="1"/>
    </xf>
    <xf numFmtId="9" fontId="22" fillId="0" borderId="14" xfId="0" applyNumberFormat="1" applyFont="1" applyFill="1" applyBorder="1" applyAlignment="1">
      <alignment horizontal="center" vertical="center"/>
    </xf>
    <xf numFmtId="9" fontId="22" fillId="0" borderId="14" xfId="0" applyNumberFormat="1" applyFont="1" applyFill="1" applyBorder="1" applyAlignment="1">
      <alignment horizontal="center" vertical="center" wrapText="1"/>
    </xf>
    <xf numFmtId="0" fontId="5" fillId="0" borderId="49" xfId="0" applyFont="1" applyFill="1" applyBorder="1" applyAlignment="1">
      <alignment horizontal="left" vertical="top" wrapText="1"/>
    </xf>
    <xf numFmtId="0" fontId="5" fillId="0" borderId="44" xfId="0" applyFont="1" applyFill="1" applyBorder="1" applyAlignment="1">
      <alignment horizontal="center" vertical="center"/>
    </xf>
    <xf numFmtId="0" fontId="5" fillId="0" borderId="77" xfId="0" applyFont="1" applyFill="1" applyBorder="1" applyAlignment="1">
      <alignment horizontal="center" vertical="center"/>
    </xf>
    <xf numFmtId="0" fontId="5" fillId="0" borderId="80" xfId="0" applyFont="1" applyFill="1" applyBorder="1" applyAlignment="1">
      <alignment horizontal="center" vertical="center"/>
    </xf>
    <xf numFmtId="9" fontId="5" fillId="0" borderId="14" xfId="0" applyNumberFormat="1" applyFont="1" applyFill="1" applyBorder="1" applyAlignment="1">
      <alignment horizontal="center" vertical="center"/>
    </xf>
    <xf numFmtId="9" fontId="5" fillId="0" borderId="49" xfId="0" applyNumberFormat="1" applyFont="1" applyFill="1" applyBorder="1" applyAlignment="1">
      <alignment horizontal="center" vertical="center"/>
    </xf>
    <xf numFmtId="9" fontId="5" fillId="0" borderId="49" xfId="0" applyNumberFormat="1" applyFont="1" applyFill="1" applyBorder="1" applyAlignment="1">
      <alignment horizontal="center" vertical="center" wrapText="1"/>
    </xf>
    <xf numFmtId="9" fontId="5" fillId="0" borderId="44" xfId="0" applyNumberFormat="1" applyFont="1" applyFill="1" applyBorder="1" applyAlignment="1">
      <alignment horizontal="center" vertical="center"/>
    </xf>
    <xf numFmtId="0" fontId="5" fillId="0" borderId="49" xfId="0" applyFont="1" applyFill="1" applyBorder="1" applyAlignment="1">
      <alignment horizontal="center" vertical="center" wrapText="1"/>
    </xf>
    <xf numFmtId="0" fontId="5" fillId="0" borderId="80" xfId="0" applyFont="1" applyFill="1" applyBorder="1" applyAlignment="1">
      <alignment horizontal="left" vertical="top" wrapText="1"/>
    </xf>
    <xf numFmtId="0" fontId="10" fillId="0" borderId="14" xfId="0" applyFont="1" applyFill="1" applyBorder="1" applyAlignment="1">
      <alignment horizontal="left" vertical="center" wrapText="1"/>
    </xf>
    <xf numFmtId="0" fontId="10" fillId="0" borderId="14" xfId="0" applyFont="1" applyFill="1" applyBorder="1" applyAlignment="1">
      <alignment horizontal="left" vertical="center"/>
    </xf>
    <xf numFmtId="0" fontId="10" fillId="0" borderId="49" xfId="0" applyFont="1" applyFill="1" applyBorder="1" applyAlignment="1">
      <alignment horizontal="left" vertical="center" wrapText="1"/>
    </xf>
    <xf numFmtId="0" fontId="10" fillId="0" borderId="77" xfId="0" applyFont="1" applyFill="1" applyBorder="1" applyAlignment="1">
      <alignment horizontal="left" vertical="center"/>
    </xf>
    <xf numFmtId="0" fontId="10" fillId="0" borderId="77"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77" xfId="0" applyFont="1" applyFill="1" applyBorder="1" applyAlignment="1">
      <alignment horizontal="left" vertical="center" wrapText="1"/>
    </xf>
    <xf numFmtId="0" fontId="5" fillId="0" borderId="49" xfId="0" applyFont="1" applyFill="1" applyBorder="1" applyAlignment="1">
      <alignment horizontal="center" vertical="center"/>
    </xf>
    <xf numFmtId="9" fontId="5" fillId="0" borderId="14" xfId="0" applyNumberFormat="1" applyFont="1" applyBorder="1" applyAlignment="1">
      <alignment horizontal="center" vertical="center"/>
    </xf>
    <xf numFmtId="0" fontId="5" fillId="0" borderId="44" xfId="0" applyFont="1" applyBorder="1" applyAlignment="1">
      <alignment horizontal="center" vertical="center"/>
    </xf>
    <xf numFmtId="0" fontId="31" fillId="0" borderId="14" xfId="3" applyFont="1" applyBorder="1" applyAlignment="1">
      <alignment wrapText="1"/>
    </xf>
    <xf numFmtId="0" fontId="5" fillId="0" borderId="77" xfId="0" applyFont="1" applyFill="1" applyBorder="1" applyAlignment="1">
      <alignment horizontal="center" vertical="center" wrapText="1"/>
    </xf>
    <xf numFmtId="9" fontId="5" fillId="0" borderId="83" xfId="0" applyNumberFormat="1" applyFont="1" applyFill="1" applyBorder="1" applyAlignment="1">
      <alignment horizontal="center" vertical="center"/>
    </xf>
    <xf numFmtId="0" fontId="5" fillId="0" borderId="49" xfId="0" applyFont="1" applyFill="1" applyBorder="1" applyAlignment="1">
      <alignment horizontal="left" wrapText="1"/>
    </xf>
    <xf numFmtId="0" fontId="22" fillId="0" borderId="15" xfId="0" applyFont="1" applyFill="1" applyBorder="1" applyAlignment="1">
      <alignment horizontal="left" vertical="center"/>
    </xf>
    <xf numFmtId="0" fontId="2" fillId="0" borderId="14" xfId="0" applyFont="1" applyFill="1" applyBorder="1" applyAlignment="1">
      <alignment horizontal="left" vertical="center"/>
    </xf>
    <xf numFmtId="9" fontId="5" fillId="0" borderId="53" xfId="0" applyNumberFormat="1" applyFont="1" applyBorder="1" applyAlignment="1">
      <alignment horizontal="left" vertical="center" wrapText="1"/>
    </xf>
    <xf numFmtId="9" fontId="5" fillId="0" borderId="44" xfId="0" applyNumberFormat="1" applyFont="1" applyBorder="1" applyAlignment="1">
      <alignment horizontal="center" vertical="center"/>
    </xf>
    <xf numFmtId="9" fontId="10" fillId="0" borderId="49" xfId="0" applyNumberFormat="1" applyFont="1" applyFill="1" applyBorder="1" applyAlignment="1">
      <alignment horizontal="left" vertical="center" wrapText="1"/>
    </xf>
    <xf numFmtId="0" fontId="13" fillId="6" borderId="2" xfId="0" applyFont="1" applyFill="1" applyBorder="1" applyAlignment="1">
      <alignment horizontal="center" vertical="center"/>
    </xf>
    <xf numFmtId="0" fontId="13" fillId="6" borderId="2" xfId="0" applyFont="1" applyFill="1" applyBorder="1" applyAlignment="1">
      <alignment horizontal="center" vertical="center" wrapText="1"/>
    </xf>
    <xf numFmtId="0" fontId="33" fillId="0" borderId="14" xfId="0" applyFont="1" applyFill="1" applyBorder="1" applyAlignment="1">
      <alignment horizontal="left" vertical="center" wrapText="1"/>
    </xf>
    <xf numFmtId="0" fontId="33" fillId="0" borderId="77" xfId="0" applyFont="1" applyFill="1" applyBorder="1" applyAlignment="1">
      <alignment horizontal="center" vertical="center" wrapText="1"/>
    </xf>
    <xf numFmtId="0" fontId="22" fillId="0" borderId="15" xfId="0" applyFont="1" applyFill="1" applyBorder="1" applyAlignment="1">
      <alignment horizontal="left" vertical="center" wrapText="1"/>
    </xf>
    <xf numFmtId="0" fontId="5" fillId="0" borderId="49" xfId="0" applyFont="1" applyFill="1" applyBorder="1" applyAlignment="1">
      <alignment horizontal="left" vertical="center"/>
    </xf>
    <xf numFmtId="0" fontId="5" fillId="0" borderId="14" xfId="0" applyFont="1" applyFill="1" applyBorder="1" applyAlignment="1">
      <alignment horizontal="center" vertical="center" wrapText="1"/>
    </xf>
    <xf numFmtId="0" fontId="20" fillId="9" borderId="8" xfId="0" applyFont="1" applyFill="1" applyBorder="1" applyAlignment="1">
      <alignment horizontal="center" vertical="center" wrapText="1"/>
    </xf>
    <xf numFmtId="0" fontId="20" fillId="9" borderId="9" xfId="0" applyFont="1" applyFill="1" applyBorder="1" applyAlignment="1">
      <alignment horizontal="center" vertical="center"/>
    </xf>
    <xf numFmtId="0" fontId="20" fillId="9" borderId="9" xfId="0" applyFont="1" applyFill="1" applyBorder="1" applyAlignment="1">
      <alignment horizontal="center" vertical="center" wrapText="1"/>
    </xf>
    <xf numFmtId="0" fontId="20" fillId="9" borderId="10" xfId="0" applyFont="1" applyFill="1" applyBorder="1" applyAlignment="1">
      <alignment horizontal="center" vertical="center" wrapText="1"/>
    </xf>
    <xf numFmtId="0" fontId="20" fillId="9" borderId="55" xfId="0" applyFont="1" applyFill="1" applyBorder="1" applyAlignment="1">
      <alignment horizontal="center" vertical="center" wrapText="1"/>
    </xf>
    <xf numFmtId="0" fontId="20" fillId="9" borderId="56" xfId="0" applyFont="1" applyFill="1" applyBorder="1" applyAlignment="1">
      <alignment horizontal="center" vertical="center"/>
    </xf>
    <xf numFmtId="0" fontId="20" fillId="9" borderId="56" xfId="0" applyFont="1" applyFill="1" applyBorder="1" applyAlignment="1">
      <alignment horizontal="center" vertical="center" wrapText="1"/>
    </xf>
    <xf numFmtId="0" fontId="20" fillId="9" borderId="54" xfId="0" applyFont="1" applyFill="1" applyBorder="1" applyAlignment="1">
      <alignment horizontal="center" vertical="center" wrapText="1"/>
    </xf>
    <xf numFmtId="0" fontId="20" fillId="9" borderId="67" xfId="0" applyFont="1" applyFill="1" applyBorder="1" applyAlignment="1">
      <alignment horizontal="center" vertical="center" wrapText="1"/>
    </xf>
    <xf numFmtId="0" fontId="20" fillId="9" borderId="11"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20" fillId="8" borderId="8" xfId="0" applyFont="1" applyFill="1" applyBorder="1" applyAlignment="1">
      <alignment horizontal="center" vertical="center" wrapText="1"/>
    </xf>
    <xf numFmtId="0" fontId="20" fillId="8" borderId="9" xfId="0" applyFont="1" applyFill="1" applyBorder="1" applyAlignment="1">
      <alignment horizontal="center" vertical="center"/>
    </xf>
    <xf numFmtId="0" fontId="20" fillId="8" borderId="9"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20" fillId="8" borderId="55" xfId="0" applyFont="1" applyFill="1" applyBorder="1" applyAlignment="1">
      <alignment horizontal="center" vertical="center" wrapText="1"/>
    </xf>
    <xf numFmtId="0" fontId="20" fillId="8" borderId="56" xfId="0" applyFont="1" applyFill="1" applyBorder="1" applyAlignment="1">
      <alignment horizontal="center" vertical="center"/>
    </xf>
    <xf numFmtId="0" fontId="20" fillId="8" borderId="56" xfId="0" applyFont="1" applyFill="1" applyBorder="1" applyAlignment="1">
      <alignment horizontal="center" vertical="center" wrapText="1"/>
    </xf>
    <xf numFmtId="0" fontId="20" fillId="8" borderId="54" xfId="0" applyFont="1" applyFill="1" applyBorder="1" applyAlignment="1">
      <alignment horizontal="center" vertical="center" wrapText="1"/>
    </xf>
    <xf numFmtId="0" fontId="20" fillId="8" borderId="67"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5" fillId="10" borderId="14" xfId="0" applyFont="1" applyFill="1" applyBorder="1" applyAlignment="1">
      <alignment horizontal="center" vertical="center" wrapText="1"/>
    </xf>
    <xf numFmtId="0" fontId="10" fillId="0" borderId="74" xfId="0" applyFont="1" applyFill="1" applyBorder="1" applyAlignment="1">
      <alignment horizontal="left" vertical="center" wrapText="1"/>
    </xf>
    <xf numFmtId="0" fontId="5" fillId="10" borderId="44" xfId="0" applyFont="1" applyFill="1" applyBorder="1" applyAlignment="1">
      <alignment horizontal="left" vertical="center" wrapText="1"/>
    </xf>
    <xf numFmtId="9" fontId="5" fillId="10" borderId="44" xfId="0" applyNumberFormat="1" applyFont="1" applyFill="1" applyBorder="1" applyAlignment="1">
      <alignment horizontal="center" vertical="center"/>
    </xf>
    <xf numFmtId="0" fontId="5" fillId="10" borderId="44" xfId="0" applyFont="1" applyFill="1" applyBorder="1" applyAlignment="1">
      <alignment horizontal="center" vertical="center" wrapText="1"/>
    </xf>
    <xf numFmtId="0" fontId="5" fillId="10" borderId="49" xfId="0" applyFont="1" applyFill="1" applyBorder="1" applyAlignment="1">
      <alignment horizontal="left" vertical="center" wrapText="1"/>
    </xf>
    <xf numFmtId="0" fontId="5" fillId="10" borderId="0" xfId="0" applyFont="1" applyFill="1" applyBorder="1" applyAlignment="1">
      <alignment horizontal="left" vertical="center" wrapText="1"/>
    </xf>
    <xf numFmtId="9" fontId="5" fillId="10" borderId="49" xfId="0" applyNumberFormat="1" applyFont="1" applyFill="1" applyBorder="1" applyAlignment="1">
      <alignment horizontal="center" vertical="center"/>
    </xf>
    <xf numFmtId="0" fontId="5" fillId="10" borderId="14" xfId="0" applyFont="1" applyFill="1" applyBorder="1" applyAlignment="1">
      <alignment horizontal="left" vertical="center" wrapText="1"/>
    </xf>
    <xf numFmtId="0" fontId="5" fillId="10" borderId="77" xfId="0" applyFont="1" applyFill="1" applyBorder="1" applyAlignment="1">
      <alignment horizontal="left" vertical="center" wrapText="1"/>
    </xf>
    <xf numFmtId="9" fontId="5" fillId="10" borderId="14" xfId="0" applyNumberFormat="1" applyFont="1" applyFill="1" applyBorder="1" applyAlignment="1">
      <alignment horizontal="center" vertical="center"/>
    </xf>
    <xf numFmtId="0" fontId="5" fillId="10" borderId="14" xfId="0" applyFont="1" applyFill="1" applyBorder="1" applyAlignment="1">
      <alignment horizontal="center" vertical="center"/>
    </xf>
    <xf numFmtId="0" fontId="5" fillId="10" borderId="49"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77" xfId="0" applyFont="1" applyFill="1" applyBorder="1" applyAlignment="1">
      <alignment horizontal="center" vertical="center" wrapText="1"/>
    </xf>
    <xf numFmtId="0" fontId="5" fillId="10" borderId="0" xfId="0" applyFont="1" applyFill="1" applyAlignment="1">
      <alignment vertical="center" wrapText="1"/>
    </xf>
    <xf numFmtId="9" fontId="5" fillId="10" borderId="49" xfId="0" applyNumberFormat="1" applyFont="1" applyFill="1" applyBorder="1" applyAlignment="1">
      <alignment horizontal="center" vertical="center" wrapText="1"/>
    </xf>
    <xf numFmtId="0" fontId="5" fillId="10" borderId="14" xfId="0" applyFont="1" applyFill="1" applyBorder="1" applyAlignment="1">
      <alignment vertical="center" wrapText="1"/>
    </xf>
    <xf numFmtId="0" fontId="2" fillId="10" borderId="14" xfId="0" applyFont="1" applyFill="1" applyBorder="1" applyAlignment="1">
      <alignment horizontal="left" vertical="center" wrapText="1"/>
    </xf>
    <xf numFmtId="0" fontId="2" fillId="10" borderId="14" xfId="0" applyFont="1" applyFill="1" applyBorder="1" applyAlignment="1">
      <alignment vertical="center" wrapText="1"/>
    </xf>
    <xf numFmtId="0" fontId="5" fillId="10" borderId="49" xfId="0" applyFont="1" applyFill="1" applyBorder="1" applyAlignment="1">
      <alignment horizontal="left" vertical="top" wrapText="1"/>
    </xf>
    <xf numFmtId="0" fontId="5" fillId="10" borderId="0" xfId="0" applyFont="1" applyFill="1" applyBorder="1" applyAlignment="1">
      <alignment horizontal="center" vertical="center"/>
    </xf>
    <xf numFmtId="0" fontId="5" fillId="10" borderId="44" xfId="0" applyFont="1" applyFill="1" applyBorder="1" applyAlignment="1">
      <alignment horizontal="center" vertical="center"/>
    </xf>
    <xf numFmtId="0" fontId="35" fillId="0" borderId="0" xfId="0" applyNumberFormat="1" applyFont="1" applyFill="1" applyBorder="1" applyAlignment="1" applyProtection="1">
      <alignment horizontal="left" vertical="top" wrapText="1"/>
    </xf>
    <xf numFmtId="0" fontId="38" fillId="0" borderId="20" xfId="0" applyNumberFormat="1" applyFont="1" applyFill="1" applyBorder="1" applyAlignment="1" applyProtection="1">
      <alignment horizontal="center" vertical="center" wrapText="1"/>
    </xf>
    <xf numFmtId="0" fontId="39" fillId="4" borderId="20" xfId="0" applyNumberFormat="1" applyFont="1" applyFill="1" applyBorder="1" applyAlignment="1" applyProtection="1">
      <alignment horizontal="left" vertical="center" wrapText="1"/>
    </xf>
    <xf numFmtId="0" fontId="39" fillId="0" borderId="20" xfId="0" applyNumberFormat="1" applyFont="1" applyFill="1" applyBorder="1" applyAlignment="1" applyProtection="1">
      <alignment horizontal="left" vertical="center" wrapText="1"/>
    </xf>
    <xf numFmtId="0" fontId="39" fillId="4" borderId="20" xfId="0" applyNumberFormat="1" applyFont="1" applyFill="1" applyBorder="1" applyAlignment="1" applyProtection="1">
      <alignment horizontal="center" vertical="center" wrapText="1"/>
    </xf>
    <xf numFmtId="0" fontId="39" fillId="4" borderId="20" xfId="0" applyNumberFormat="1" applyFont="1" applyFill="1" applyBorder="1" applyAlignment="1" applyProtection="1">
      <alignment horizontal="justify" vertical="center" wrapText="1"/>
    </xf>
    <xf numFmtId="0" fontId="5" fillId="10" borderId="80" xfId="0" applyFont="1" applyFill="1" applyBorder="1" applyAlignment="1">
      <alignment horizontal="left" vertical="center" wrapText="1"/>
    </xf>
    <xf numFmtId="0" fontId="15" fillId="5" borderId="7" xfId="0" applyFont="1" applyFill="1" applyBorder="1" applyAlignment="1">
      <alignment horizontal="center" vertical="center" wrapText="1"/>
    </xf>
    <xf numFmtId="0" fontId="10" fillId="7" borderId="14" xfId="0" applyFont="1" applyFill="1" applyBorder="1" applyAlignment="1">
      <alignment horizontal="left" wrapText="1"/>
    </xf>
    <xf numFmtId="0" fontId="10" fillId="7" borderId="14" xfId="0" applyFont="1" applyFill="1" applyBorder="1" applyAlignment="1">
      <alignment horizontal="left" vertical="center" wrapText="1"/>
    </xf>
    <xf numFmtId="9" fontId="10" fillId="7" borderId="14" xfId="0" applyNumberFormat="1" applyFont="1" applyFill="1" applyBorder="1" applyAlignment="1">
      <alignment horizontal="center" vertical="center"/>
    </xf>
    <xf numFmtId="0" fontId="10" fillId="7" borderId="14" xfId="0" applyFont="1" applyFill="1" applyBorder="1" applyAlignment="1">
      <alignment horizontal="center" vertical="center"/>
    </xf>
    <xf numFmtId="0" fontId="10" fillId="7" borderId="49" xfId="0" applyFont="1" applyFill="1" applyBorder="1" applyAlignment="1">
      <alignment horizontal="left" vertical="center" wrapText="1"/>
    </xf>
    <xf numFmtId="0" fontId="26" fillId="7" borderId="0" xfId="3" applyFill="1" applyBorder="1" applyAlignment="1">
      <alignment horizontal="center" vertical="center" wrapText="1"/>
    </xf>
    <xf numFmtId="9" fontId="10" fillId="7" borderId="49" xfId="0" applyNumberFormat="1" applyFont="1" applyFill="1" applyBorder="1" applyAlignment="1">
      <alignment horizontal="center" vertical="center"/>
    </xf>
    <xf numFmtId="9" fontId="10" fillId="7" borderId="49" xfId="0" applyNumberFormat="1" applyFont="1" applyFill="1" applyBorder="1" applyAlignment="1">
      <alignment horizontal="left" vertical="center" wrapText="1"/>
    </xf>
    <xf numFmtId="9" fontId="10" fillId="7" borderId="14" xfId="0" applyNumberFormat="1" applyFont="1" applyFill="1" applyBorder="1" applyAlignment="1">
      <alignment horizontal="center" vertical="center" wrapText="1"/>
    </xf>
    <xf numFmtId="0" fontId="10" fillId="7" borderId="14" xfId="0" applyFont="1" applyFill="1" applyBorder="1" applyAlignment="1">
      <alignment horizontal="center" vertical="center" wrapText="1"/>
    </xf>
    <xf numFmtId="0" fontId="26" fillId="7" borderId="0" xfId="3" applyFill="1" applyBorder="1" applyAlignment="1">
      <alignment horizontal="left" vertical="center" wrapText="1"/>
    </xf>
    <xf numFmtId="0" fontId="10" fillId="7" borderId="69" xfId="0" applyFont="1" applyFill="1" applyBorder="1" applyAlignment="1">
      <alignment horizontal="left" vertical="center" wrapText="1"/>
    </xf>
    <xf numFmtId="0" fontId="10" fillId="7" borderId="14" xfId="0" applyFont="1" applyFill="1" applyBorder="1" applyAlignment="1">
      <alignment horizontal="left" vertical="top" wrapText="1"/>
    </xf>
    <xf numFmtId="9" fontId="10" fillId="7" borderId="63" xfId="0" applyNumberFormat="1" applyFont="1" applyFill="1" applyBorder="1" applyAlignment="1">
      <alignment horizontal="center" vertical="center" wrapText="1"/>
    </xf>
    <xf numFmtId="0" fontId="10" fillId="7" borderId="44" xfId="0" applyFont="1" applyFill="1" applyBorder="1" applyAlignment="1">
      <alignment horizontal="left" vertical="center" wrapText="1"/>
    </xf>
    <xf numFmtId="0" fontId="10" fillId="7" borderId="80" xfId="0" applyFont="1" applyFill="1" applyBorder="1" applyAlignment="1">
      <alignment horizontal="left" vertical="center" wrapText="1"/>
    </xf>
    <xf numFmtId="0" fontId="10" fillId="7" borderId="77" xfId="0" applyFont="1" applyFill="1" applyBorder="1" applyAlignment="1">
      <alignment horizontal="left" vertical="center"/>
    </xf>
    <xf numFmtId="0" fontId="10" fillId="7" borderId="49" xfId="0" applyFont="1" applyFill="1" applyBorder="1" applyAlignment="1">
      <alignment horizontal="center" vertical="center"/>
    </xf>
    <xf numFmtId="0" fontId="10" fillId="7" borderId="14" xfId="0" applyFont="1" applyFill="1" applyBorder="1" applyAlignment="1">
      <alignment horizontal="left" vertical="center"/>
    </xf>
    <xf numFmtId="0" fontId="10" fillId="7" borderId="0" xfId="0" applyFont="1" applyFill="1" applyBorder="1" applyAlignment="1">
      <alignment horizontal="left" vertical="center"/>
    </xf>
    <xf numFmtId="0" fontId="10" fillId="7" borderId="77" xfId="0" applyFont="1" applyFill="1" applyBorder="1" applyAlignment="1">
      <alignment horizontal="center" vertical="center"/>
    </xf>
    <xf numFmtId="0" fontId="10" fillId="7" borderId="77" xfId="0" applyFont="1" applyFill="1" applyBorder="1" applyAlignment="1">
      <alignment horizontal="left" vertical="center" wrapText="1"/>
    </xf>
    <xf numFmtId="9" fontId="10" fillId="7" borderId="14" xfId="0" applyNumberFormat="1" applyFont="1" applyFill="1" applyBorder="1" applyAlignment="1">
      <alignment horizontal="center"/>
    </xf>
    <xf numFmtId="0" fontId="26" fillId="7" borderId="49" xfId="3" applyFill="1" applyBorder="1" applyAlignment="1">
      <alignment horizontal="left" vertical="center" wrapText="1"/>
    </xf>
    <xf numFmtId="0" fontId="10" fillId="7" borderId="11" xfId="0" applyFont="1" applyFill="1" applyBorder="1" applyAlignment="1">
      <alignment horizontal="left" vertical="center" wrapText="1"/>
    </xf>
    <xf numFmtId="0" fontId="5" fillId="7" borderId="14" xfId="0" applyFont="1" applyFill="1" applyBorder="1" applyAlignment="1">
      <alignment horizontal="left" vertical="center" wrapText="1"/>
    </xf>
    <xf numFmtId="9" fontId="5" fillId="7" borderId="14" xfId="0" applyNumberFormat="1" applyFont="1" applyFill="1" applyBorder="1" applyAlignment="1">
      <alignment horizontal="center" vertical="center" wrapText="1"/>
    </xf>
    <xf numFmtId="9" fontId="5" fillId="7" borderId="14" xfId="0" applyNumberFormat="1" applyFont="1" applyFill="1" applyBorder="1" applyAlignment="1">
      <alignment horizontal="center" vertical="center"/>
    </xf>
    <xf numFmtId="0" fontId="5" fillId="7" borderId="14" xfId="0" applyFont="1" applyFill="1" applyBorder="1" applyAlignment="1">
      <alignment horizontal="center" vertical="center"/>
    </xf>
    <xf numFmtId="0" fontId="5" fillId="7" borderId="14" xfId="0" applyFont="1" applyFill="1" applyBorder="1" applyAlignment="1">
      <alignment horizontal="center" vertical="center" wrapText="1"/>
    </xf>
    <xf numFmtId="9" fontId="0" fillId="7" borderId="83" xfId="0" applyNumberFormat="1" applyFill="1" applyBorder="1" applyAlignment="1">
      <alignment horizontal="center" vertical="center"/>
    </xf>
    <xf numFmtId="0" fontId="5" fillId="7" borderId="14" xfId="0" applyFont="1" applyFill="1" applyBorder="1" applyAlignment="1">
      <alignment vertical="center" wrapText="1"/>
    </xf>
    <xf numFmtId="9" fontId="5" fillId="7" borderId="44" xfId="0" applyNumberFormat="1" applyFont="1" applyFill="1" applyBorder="1" applyAlignment="1">
      <alignment horizontal="center" vertical="center"/>
    </xf>
    <xf numFmtId="0" fontId="2" fillId="7" borderId="14" xfId="0" applyFont="1" applyFill="1" applyBorder="1" applyAlignment="1">
      <alignment horizontal="left" vertical="center" wrapText="1"/>
    </xf>
    <xf numFmtId="9" fontId="5" fillId="7" borderId="53" xfId="0" applyNumberFormat="1" applyFont="1" applyFill="1" applyBorder="1" applyAlignment="1">
      <alignment horizontal="left" vertical="top" wrapText="1"/>
    </xf>
    <xf numFmtId="9" fontId="5" fillId="7" borderId="52" xfId="0" applyNumberFormat="1" applyFont="1" applyFill="1" applyBorder="1" applyAlignment="1">
      <alignment horizontal="center" vertical="center"/>
    </xf>
    <xf numFmtId="0" fontId="22" fillId="7" borderId="14" xfId="0" applyFont="1" applyFill="1" applyBorder="1" applyAlignment="1">
      <alignment horizontal="left" vertical="center" wrapText="1"/>
    </xf>
    <xf numFmtId="0" fontId="22" fillId="7" borderId="77" xfId="0" applyFont="1" applyFill="1" applyBorder="1" applyAlignment="1">
      <alignment horizontal="center" vertical="center" wrapText="1"/>
    </xf>
    <xf numFmtId="9" fontId="22" fillId="7" borderId="14" xfId="0" applyNumberFormat="1" applyFont="1" applyFill="1" applyBorder="1" applyAlignment="1">
      <alignment horizontal="center" vertical="center"/>
    </xf>
    <xf numFmtId="0" fontId="22" fillId="7" borderId="15" xfId="0" applyFont="1" applyFill="1" applyBorder="1" applyAlignment="1">
      <alignment horizontal="left" vertical="center" wrapText="1"/>
    </xf>
    <xf numFmtId="0" fontId="26" fillId="7" borderId="14" xfId="3" applyFill="1" applyBorder="1" applyAlignment="1">
      <alignment horizontal="left" vertical="center" wrapText="1"/>
    </xf>
    <xf numFmtId="9" fontId="22" fillId="7" borderId="14" xfId="0" applyNumberFormat="1" applyFont="1" applyFill="1" applyBorder="1" applyAlignment="1">
      <alignment horizontal="center" vertical="center" wrapText="1"/>
    </xf>
    <xf numFmtId="0" fontId="34" fillId="7" borderId="14" xfId="0" applyFont="1" applyFill="1" applyBorder="1" applyAlignment="1">
      <alignment horizontal="left" vertical="center" wrapText="1"/>
    </xf>
    <xf numFmtId="0" fontId="34" fillId="7" borderId="77" xfId="0" applyFont="1" applyFill="1" applyBorder="1" applyAlignment="1">
      <alignment horizontal="center" vertical="center" wrapText="1"/>
    </xf>
    <xf numFmtId="0" fontId="22" fillId="7" borderId="14" xfId="0" applyFont="1" applyFill="1" applyBorder="1" applyAlignment="1">
      <alignment horizontal="left" vertical="top" wrapText="1"/>
    </xf>
    <xf numFmtId="0" fontId="26" fillId="7" borderId="77" xfId="3" applyFill="1" applyBorder="1" applyAlignment="1">
      <alignment horizontal="center" vertical="center" wrapText="1"/>
    </xf>
    <xf numFmtId="0" fontId="22" fillId="7" borderId="15" xfId="0" applyFont="1" applyFill="1" applyBorder="1" applyAlignment="1">
      <alignment horizontal="left" vertical="center"/>
    </xf>
    <xf numFmtId="0" fontId="22" fillId="7" borderId="14" xfId="0" applyFont="1" applyFill="1" applyBorder="1" applyAlignment="1">
      <alignment horizontal="center" vertical="center" wrapText="1"/>
    </xf>
    <xf numFmtId="9" fontId="22" fillId="7" borderId="15" xfId="0" applyNumberFormat="1" applyFont="1" applyFill="1" applyBorder="1" applyAlignment="1">
      <alignment horizontal="center" vertical="center"/>
    </xf>
    <xf numFmtId="0" fontId="22" fillId="7" borderId="15" xfId="0" applyFont="1" applyFill="1" applyBorder="1" applyAlignment="1">
      <alignment horizontal="center" vertical="center"/>
    </xf>
    <xf numFmtId="0" fontId="40" fillId="0" borderId="64" xfId="4" applyFont="1" applyFill="1" applyBorder="1" applyAlignment="1" applyProtection="1">
      <alignment horizontal="center" vertical="center" wrapText="1"/>
      <protection locked="0"/>
    </xf>
    <xf numFmtId="0" fontId="40" fillId="0" borderId="57" xfId="4" applyFont="1" applyFill="1" applyBorder="1" applyAlignment="1" applyProtection="1">
      <alignment horizontal="center" vertical="center" wrapText="1"/>
      <protection locked="0"/>
    </xf>
    <xf numFmtId="0" fontId="40" fillId="0" borderId="61" xfId="4" applyFont="1" applyFill="1" applyBorder="1" applyAlignment="1" applyProtection="1">
      <alignment horizontal="center" vertical="center" wrapText="1"/>
      <protection locked="0"/>
    </xf>
    <xf numFmtId="0" fontId="41" fillId="0" borderId="61" xfId="4" applyFont="1" applyFill="1" applyBorder="1" applyAlignment="1" applyProtection="1">
      <alignment horizontal="center" vertical="center" wrapText="1"/>
      <protection locked="0"/>
    </xf>
    <xf numFmtId="0" fontId="42" fillId="0" borderId="4" xfId="4" applyFont="1" applyFill="1" applyBorder="1" applyAlignment="1" applyProtection="1">
      <alignment horizontal="center" vertical="center" wrapText="1"/>
      <protection locked="0"/>
    </xf>
    <xf numFmtId="0" fontId="40" fillId="0" borderId="71" xfId="4" applyFont="1" applyFill="1" applyBorder="1" applyAlignment="1">
      <alignment horizontal="center" vertical="center" wrapText="1"/>
    </xf>
    <xf numFmtId="0" fontId="40" fillId="0" borderId="2" xfId="4" applyFont="1" applyFill="1" applyBorder="1" applyAlignment="1">
      <alignment horizontal="center" vertical="center" wrapText="1"/>
    </xf>
    <xf numFmtId="0" fontId="40" fillId="0" borderId="99" xfId="4" applyFont="1" applyFill="1" applyBorder="1" applyAlignment="1" applyProtection="1">
      <alignment horizontal="center" vertical="center" wrapText="1"/>
      <protection locked="0"/>
    </xf>
    <xf numFmtId="0" fontId="41" fillId="0" borderId="99" xfId="4" applyFont="1" applyFill="1" applyBorder="1" applyAlignment="1" applyProtection="1">
      <alignment horizontal="center" vertical="center" wrapText="1"/>
      <protection locked="0"/>
    </xf>
    <xf numFmtId="0" fontId="5" fillId="0" borderId="14" xfId="0" applyFont="1" applyFill="1" applyBorder="1" applyAlignment="1">
      <alignment vertical="center" wrapText="1"/>
    </xf>
    <xf numFmtId="0" fontId="10" fillId="11" borderId="49" xfId="0" applyFont="1" applyFill="1" applyBorder="1" applyAlignment="1">
      <alignment vertical="center" wrapText="1"/>
    </xf>
    <xf numFmtId="0" fontId="44" fillId="11" borderId="0" xfId="3" applyFont="1" applyFill="1" applyBorder="1" applyAlignment="1">
      <alignment horizontal="left" vertical="top" wrapText="1"/>
    </xf>
    <xf numFmtId="9" fontId="10" fillId="11" borderId="14" xfId="0" applyNumberFormat="1" applyFont="1" applyFill="1" applyBorder="1" applyAlignment="1">
      <alignment horizontal="center" vertical="center" wrapText="1"/>
    </xf>
    <xf numFmtId="0" fontId="10" fillId="11" borderId="49" xfId="0" applyFont="1" applyFill="1" applyBorder="1" applyAlignment="1">
      <alignment horizontal="left" vertical="center" wrapText="1"/>
    </xf>
    <xf numFmtId="0" fontId="10" fillId="11" borderId="14" xfId="0" applyFont="1" applyFill="1" applyBorder="1" applyAlignment="1">
      <alignment vertical="center" wrapText="1"/>
    </xf>
    <xf numFmtId="0" fontId="10" fillId="11" borderId="77" xfId="0" applyFont="1" applyFill="1" applyBorder="1" applyAlignment="1">
      <alignment horizontal="left" vertical="top" wrapText="1"/>
    </xf>
    <xf numFmtId="0" fontId="10" fillId="11" borderId="14" xfId="0" applyFont="1" applyFill="1" applyBorder="1" applyAlignment="1">
      <alignment horizontal="center" vertical="center"/>
    </xf>
    <xf numFmtId="0" fontId="10" fillId="11" borderId="0" xfId="0" applyFont="1" applyFill="1" applyBorder="1" applyAlignment="1">
      <alignment horizontal="left" vertical="center" wrapText="1"/>
    </xf>
    <xf numFmtId="0" fontId="10" fillId="11" borderId="49" xfId="0" applyFont="1" applyFill="1" applyBorder="1" applyAlignment="1">
      <alignment horizontal="left" vertical="top" wrapText="1"/>
    </xf>
    <xf numFmtId="9" fontId="10" fillId="11" borderId="14" xfId="0" applyNumberFormat="1" applyFont="1" applyFill="1" applyBorder="1" applyAlignment="1">
      <alignment horizontal="center" vertical="center"/>
    </xf>
    <xf numFmtId="0" fontId="10" fillId="11" borderId="14" xfId="0" applyFont="1" applyFill="1" applyBorder="1" applyAlignment="1">
      <alignment horizontal="left" vertical="center" wrapText="1"/>
    </xf>
    <xf numFmtId="0" fontId="26" fillId="11" borderId="77" xfId="3" applyFill="1" applyBorder="1" applyAlignment="1">
      <alignment horizontal="left" vertical="center" wrapText="1"/>
    </xf>
    <xf numFmtId="0" fontId="26" fillId="11" borderId="0" xfId="3" applyFill="1" applyBorder="1" applyAlignment="1">
      <alignment horizontal="left" vertical="center" wrapText="1"/>
    </xf>
    <xf numFmtId="9" fontId="10" fillId="11" borderId="49" xfId="0" applyNumberFormat="1" applyFont="1" applyFill="1" applyBorder="1" applyAlignment="1">
      <alignment horizontal="center" vertical="center" wrapText="1"/>
    </xf>
    <xf numFmtId="0" fontId="20" fillId="12" borderId="8" xfId="0" applyFont="1" applyFill="1" applyBorder="1" applyAlignment="1">
      <alignment horizontal="center" vertical="center" wrapText="1"/>
    </xf>
    <xf numFmtId="0" fontId="20" fillId="12" borderId="9" xfId="0" applyFont="1" applyFill="1" applyBorder="1" applyAlignment="1">
      <alignment horizontal="center" vertical="center"/>
    </xf>
    <xf numFmtId="0" fontId="20" fillId="12" borderId="9" xfId="0" applyFont="1" applyFill="1" applyBorder="1" applyAlignment="1">
      <alignment horizontal="center" vertical="center" wrapText="1"/>
    </xf>
    <xf numFmtId="0" fontId="20" fillId="12" borderId="10" xfId="0" applyFont="1" applyFill="1" applyBorder="1" applyAlignment="1">
      <alignment horizontal="center" vertical="center" wrapText="1"/>
    </xf>
    <xf numFmtId="0" fontId="20" fillId="12" borderId="55" xfId="0" applyFont="1" applyFill="1" applyBorder="1" applyAlignment="1">
      <alignment horizontal="center" vertical="center" wrapText="1"/>
    </xf>
    <xf numFmtId="0" fontId="20" fillId="12" borderId="56" xfId="0" applyFont="1" applyFill="1" applyBorder="1" applyAlignment="1">
      <alignment horizontal="center" vertical="center"/>
    </xf>
    <xf numFmtId="0" fontId="20" fillId="12" borderId="56" xfId="0" applyFont="1" applyFill="1" applyBorder="1" applyAlignment="1">
      <alignment horizontal="center" vertical="center" wrapText="1"/>
    </xf>
    <xf numFmtId="0" fontId="20" fillId="12" borderId="54" xfId="0" applyFont="1" applyFill="1" applyBorder="1" applyAlignment="1">
      <alignment horizontal="center" vertical="center" wrapText="1"/>
    </xf>
    <xf numFmtId="0" fontId="26" fillId="0" borderId="14" xfId="3" applyFill="1" applyBorder="1" applyAlignment="1">
      <alignment horizontal="left" vertical="center" wrapText="1"/>
    </xf>
    <xf numFmtId="0" fontId="34" fillId="0" borderId="14" xfId="0" applyFont="1" applyFill="1" applyBorder="1" applyAlignment="1">
      <alignment horizontal="left" vertical="center" wrapText="1"/>
    </xf>
    <xf numFmtId="0" fontId="34" fillId="0" borderId="77" xfId="0" applyFont="1" applyFill="1" applyBorder="1" applyAlignment="1">
      <alignment horizontal="center" vertical="center" wrapText="1"/>
    </xf>
    <xf numFmtId="0" fontId="26" fillId="0" borderId="77" xfId="3" applyFill="1" applyBorder="1" applyAlignment="1">
      <alignment horizontal="center" vertical="center" wrapText="1"/>
    </xf>
    <xf numFmtId="0" fontId="22" fillId="0" borderId="15" xfId="0" applyFont="1" applyFill="1" applyBorder="1" applyAlignment="1">
      <alignment horizontal="center" vertical="center"/>
    </xf>
    <xf numFmtId="9" fontId="22" fillId="0" borderId="15" xfId="0" applyNumberFormat="1" applyFont="1" applyFill="1" applyBorder="1" applyAlignment="1">
      <alignment horizontal="center" vertical="center"/>
    </xf>
    <xf numFmtId="0" fontId="5" fillId="7" borderId="77" xfId="0" applyFont="1" applyFill="1" applyBorder="1" applyAlignment="1">
      <alignment horizontal="left" vertical="center" wrapText="1"/>
    </xf>
    <xf numFmtId="0" fontId="5" fillId="7" borderId="77" xfId="0" applyFont="1" applyFill="1" applyBorder="1" applyAlignment="1">
      <alignment horizontal="center" vertical="center" wrapText="1"/>
    </xf>
    <xf numFmtId="0" fontId="5" fillId="13" borderId="44" xfId="0" applyFont="1" applyFill="1" applyBorder="1" applyAlignment="1">
      <alignment horizontal="center" vertical="center" wrapText="1"/>
    </xf>
    <xf numFmtId="0" fontId="5" fillId="13" borderId="80" xfId="0" applyFont="1" applyFill="1" applyBorder="1" applyAlignment="1">
      <alignment horizontal="left" vertical="center" wrapText="1"/>
    </xf>
    <xf numFmtId="9" fontId="5" fillId="13" borderId="44" xfId="0" applyNumberFormat="1" applyFont="1" applyFill="1" applyBorder="1" applyAlignment="1">
      <alignment horizontal="center" vertical="center"/>
    </xf>
    <xf numFmtId="0" fontId="5" fillId="13" borderId="49" xfId="0" applyFont="1" applyFill="1" applyBorder="1" applyAlignment="1">
      <alignment horizontal="left" vertical="center" wrapText="1"/>
    </xf>
    <xf numFmtId="0" fontId="5" fillId="13" borderId="0" xfId="0" applyFont="1" applyFill="1" applyBorder="1" applyAlignment="1">
      <alignment horizontal="left" vertical="center" wrapText="1"/>
    </xf>
    <xf numFmtId="9" fontId="5" fillId="13" borderId="49" xfId="0" applyNumberFormat="1" applyFont="1" applyFill="1" applyBorder="1" applyAlignment="1">
      <alignment horizontal="center" vertical="center"/>
    </xf>
    <xf numFmtId="0" fontId="5" fillId="13" borderId="14" xfId="0" applyFont="1" applyFill="1" applyBorder="1" applyAlignment="1">
      <alignment horizontal="left" vertical="center" wrapText="1"/>
    </xf>
    <xf numFmtId="0" fontId="5" fillId="13" borderId="77" xfId="0" applyFont="1" applyFill="1" applyBorder="1" applyAlignment="1">
      <alignment horizontal="left" vertical="center" wrapText="1"/>
    </xf>
    <xf numFmtId="9" fontId="5" fillId="13" borderId="14" xfId="0" applyNumberFormat="1" applyFont="1" applyFill="1" applyBorder="1" applyAlignment="1">
      <alignment horizontal="center" vertical="center"/>
    </xf>
    <xf numFmtId="0" fontId="5" fillId="13" borderId="14" xfId="0" applyFont="1" applyFill="1" applyBorder="1" applyAlignment="1">
      <alignment horizontal="center" vertical="center"/>
    </xf>
    <xf numFmtId="0" fontId="5" fillId="13" borderId="49" xfId="0" applyFont="1" applyFill="1" applyBorder="1" applyAlignment="1">
      <alignment horizontal="center" vertical="center" wrapText="1"/>
    </xf>
    <xf numFmtId="0" fontId="5" fillId="13" borderId="0" xfId="0" applyFont="1" applyFill="1" applyBorder="1" applyAlignment="1">
      <alignment horizontal="center" vertical="center" wrapText="1"/>
    </xf>
    <xf numFmtId="0" fontId="5" fillId="13" borderId="14" xfId="0" applyFont="1" applyFill="1" applyBorder="1" applyAlignment="1">
      <alignment horizontal="center" vertical="center" wrapText="1"/>
    </xf>
    <xf numFmtId="0" fontId="5" fillId="13" borderId="77" xfId="0" applyFont="1" applyFill="1" applyBorder="1" applyAlignment="1">
      <alignment horizontal="center" vertical="center" wrapText="1"/>
    </xf>
    <xf numFmtId="0" fontId="5" fillId="13" borderId="0" xfId="0" applyFont="1" applyFill="1" applyAlignment="1">
      <alignment vertical="center" wrapText="1"/>
    </xf>
    <xf numFmtId="9" fontId="5" fillId="13" borderId="49" xfId="0" applyNumberFormat="1" applyFont="1" applyFill="1" applyBorder="1" applyAlignment="1">
      <alignment horizontal="center" vertical="center" wrapText="1"/>
    </xf>
    <xf numFmtId="0" fontId="5" fillId="13" borderId="14" xfId="0" applyFont="1" applyFill="1" applyBorder="1" applyAlignment="1">
      <alignment vertical="center" wrapText="1"/>
    </xf>
    <xf numFmtId="0" fontId="2" fillId="13" borderId="14" xfId="0" applyFont="1" applyFill="1" applyBorder="1" applyAlignment="1">
      <alignment horizontal="left" vertical="center" wrapText="1"/>
    </xf>
    <xf numFmtId="0" fontId="2" fillId="13" borderId="14" xfId="0" applyFont="1" applyFill="1" applyBorder="1" applyAlignment="1">
      <alignment vertical="center" wrapText="1"/>
    </xf>
    <xf numFmtId="0" fontId="5" fillId="13" borderId="49" xfId="0" applyFont="1" applyFill="1" applyBorder="1" applyAlignment="1">
      <alignment horizontal="left" vertical="top" wrapText="1"/>
    </xf>
    <xf numFmtId="0" fontId="5" fillId="13" borderId="0" xfId="0" applyFont="1" applyFill="1" applyBorder="1" applyAlignment="1">
      <alignment horizontal="center" vertical="center"/>
    </xf>
    <xf numFmtId="0" fontId="5" fillId="13" borderId="44" xfId="0" applyFont="1" applyFill="1" applyBorder="1" applyAlignment="1">
      <alignment horizontal="center" vertical="center"/>
    </xf>
    <xf numFmtId="9" fontId="10" fillId="0" borderId="14" xfId="2" applyFont="1" applyFill="1" applyBorder="1" applyAlignment="1">
      <alignment horizontal="center" vertical="center"/>
    </xf>
    <xf numFmtId="9" fontId="10" fillId="0" borderId="49" xfId="2" applyFont="1" applyFill="1" applyBorder="1" applyAlignment="1">
      <alignment horizontal="center" vertical="center"/>
    </xf>
    <xf numFmtId="0" fontId="15" fillId="0" borderId="24" xfId="0" applyFont="1" applyFill="1" applyBorder="1" applyAlignment="1">
      <alignment horizontal="left" vertical="center" wrapText="1"/>
    </xf>
    <xf numFmtId="0" fontId="15" fillId="0" borderId="21" xfId="0" applyFont="1" applyFill="1" applyBorder="1" applyAlignment="1">
      <alignment horizontal="left" vertical="center" wrapText="1"/>
    </xf>
    <xf numFmtId="0" fontId="10" fillId="0" borderId="14" xfId="0" applyFont="1" applyFill="1" applyBorder="1" applyAlignment="1">
      <alignment vertical="center"/>
    </xf>
    <xf numFmtId="9" fontId="10" fillId="0" borderId="14" xfId="2" applyFont="1" applyFill="1" applyBorder="1" applyAlignment="1">
      <alignment horizontal="center" vertical="center" wrapText="1"/>
    </xf>
    <xf numFmtId="0" fontId="10" fillId="0" borderId="14" xfId="0" applyFont="1" applyFill="1" applyBorder="1" applyAlignment="1">
      <alignment vertical="center" wrapText="1"/>
    </xf>
    <xf numFmtId="17" fontId="15" fillId="0" borderId="21" xfId="0" applyNumberFormat="1" applyFont="1" applyFill="1" applyBorder="1" applyAlignment="1">
      <alignment horizontal="left" vertical="center" wrapText="1"/>
    </xf>
    <xf numFmtId="0" fontId="10" fillId="0" borderId="77" xfId="0" applyFont="1" applyFill="1" applyBorder="1" applyAlignment="1">
      <alignment horizontal="left" vertical="top" wrapText="1"/>
    </xf>
    <xf numFmtId="0" fontId="15" fillId="0" borderId="25" xfId="0" applyFont="1" applyFill="1" applyBorder="1" applyAlignment="1">
      <alignment horizontal="left" vertical="center" wrapText="1"/>
    </xf>
    <xf numFmtId="0" fontId="26" fillId="0" borderId="0" xfId="3" applyFill="1" applyBorder="1" applyAlignment="1">
      <alignment horizontal="left" vertical="top" wrapText="1"/>
    </xf>
    <xf numFmtId="9" fontId="5" fillId="0" borderId="14" xfId="2" applyFont="1" applyBorder="1" applyAlignment="1">
      <alignment horizontal="center" vertical="center" wrapText="1"/>
    </xf>
    <xf numFmtId="9" fontId="5" fillId="0" borderId="14" xfId="2" applyFont="1" applyBorder="1" applyAlignment="1">
      <alignment horizontal="center" vertical="center"/>
    </xf>
    <xf numFmtId="9" fontId="22" fillId="0" borderId="14" xfId="2" applyFont="1" applyFill="1" applyBorder="1" applyAlignment="1">
      <alignment horizontal="center" vertical="center"/>
    </xf>
    <xf numFmtId="9" fontId="22" fillId="0" borderId="14" xfId="2" applyFont="1" applyFill="1" applyBorder="1" applyAlignment="1">
      <alignment horizontal="center" vertical="center" wrapText="1"/>
    </xf>
    <xf numFmtId="0" fontId="10" fillId="7" borderId="14" xfId="0" applyFont="1" applyFill="1" applyBorder="1" applyAlignment="1">
      <alignment vertical="center" wrapText="1"/>
    </xf>
    <xf numFmtId="0" fontId="10" fillId="7" borderId="49" xfId="0" applyFont="1" applyFill="1" applyBorder="1" applyAlignment="1">
      <alignment vertical="center" wrapText="1"/>
    </xf>
    <xf numFmtId="0" fontId="44" fillId="7" borderId="0" xfId="3" applyFont="1" applyFill="1" applyBorder="1" applyAlignment="1">
      <alignment horizontal="left" vertical="top" wrapText="1"/>
    </xf>
    <xf numFmtId="0" fontId="10" fillId="7" borderId="77" xfId="0" applyFont="1" applyFill="1" applyBorder="1" applyAlignment="1">
      <alignment horizontal="left" vertical="top" wrapText="1"/>
    </xf>
    <xf numFmtId="0" fontId="10" fillId="7" borderId="0" xfId="0" applyFont="1" applyFill="1" applyBorder="1" applyAlignment="1">
      <alignment horizontal="left" vertical="center" wrapText="1"/>
    </xf>
    <xf numFmtId="0" fontId="26" fillId="7" borderId="77" xfId="3" applyFill="1" applyBorder="1" applyAlignment="1">
      <alignment horizontal="left" vertical="center" wrapText="1"/>
    </xf>
    <xf numFmtId="9" fontId="10" fillId="7" borderId="49" xfId="0" applyNumberFormat="1" applyFont="1" applyFill="1" applyBorder="1" applyAlignment="1">
      <alignment horizontal="center" vertical="center" wrapText="1"/>
    </xf>
    <xf numFmtId="9" fontId="5" fillId="7" borderId="83" xfId="0" applyNumberFormat="1" applyFont="1" applyFill="1" applyBorder="1" applyAlignment="1">
      <alignment horizontal="center" vertical="center"/>
    </xf>
    <xf numFmtId="0" fontId="5" fillId="7" borderId="49" xfId="0" applyFont="1" applyFill="1" applyBorder="1" applyAlignment="1">
      <alignment horizontal="center" vertical="center"/>
    </xf>
    <xf numFmtId="0" fontId="5" fillId="7" borderId="14" xfId="0" applyFont="1" applyFill="1" applyBorder="1" applyAlignment="1">
      <alignment horizontal="left" vertical="top" wrapText="1"/>
    </xf>
    <xf numFmtId="0" fontId="5" fillId="7" borderId="14" xfId="0" applyFont="1" applyFill="1" applyBorder="1" applyAlignment="1">
      <alignment horizontal="justify" vertical="center" wrapText="1"/>
    </xf>
    <xf numFmtId="9" fontId="5" fillId="7" borderId="49" xfId="2" applyFont="1" applyFill="1" applyBorder="1" applyAlignment="1">
      <alignment horizontal="center" vertical="center"/>
    </xf>
    <xf numFmtId="9" fontId="5" fillId="0" borderId="49" xfId="2" applyFont="1" applyFill="1" applyBorder="1" applyAlignment="1">
      <alignment horizontal="center" vertical="center"/>
    </xf>
    <xf numFmtId="9" fontId="5" fillId="0" borderId="14" xfId="2" applyFont="1" applyFill="1" applyBorder="1" applyAlignment="1">
      <alignment horizontal="center" vertical="center"/>
    </xf>
    <xf numFmtId="14" fontId="20" fillId="6" borderId="2" xfId="0" applyNumberFormat="1" applyFont="1" applyFill="1" applyBorder="1" applyAlignment="1">
      <alignment horizontal="center"/>
    </xf>
    <xf numFmtId="0" fontId="0" fillId="0" borderId="52" xfId="0" applyBorder="1" applyAlignment="1">
      <alignment wrapText="1"/>
    </xf>
    <xf numFmtId="0" fontId="20" fillId="7" borderId="8" xfId="0" applyFont="1" applyFill="1" applyBorder="1" applyAlignment="1">
      <alignment horizontal="center" vertical="center" wrapText="1"/>
    </xf>
    <xf numFmtId="0" fontId="20" fillId="7" borderId="9" xfId="0" applyFont="1" applyFill="1" applyBorder="1" applyAlignment="1">
      <alignment horizontal="center" vertical="center"/>
    </xf>
    <xf numFmtId="0" fontId="20" fillId="7" borderId="9" xfId="0" applyFont="1" applyFill="1" applyBorder="1" applyAlignment="1">
      <alignment horizontal="center" vertical="center" wrapText="1"/>
    </xf>
    <xf numFmtId="0" fontId="20" fillId="7" borderId="10" xfId="0" applyFont="1" applyFill="1" applyBorder="1" applyAlignment="1">
      <alignment horizontal="center" vertical="center" wrapText="1"/>
    </xf>
    <xf numFmtId="0" fontId="20" fillId="7" borderId="55" xfId="0" applyFont="1" applyFill="1" applyBorder="1" applyAlignment="1">
      <alignment horizontal="center" vertical="center" wrapText="1"/>
    </xf>
    <xf numFmtId="0" fontId="20" fillId="7" borderId="56" xfId="0" applyFont="1" applyFill="1" applyBorder="1" applyAlignment="1">
      <alignment horizontal="center" vertical="center"/>
    </xf>
    <xf numFmtId="0" fontId="20" fillId="7" borderId="56" xfId="0" applyFont="1" applyFill="1" applyBorder="1" applyAlignment="1">
      <alignment horizontal="center" vertical="center" wrapText="1"/>
    </xf>
    <xf numFmtId="0" fontId="20" fillId="7" borderId="54" xfId="0" applyFont="1" applyFill="1" applyBorder="1" applyAlignment="1">
      <alignment horizontal="center" vertical="center" wrapText="1"/>
    </xf>
    <xf numFmtId="0" fontId="20" fillId="7" borderId="67" xfId="0" applyFont="1" applyFill="1" applyBorder="1" applyAlignment="1">
      <alignment horizontal="center" vertical="center" wrapText="1"/>
    </xf>
    <xf numFmtId="0" fontId="20" fillId="7" borderId="11" xfId="0" applyFont="1" applyFill="1" applyBorder="1" applyAlignment="1">
      <alignment horizontal="center" vertical="center" wrapText="1"/>
    </xf>
    <xf numFmtId="14" fontId="16" fillId="6" borderId="2" xfId="0" applyNumberFormat="1" applyFont="1" applyFill="1" applyBorder="1" applyAlignment="1">
      <alignment horizontal="center"/>
    </xf>
    <xf numFmtId="0" fontId="0" fillId="0" borderId="0" xfId="0" applyNumberFormat="1" applyFont="1" applyFill="1" applyBorder="1" applyAlignment="1"/>
    <xf numFmtId="0" fontId="41" fillId="0" borderId="70" xfId="4" applyFont="1" applyFill="1" applyBorder="1" applyAlignment="1" applyProtection="1">
      <alignment horizontal="center" vertical="center" wrapText="1"/>
      <protection locked="0"/>
    </xf>
    <xf numFmtId="0" fontId="40" fillId="0" borderId="70" xfId="4" applyFont="1" applyFill="1" applyBorder="1" applyAlignment="1" applyProtection="1">
      <alignment horizontal="center" vertical="center" wrapText="1"/>
      <protection locked="0"/>
    </xf>
    <xf numFmtId="0" fontId="40" fillId="0" borderId="2" xfId="4" applyFont="1" applyFill="1" applyBorder="1" applyAlignment="1" applyProtection="1">
      <alignment horizontal="center" vertical="center" wrapText="1"/>
      <protection locked="0"/>
    </xf>
    <xf numFmtId="0" fontId="40" fillId="0" borderId="71" xfId="4" applyFont="1" applyFill="1" applyBorder="1" applyAlignment="1" applyProtection="1">
      <alignment horizontal="center" vertical="center" wrapText="1"/>
      <protection locked="0"/>
    </xf>
    <xf numFmtId="0" fontId="42" fillId="0" borderId="71" xfId="4" applyFont="1" applyFill="1" applyBorder="1" applyAlignment="1" applyProtection="1">
      <alignment horizontal="center" vertical="center" wrapText="1"/>
      <protection locked="0"/>
    </xf>
    <xf numFmtId="0" fontId="40" fillId="0" borderId="4" xfId="4" applyFont="1" applyFill="1" applyBorder="1" applyAlignment="1" applyProtection="1">
      <alignment horizontal="center" vertical="center" wrapText="1"/>
      <protection locked="0"/>
    </xf>
    <xf numFmtId="0" fontId="43" fillId="0" borderId="70" xfId="4" applyFont="1" applyFill="1" applyBorder="1" applyAlignment="1" applyProtection="1">
      <alignment horizontal="center" vertical="center" wrapText="1"/>
      <protection locked="0"/>
    </xf>
    <xf numFmtId="0" fontId="42" fillId="0" borderId="2" xfId="4" applyFont="1" applyFill="1" applyBorder="1" applyAlignment="1" applyProtection="1">
      <alignment horizontal="center" vertical="center" wrapText="1"/>
      <protection locked="0"/>
    </xf>
    <xf numFmtId="0" fontId="40" fillId="0" borderId="7" xfId="4" applyFont="1" applyFill="1" applyBorder="1" applyAlignment="1" applyProtection="1">
      <alignment horizontal="center" vertical="center" wrapText="1"/>
      <protection locked="0"/>
    </xf>
    <xf numFmtId="0" fontId="40" fillId="0" borderId="66" xfId="4" applyFont="1" applyFill="1" applyBorder="1" applyAlignment="1" applyProtection="1">
      <alignment horizontal="center" vertical="center" wrapText="1"/>
      <protection locked="0"/>
    </xf>
    <xf numFmtId="0" fontId="40" fillId="0" borderId="2" xfId="4" applyNumberFormat="1" applyFont="1" applyFill="1" applyBorder="1" applyAlignment="1" applyProtection="1">
      <alignment horizontal="center" vertical="center" wrapText="1"/>
      <protection locked="0"/>
    </xf>
    <xf numFmtId="0" fontId="40" fillId="0" borderId="2" xfId="4" applyFont="1" applyFill="1" applyBorder="1" applyAlignment="1" applyProtection="1">
      <alignment horizontal="center" vertical="center" wrapText="1"/>
    </xf>
    <xf numFmtId="0" fontId="51" fillId="0" borderId="0" xfId="4" applyFont="1" applyFill="1" applyBorder="1" applyAlignment="1">
      <alignment horizontal="center" vertical="center" wrapText="1"/>
    </xf>
    <xf numFmtId="0" fontId="43" fillId="16" borderId="61" xfId="3" applyFont="1" applyFill="1" applyBorder="1" applyAlignment="1">
      <alignment horizontal="center" vertical="center" wrapText="1"/>
    </xf>
    <xf numFmtId="0" fontId="43" fillId="16" borderId="57" xfId="3" applyFont="1" applyFill="1" applyBorder="1" applyAlignment="1">
      <alignment horizontal="center" vertical="center" wrapText="1"/>
    </xf>
    <xf numFmtId="0" fontId="41" fillId="17" borderId="57" xfId="4" applyFont="1" applyFill="1" applyBorder="1" applyAlignment="1">
      <alignment horizontal="center" vertical="center" wrapText="1"/>
    </xf>
    <xf numFmtId="0" fontId="43" fillId="18" borderId="57" xfId="3" applyFont="1" applyFill="1" applyBorder="1" applyAlignment="1">
      <alignment horizontal="center" vertical="center" wrapText="1"/>
    </xf>
    <xf numFmtId="0" fontId="41" fillId="19" borderId="57" xfId="4" applyFont="1" applyFill="1" applyBorder="1" applyAlignment="1">
      <alignment horizontal="center" vertical="center" wrapText="1"/>
    </xf>
    <xf numFmtId="0" fontId="41" fillId="19" borderId="58" xfId="4" applyFont="1" applyFill="1" applyBorder="1" applyAlignment="1">
      <alignment horizontal="center" vertical="center" wrapText="1"/>
    </xf>
    <xf numFmtId="0" fontId="40" fillId="21" borderId="7" xfId="4" applyFont="1" applyFill="1" applyBorder="1" applyAlignment="1" applyProtection="1">
      <alignment horizontal="center" vertical="center" wrapText="1"/>
      <protection locked="0"/>
    </xf>
    <xf numFmtId="0" fontId="40" fillId="22" borderId="7" xfId="4" applyFont="1" applyFill="1" applyBorder="1" applyAlignment="1" applyProtection="1">
      <alignment horizontal="center" vertical="center" wrapText="1"/>
      <protection locked="0"/>
    </xf>
    <xf numFmtId="0" fontId="41" fillId="19" borderId="59" xfId="4" applyFont="1" applyFill="1" applyBorder="1" applyAlignment="1">
      <alignment horizontal="center" vertical="center" wrapText="1"/>
    </xf>
    <xf numFmtId="0" fontId="52" fillId="23" borderId="0" xfId="4" applyFont="1" applyFill="1" applyBorder="1" applyAlignment="1">
      <alignment horizontal="center" vertical="center"/>
    </xf>
    <xf numFmtId="0" fontId="40" fillId="21" borderId="2" xfId="4" applyFont="1" applyFill="1" applyBorder="1" applyAlignment="1" applyProtection="1">
      <alignment horizontal="center" vertical="center" wrapText="1"/>
      <protection locked="0"/>
    </xf>
    <xf numFmtId="0" fontId="52" fillId="0" borderId="0" xfId="4" applyFont="1" applyFill="1" applyBorder="1" applyAlignment="1">
      <alignment horizontal="center" vertical="center" wrapText="1"/>
    </xf>
    <xf numFmtId="0" fontId="40" fillId="21" borderId="2" xfId="4" applyFont="1" applyFill="1" applyBorder="1" applyAlignment="1" applyProtection="1">
      <alignment horizontal="center" vertical="center" wrapText="1"/>
    </xf>
    <xf numFmtId="0" fontId="52" fillId="19" borderId="83" xfId="4" applyFont="1" applyFill="1" applyBorder="1" applyAlignment="1">
      <alignment horizontal="left" vertical="center" wrapText="1"/>
    </xf>
    <xf numFmtId="0" fontId="52" fillId="19" borderId="101" xfId="4" applyFont="1" applyFill="1" applyBorder="1" applyAlignment="1">
      <alignment horizontal="center" vertical="center" wrapText="1"/>
    </xf>
    <xf numFmtId="0" fontId="52" fillId="19" borderId="8" xfId="4" applyFont="1" applyFill="1" applyBorder="1" applyAlignment="1">
      <alignment horizontal="left" vertical="center" wrapText="1"/>
    </xf>
    <xf numFmtId="0" fontId="41" fillId="24" borderId="70" xfId="4" applyFont="1" applyFill="1" applyBorder="1" applyAlignment="1" applyProtection="1">
      <alignment horizontal="center" vertical="center" wrapText="1"/>
      <protection locked="0"/>
    </xf>
    <xf numFmtId="0" fontId="52" fillId="19" borderId="68" xfId="4" applyFont="1" applyFill="1" applyBorder="1" applyAlignment="1">
      <alignment horizontal="left" vertical="center" wrapText="1"/>
    </xf>
    <xf numFmtId="0" fontId="52" fillId="19" borderId="102" xfId="4" applyFont="1" applyFill="1" applyBorder="1" applyAlignment="1">
      <alignment horizontal="center" vertical="center" wrapText="1"/>
    </xf>
    <xf numFmtId="0" fontId="52" fillId="19" borderId="58" xfId="4" applyFont="1" applyFill="1" applyBorder="1" applyAlignment="1">
      <alignment horizontal="center" vertical="center" wrapText="1"/>
    </xf>
    <xf numFmtId="0" fontId="47" fillId="0" borderId="0" xfId="4" applyFont="1" applyFill="1" applyBorder="1" applyAlignment="1">
      <alignment horizontal="center" vertical="center" wrapText="1"/>
    </xf>
    <xf numFmtId="0" fontId="52" fillId="19" borderId="61" xfId="4" applyFont="1" applyFill="1" applyBorder="1" applyAlignment="1">
      <alignment horizontal="left" vertical="center" wrapText="1"/>
    </xf>
    <xf numFmtId="0" fontId="51" fillId="0" borderId="70" xfId="4" applyFont="1" applyFill="1" applyBorder="1" applyAlignment="1" applyProtection="1">
      <alignment horizontal="center" vertical="center" wrapText="1"/>
      <protection locked="0"/>
    </xf>
    <xf numFmtId="0" fontId="52" fillId="0" borderId="2" xfId="4" applyFont="1" applyFill="1" applyBorder="1" applyAlignment="1" applyProtection="1">
      <alignment horizontal="center" vertical="center" wrapText="1"/>
      <protection locked="0"/>
    </xf>
    <xf numFmtId="0" fontId="40" fillId="21" borderId="57" xfId="4" applyFont="1" applyFill="1" applyBorder="1" applyAlignment="1" applyProtection="1">
      <alignment horizontal="center" vertical="center" wrapText="1"/>
      <protection locked="0"/>
    </xf>
    <xf numFmtId="0" fontId="43" fillId="24" borderId="70" xfId="4" applyFont="1" applyFill="1" applyBorder="1" applyAlignment="1" applyProtection="1">
      <alignment horizontal="center" vertical="center" wrapText="1"/>
      <protection locked="0"/>
    </xf>
    <xf numFmtId="0" fontId="52" fillId="26" borderId="2" xfId="4" applyFont="1" applyFill="1" applyBorder="1" applyAlignment="1">
      <alignment horizontal="left" vertical="center" wrapText="1"/>
    </xf>
    <xf numFmtId="0" fontId="52" fillId="26" borderId="2" xfId="4" applyFont="1" applyFill="1" applyBorder="1" applyAlignment="1">
      <alignment horizontal="center" vertical="center" wrapText="1"/>
    </xf>
    <xf numFmtId="0" fontId="52" fillId="26" borderId="8" xfId="4" applyFont="1" applyFill="1" applyBorder="1" applyAlignment="1">
      <alignment horizontal="left" vertical="center" wrapText="1"/>
    </xf>
    <xf numFmtId="0" fontId="52" fillId="26" borderId="68" xfId="4" applyFont="1" applyFill="1" applyBorder="1" applyAlignment="1">
      <alignment horizontal="left" vertical="center" wrapText="1"/>
    </xf>
    <xf numFmtId="14" fontId="52" fillId="26" borderId="2" xfId="4" applyNumberFormat="1" applyFont="1" applyFill="1" applyBorder="1" applyAlignment="1">
      <alignment horizontal="center" vertical="center" wrapText="1"/>
    </xf>
    <xf numFmtId="0" fontId="47" fillId="26" borderId="2" xfId="4" applyFont="1" applyFill="1" applyBorder="1" applyAlignment="1">
      <alignment horizontal="center" vertical="center" wrapText="1"/>
    </xf>
    <xf numFmtId="0" fontId="42" fillId="26" borderId="2" xfId="4" applyFont="1" applyFill="1" applyBorder="1" applyAlignment="1">
      <alignment horizontal="center" vertical="center" wrapText="1"/>
    </xf>
    <xf numFmtId="0" fontId="52" fillId="26" borderId="61" xfId="4" applyFont="1" applyFill="1" applyBorder="1" applyAlignment="1">
      <alignment horizontal="left" vertical="center" wrapText="1"/>
    </xf>
    <xf numFmtId="0" fontId="10" fillId="26" borderId="14" xfId="0" applyFont="1" applyFill="1" applyBorder="1" applyAlignment="1">
      <alignment horizontal="left" vertical="center" wrapText="1"/>
    </xf>
    <xf numFmtId="9" fontId="10" fillId="26" borderId="14" xfId="0" applyNumberFormat="1" applyFont="1" applyFill="1" applyBorder="1" applyAlignment="1">
      <alignment horizontal="center" vertical="center"/>
    </xf>
    <xf numFmtId="0" fontId="10" fillId="26" borderId="14" xfId="0" applyFont="1" applyFill="1" applyBorder="1" applyAlignment="1">
      <alignment horizontal="center" vertical="center" wrapText="1"/>
    </xf>
    <xf numFmtId="0" fontId="10" fillId="26" borderId="49" xfId="0" applyFont="1" applyFill="1" applyBorder="1" applyAlignment="1">
      <alignment horizontal="left" vertical="center" wrapText="1"/>
    </xf>
    <xf numFmtId="0" fontId="26" fillId="26" borderId="0" xfId="3" applyFill="1" applyBorder="1" applyAlignment="1">
      <alignment horizontal="center" vertical="center" wrapText="1"/>
    </xf>
    <xf numFmtId="0" fontId="10" fillId="26" borderId="14" xfId="0" applyFont="1" applyFill="1" applyBorder="1" applyAlignment="1">
      <alignment vertical="center" wrapText="1"/>
    </xf>
    <xf numFmtId="0" fontId="10" fillId="26" borderId="14" xfId="0" applyFont="1" applyFill="1" applyBorder="1" applyAlignment="1">
      <alignment horizontal="center" vertical="center"/>
    </xf>
    <xf numFmtId="0" fontId="10" fillId="26" borderId="0" xfId="0" applyFont="1" applyFill="1" applyBorder="1" applyAlignment="1">
      <alignment horizontal="left" vertical="center" wrapText="1"/>
    </xf>
    <xf numFmtId="0" fontId="26" fillId="26" borderId="77" xfId="3" applyFill="1" applyBorder="1" applyAlignment="1">
      <alignment horizontal="left" vertical="center" wrapText="1"/>
    </xf>
    <xf numFmtId="0" fontId="26" fillId="26" borderId="0" xfId="3" applyFill="1" applyBorder="1" applyAlignment="1">
      <alignment horizontal="left" vertical="center" wrapText="1"/>
    </xf>
    <xf numFmtId="9" fontId="10" fillId="26" borderId="49" xfId="0" applyNumberFormat="1" applyFont="1" applyFill="1" applyBorder="1" applyAlignment="1">
      <alignment horizontal="center" vertical="center" wrapText="1"/>
    </xf>
    <xf numFmtId="0" fontId="10" fillId="26" borderId="11" xfId="0" applyFont="1" applyFill="1" applyBorder="1" applyAlignment="1">
      <alignment horizontal="left" vertical="center" wrapText="1"/>
    </xf>
    <xf numFmtId="0" fontId="10" fillId="26" borderId="69" xfId="0" applyFont="1" applyFill="1" applyBorder="1" applyAlignment="1">
      <alignment horizontal="left" vertical="center" wrapText="1"/>
    </xf>
    <xf numFmtId="0" fontId="10" fillId="26" borderId="80" xfId="0" applyFont="1" applyFill="1" applyBorder="1" applyAlignment="1">
      <alignment horizontal="left" vertical="center" wrapText="1"/>
    </xf>
    <xf numFmtId="0" fontId="10" fillId="26" borderId="77" xfId="0" applyFont="1" applyFill="1" applyBorder="1" applyAlignment="1">
      <alignment horizontal="left" vertical="center"/>
    </xf>
    <xf numFmtId="0" fontId="10" fillId="26" borderId="49" xfId="0" applyFont="1" applyFill="1" applyBorder="1" applyAlignment="1">
      <alignment horizontal="center" vertical="center"/>
    </xf>
    <xf numFmtId="0" fontId="10" fillId="26" borderId="14" xfId="0" applyFont="1" applyFill="1" applyBorder="1" applyAlignment="1">
      <alignment horizontal="left" vertical="center"/>
    </xf>
    <xf numFmtId="0" fontId="10" fillId="26" borderId="77" xfId="0" applyFont="1" applyFill="1" applyBorder="1" applyAlignment="1">
      <alignment horizontal="left" vertical="center" wrapText="1"/>
    </xf>
    <xf numFmtId="0" fontId="10" fillId="26" borderId="77" xfId="0" applyFont="1" applyFill="1" applyBorder="1" applyAlignment="1">
      <alignment horizontal="center" vertical="center"/>
    </xf>
    <xf numFmtId="0" fontId="5" fillId="26" borderId="44" xfId="0" applyFont="1" applyFill="1" applyBorder="1" applyAlignment="1">
      <alignment horizontal="center" vertical="center" wrapText="1"/>
    </xf>
    <xf numFmtId="0" fontId="5" fillId="26" borderId="80" xfId="0" applyFont="1" applyFill="1" applyBorder="1" applyAlignment="1">
      <alignment horizontal="left" vertical="center" wrapText="1"/>
    </xf>
    <xf numFmtId="9" fontId="5" fillId="26" borderId="44" xfId="0" applyNumberFormat="1" applyFont="1" applyFill="1" applyBorder="1" applyAlignment="1">
      <alignment horizontal="center" vertical="center"/>
    </xf>
    <xf numFmtId="0" fontId="5" fillId="26" borderId="49" xfId="0" applyFont="1" applyFill="1" applyBorder="1" applyAlignment="1">
      <alignment horizontal="left" vertical="center" wrapText="1"/>
    </xf>
    <xf numFmtId="9" fontId="5" fillId="26" borderId="49" xfId="0" applyNumberFormat="1" applyFont="1" applyFill="1" applyBorder="1" applyAlignment="1">
      <alignment horizontal="center" vertical="center"/>
    </xf>
    <xf numFmtId="0" fontId="5" fillId="26" borderId="49" xfId="0" applyFont="1" applyFill="1" applyBorder="1" applyAlignment="1">
      <alignment horizontal="center" vertical="center" wrapText="1"/>
    </xf>
    <xf numFmtId="0" fontId="5" fillId="26" borderId="14" xfId="0" applyFont="1" applyFill="1" applyBorder="1" applyAlignment="1">
      <alignment horizontal="center" vertical="center" wrapText="1"/>
    </xf>
    <xf numFmtId="0" fontId="5" fillId="26" borderId="77" xfId="0" applyFont="1" applyFill="1" applyBorder="1" applyAlignment="1">
      <alignment horizontal="left" vertical="center" wrapText="1"/>
    </xf>
    <xf numFmtId="9" fontId="5" fillId="26" borderId="14" xfId="0" applyNumberFormat="1" applyFont="1" applyFill="1" applyBorder="1" applyAlignment="1">
      <alignment horizontal="center" vertical="center"/>
    </xf>
    <xf numFmtId="0" fontId="5" fillId="26" borderId="14" xfId="0" applyFont="1" applyFill="1" applyBorder="1" applyAlignment="1">
      <alignment horizontal="center" vertical="center"/>
    </xf>
    <xf numFmtId="0" fontId="5" fillId="26" borderId="0" xfId="0" applyFont="1" applyFill="1" applyBorder="1" applyAlignment="1">
      <alignment horizontal="center" vertical="center" wrapText="1"/>
    </xf>
    <xf numFmtId="0" fontId="5" fillId="26" borderId="77" xfId="0" applyFont="1" applyFill="1" applyBorder="1" applyAlignment="1">
      <alignment horizontal="center" vertical="center" wrapText="1"/>
    </xf>
    <xf numFmtId="0" fontId="26" fillId="26" borderId="0" xfId="3" applyFill="1" applyAlignment="1">
      <alignment vertical="center" wrapText="1"/>
    </xf>
    <xf numFmtId="9" fontId="5" fillId="26" borderId="49" xfId="0" applyNumberFormat="1" applyFont="1" applyFill="1" applyBorder="1" applyAlignment="1">
      <alignment horizontal="center" vertical="center" wrapText="1"/>
    </xf>
    <xf numFmtId="0" fontId="5" fillId="26" borderId="14" xfId="0" applyFont="1" applyFill="1" applyBorder="1" applyAlignment="1">
      <alignment vertical="center" wrapText="1"/>
    </xf>
    <xf numFmtId="0" fontId="5" fillId="26" borderId="14" xfId="0" applyFont="1" applyFill="1" applyBorder="1" applyAlignment="1">
      <alignment horizontal="left" vertical="center" wrapText="1"/>
    </xf>
    <xf numFmtId="0" fontId="26" fillId="26" borderId="14" xfId="3" applyFill="1" applyBorder="1" applyAlignment="1">
      <alignment vertical="center" wrapText="1"/>
    </xf>
    <xf numFmtId="0" fontId="5" fillId="26" borderId="49" xfId="0" applyFont="1" applyFill="1" applyBorder="1" applyAlignment="1">
      <alignment horizontal="left" vertical="top" wrapText="1"/>
    </xf>
    <xf numFmtId="0" fontId="5" fillId="26" borderId="0" xfId="0" applyFont="1" applyFill="1" applyBorder="1" applyAlignment="1">
      <alignment horizontal="center" vertical="center"/>
    </xf>
    <xf numFmtId="9" fontId="5" fillId="26" borderId="14" xfId="0" applyNumberFormat="1" applyFont="1" applyFill="1" applyBorder="1" applyAlignment="1">
      <alignment horizontal="center" vertical="center" wrapText="1"/>
    </xf>
    <xf numFmtId="9" fontId="0" fillId="26" borderId="83" xfId="0" applyNumberFormat="1" applyFill="1" applyBorder="1" applyAlignment="1">
      <alignment horizontal="center" vertical="center"/>
    </xf>
    <xf numFmtId="9" fontId="5" fillId="26" borderId="52" xfId="0" applyNumberFormat="1" applyFont="1" applyFill="1" applyBorder="1" applyAlignment="1">
      <alignment horizontal="center" vertical="center"/>
    </xf>
    <xf numFmtId="0" fontId="22" fillId="26" borderId="14" xfId="0" applyFont="1" applyFill="1" applyBorder="1" applyAlignment="1">
      <alignment horizontal="left" vertical="center" wrapText="1"/>
    </xf>
    <xf numFmtId="0" fontId="22" fillId="26" borderId="77" xfId="0" applyFont="1" applyFill="1" applyBorder="1" applyAlignment="1">
      <alignment horizontal="center" vertical="center" wrapText="1"/>
    </xf>
    <xf numFmtId="9" fontId="22" fillId="26" borderId="14" xfId="0" applyNumberFormat="1" applyFont="1" applyFill="1" applyBorder="1" applyAlignment="1">
      <alignment horizontal="center" vertical="center"/>
    </xf>
    <xf numFmtId="0" fontId="26" fillId="26" borderId="14" xfId="3" applyFill="1" applyBorder="1" applyAlignment="1">
      <alignment horizontal="left" vertical="center" wrapText="1"/>
    </xf>
    <xf numFmtId="9" fontId="22" fillId="26" borderId="14" xfId="0" applyNumberFormat="1" applyFont="1" applyFill="1" applyBorder="1" applyAlignment="1">
      <alignment horizontal="center" vertical="center" wrapText="1"/>
    </xf>
    <xf numFmtId="0" fontId="34" fillId="26" borderId="14" xfId="0" applyFont="1" applyFill="1" applyBorder="1" applyAlignment="1">
      <alignment horizontal="left" vertical="center" wrapText="1"/>
    </xf>
    <xf numFmtId="0" fontId="34" fillId="26" borderId="77" xfId="0" applyFont="1" applyFill="1" applyBorder="1" applyAlignment="1">
      <alignment horizontal="center" vertical="center" wrapText="1"/>
    </xf>
    <xf numFmtId="0" fontId="22" fillId="26" borderId="14" xfId="0" applyFont="1" applyFill="1" applyBorder="1" applyAlignment="1">
      <alignment horizontal="center" vertical="center" wrapText="1"/>
    </xf>
    <xf numFmtId="0" fontId="22" fillId="26" borderId="15" xfId="0" applyFont="1" applyFill="1" applyBorder="1" applyAlignment="1">
      <alignment horizontal="center" vertical="center"/>
    </xf>
    <xf numFmtId="9" fontId="22" fillId="26" borderId="15" xfId="0" applyNumberFormat="1" applyFont="1" applyFill="1" applyBorder="1" applyAlignment="1">
      <alignment horizontal="center" vertical="center"/>
    </xf>
    <xf numFmtId="0" fontId="5" fillId="26" borderId="14" xfId="0" applyFont="1" applyFill="1" applyBorder="1" applyAlignment="1">
      <alignment horizontal="justify" vertical="center" wrapText="1"/>
    </xf>
    <xf numFmtId="0" fontId="5" fillId="26" borderId="77" xfId="0" applyFont="1" applyFill="1" applyBorder="1" applyAlignment="1">
      <alignment horizontal="justify" vertical="center" wrapText="1"/>
    </xf>
    <xf numFmtId="9" fontId="5" fillId="26" borderId="83" xfId="0" applyNumberFormat="1" applyFont="1" applyFill="1" applyBorder="1" applyAlignment="1">
      <alignment horizontal="center" vertical="center" wrapText="1"/>
    </xf>
    <xf numFmtId="0" fontId="5" fillId="26" borderId="49" xfId="0" applyFont="1" applyFill="1" applyBorder="1" applyAlignment="1">
      <alignment horizontal="center" vertical="center"/>
    </xf>
    <xf numFmtId="9" fontId="5" fillId="26" borderId="49" xfId="2" applyFont="1" applyFill="1" applyBorder="1" applyAlignment="1">
      <alignment horizontal="center" vertical="center"/>
    </xf>
    <xf numFmtId="0" fontId="5" fillId="26" borderId="14" xfId="0" applyFont="1" applyFill="1" applyBorder="1" applyAlignment="1">
      <alignment horizontal="left" vertical="top" wrapText="1"/>
    </xf>
    <xf numFmtId="9" fontId="5" fillId="26" borderId="83" xfId="0" applyNumberFormat="1" applyFont="1" applyFill="1" applyBorder="1" applyAlignment="1">
      <alignment horizontal="center" vertical="center"/>
    </xf>
    <xf numFmtId="0" fontId="22" fillId="26" borderId="15" xfId="0" applyFont="1" applyFill="1" applyBorder="1" applyAlignment="1">
      <alignment horizontal="center" vertical="center" wrapText="1"/>
    </xf>
    <xf numFmtId="0" fontId="32" fillId="26" borderId="14" xfId="0" applyFont="1" applyFill="1" applyBorder="1" applyAlignment="1">
      <alignment horizontal="center" vertical="center" wrapText="1"/>
    </xf>
    <xf numFmtId="0" fontId="10" fillId="26" borderId="77" xfId="0" applyFont="1" applyFill="1" applyBorder="1" applyAlignment="1">
      <alignment horizontal="center" vertical="center" wrapText="1"/>
    </xf>
    <xf numFmtId="0" fontId="55" fillId="26" borderId="14"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10" fillId="0" borderId="49" xfId="0" applyFont="1" applyFill="1" applyBorder="1" applyAlignment="1">
      <alignment vertical="center"/>
    </xf>
    <xf numFmtId="0" fontId="2" fillId="26" borderId="14" xfId="0" applyFont="1" applyFill="1" applyBorder="1" applyAlignment="1">
      <alignment horizontal="left" vertical="center" wrapText="1"/>
    </xf>
    <xf numFmtId="0" fontId="54" fillId="0" borderId="0" xfId="0" applyFont="1" applyFill="1"/>
    <xf numFmtId="0" fontId="8" fillId="0" borderId="0" xfId="0" applyFont="1"/>
    <xf numFmtId="0" fontId="44" fillId="26" borderId="49" xfId="3" applyFont="1" applyFill="1" applyBorder="1" applyAlignment="1">
      <alignment horizontal="left" vertical="center" wrapText="1"/>
    </xf>
    <xf numFmtId="0" fontId="33" fillId="26" borderId="15" xfId="0" applyFont="1" applyFill="1" applyBorder="1" applyAlignment="1">
      <alignment horizontal="center" vertical="center"/>
    </xf>
    <xf numFmtId="0" fontId="33" fillId="26" borderId="15" xfId="0" applyFont="1" applyFill="1" applyBorder="1" applyAlignment="1">
      <alignment horizontal="center" vertical="center" wrapText="1"/>
    </xf>
    <xf numFmtId="0" fontId="10" fillId="26" borderId="49" xfId="0" applyFont="1" applyFill="1" applyBorder="1" applyAlignment="1">
      <alignment horizontal="center" vertical="center" wrapText="1"/>
    </xf>
    <xf numFmtId="0" fontId="2" fillId="26" borderId="14" xfId="0" applyFont="1" applyFill="1" applyBorder="1" applyAlignment="1">
      <alignment horizontal="center" vertical="center" wrapText="1"/>
    </xf>
    <xf numFmtId="9" fontId="2" fillId="26" borderId="14" xfId="0" applyNumberFormat="1" applyFont="1" applyFill="1" applyBorder="1" applyAlignment="1">
      <alignment horizontal="center" vertical="center" wrapText="1"/>
    </xf>
    <xf numFmtId="0" fontId="32" fillId="26" borderId="14" xfId="0" applyFont="1" applyFill="1" applyBorder="1" applyAlignment="1">
      <alignment horizontal="center" vertical="center"/>
    </xf>
    <xf numFmtId="0" fontId="10" fillId="26" borderId="49" xfId="0" applyFont="1" applyFill="1" applyBorder="1" applyAlignment="1">
      <alignment vertical="center" wrapText="1"/>
    </xf>
    <xf numFmtId="0" fontId="44" fillId="26" borderId="0" xfId="3" applyFont="1" applyFill="1" applyBorder="1" applyAlignment="1">
      <alignment horizontal="center" vertical="center" wrapText="1"/>
    </xf>
    <xf numFmtId="9" fontId="2" fillId="26" borderId="53" xfId="0" applyNumberFormat="1" applyFont="1" applyFill="1" applyBorder="1" applyAlignment="1">
      <alignment horizontal="center" vertical="center" wrapText="1"/>
    </xf>
    <xf numFmtId="9" fontId="2" fillId="26" borderId="44" xfId="0" applyNumberFormat="1" applyFont="1" applyFill="1" applyBorder="1" applyAlignment="1">
      <alignment horizontal="center" vertical="center"/>
    </xf>
    <xf numFmtId="0" fontId="6" fillId="2" borderId="19"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3" fillId="0" borderId="1" xfId="1" applyFont="1" applyBorder="1" applyAlignment="1">
      <alignment horizontal="center" vertical="center"/>
    </xf>
    <xf numFmtId="0" fontId="3" fillId="0" borderId="3" xfId="1" applyFont="1" applyBorder="1" applyAlignment="1">
      <alignment horizontal="center" vertical="center"/>
    </xf>
    <xf numFmtId="0" fontId="3" fillId="0" borderId="7" xfId="1" applyFont="1" applyBorder="1" applyAlignment="1">
      <alignment horizontal="center" vertical="center"/>
    </xf>
    <xf numFmtId="0" fontId="4" fillId="0" borderId="2"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5" xfId="1" applyFont="1" applyBorder="1" applyAlignment="1">
      <alignment horizontal="left" vertical="center" wrapText="1"/>
    </xf>
    <xf numFmtId="0" fontId="4" fillId="0" borderId="6" xfId="1" applyFont="1" applyBorder="1" applyAlignment="1">
      <alignment horizontal="left" vertical="center" wrapText="1"/>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20" fillId="8" borderId="55" xfId="0" applyFont="1" applyFill="1" applyBorder="1" applyAlignment="1">
      <alignment horizontal="center" vertical="center"/>
    </xf>
    <xf numFmtId="0" fontId="20" fillId="8" borderId="56" xfId="0" applyFont="1" applyFill="1" applyBorder="1" applyAlignment="1">
      <alignment horizontal="center" vertical="center"/>
    </xf>
    <xf numFmtId="0" fontId="20" fillId="8" borderId="54" xfId="0" applyFont="1" applyFill="1" applyBorder="1" applyAlignment="1">
      <alignment horizontal="center" vertical="center"/>
    </xf>
    <xf numFmtId="0" fontId="20" fillId="9" borderId="55" xfId="0" applyFont="1" applyFill="1" applyBorder="1" applyAlignment="1">
      <alignment horizontal="center" vertical="center"/>
    </xf>
    <xf numFmtId="0" fontId="20" fillId="9" borderId="56" xfId="0" applyFont="1" applyFill="1" applyBorder="1" applyAlignment="1">
      <alignment horizontal="center" vertical="center"/>
    </xf>
    <xf numFmtId="0" fontId="20" fillId="9" borderId="54" xfId="0" applyFont="1" applyFill="1" applyBorder="1" applyAlignment="1">
      <alignment horizontal="center" vertical="center"/>
    </xf>
    <xf numFmtId="0" fontId="20" fillId="12" borderId="55" xfId="0" applyFont="1" applyFill="1" applyBorder="1" applyAlignment="1">
      <alignment horizontal="center" vertical="center"/>
    </xf>
    <xf numFmtId="0" fontId="20" fillId="12" borderId="56" xfId="0" applyFont="1" applyFill="1" applyBorder="1" applyAlignment="1">
      <alignment horizontal="center" vertical="center"/>
    </xf>
    <xf numFmtId="0" fontId="20" fillId="12" borderId="54" xfId="0" applyFont="1" applyFill="1" applyBorder="1" applyAlignment="1">
      <alignment horizontal="center" vertical="center"/>
    </xf>
    <xf numFmtId="0" fontId="20" fillId="7" borderId="55" xfId="0" applyFont="1" applyFill="1" applyBorder="1" applyAlignment="1">
      <alignment horizontal="center" vertical="center"/>
    </xf>
    <xf numFmtId="0" fontId="20" fillId="7" borderId="56" xfId="0" applyFont="1" applyFill="1" applyBorder="1" applyAlignment="1">
      <alignment horizontal="center" vertical="center"/>
    </xf>
    <xf numFmtId="0" fontId="20" fillId="7" borderId="54" xfId="0" applyFont="1" applyFill="1" applyBorder="1" applyAlignment="1">
      <alignment horizontal="center" vertical="center"/>
    </xf>
    <xf numFmtId="0" fontId="20" fillId="25" borderId="52" xfId="0" applyFont="1" applyFill="1" applyBorder="1" applyAlignment="1">
      <alignment horizontal="center" vertical="top"/>
    </xf>
    <xf numFmtId="0" fontId="20" fillId="25" borderId="0" xfId="0" applyFont="1" applyFill="1" applyBorder="1" applyAlignment="1">
      <alignment horizontal="center" vertical="top"/>
    </xf>
    <xf numFmtId="0" fontId="35" fillId="0" borderId="73" xfId="0" applyNumberFormat="1" applyFont="1" applyFill="1" applyBorder="1" applyAlignment="1" applyProtection="1">
      <alignment horizontal="center" vertical="center" wrapText="1"/>
    </xf>
    <xf numFmtId="0" fontId="35" fillId="0" borderId="60" xfId="0" applyNumberFormat="1" applyFont="1" applyFill="1" applyBorder="1" applyAlignment="1" applyProtection="1">
      <alignment horizontal="center" vertical="center" wrapText="1"/>
    </xf>
    <xf numFmtId="0" fontId="35" fillId="0" borderId="74" xfId="0" applyNumberFormat="1" applyFont="1" applyFill="1" applyBorder="1" applyAlignment="1" applyProtection="1">
      <alignment horizontal="center" vertical="center" wrapText="1"/>
    </xf>
    <xf numFmtId="0" fontId="35" fillId="0" borderId="63" xfId="0" applyNumberFormat="1" applyFont="1" applyFill="1" applyBorder="1" applyAlignment="1" applyProtection="1">
      <alignment horizontal="center" vertical="center" wrapText="1"/>
    </xf>
    <xf numFmtId="0" fontId="35" fillId="0" borderId="76" xfId="0" applyNumberFormat="1" applyFont="1" applyFill="1" applyBorder="1" applyAlignment="1" applyProtection="1">
      <alignment horizontal="center" vertical="center" wrapText="1"/>
    </xf>
    <xf numFmtId="0" fontId="35" fillId="0" borderId="75" xfId="0" applyNumberFormat="1" applyFont="1" applyFill="1" applyBorder="1" applyAlignment="1" applyProtection="1">
      <alignment horizontal="center" vertical="center" wrapText="1"/>
    </xf>
    <xf numFmtId="0" fontId="39" fillId="4" borderId="96" xfId="0" applyFont="1" applyFill="1" applyBorder="1" applyAlignment="1">
      <alignment horizontal="left" vertical="center" wrapText="1"/>
    </xf>
    <xf numFmtId="0" fontId="39" fillId="4" borderId="97" xfId="0" applyFont="1" applyFill="1" applyBorder="1" applyAlignment="1">
      <alignment horizontal="left" vertical="center" wrapText="1"/>
    </xf>
    <xf numFmtId="0" fontId="39" fillId="4" borderId="98" xfId="0" applyFont="1" applyFill="1" applyBorder="1" applyAlignment="1">
      <alignment horizontal="left" vertical="center" wrapText="1"/>
    </xf>
    <xf numFmtId="0" fontId="39" fillId="4" borderId="96" xfId="0" applyFont="1" applyFill="1" applyBorder="1" applyAlignment="1">
      <alignment horizontal="justify" vertical="center" wrapText="1"/>
    </xf>
    <xf numFmtId="0" fontId="39" fillId="4" borderId="97" xfId="0" applyFont="1" applyFill="1" applyBorder="1" applyAlignment="1">
      <alignment horizontal="justify" vertical="center" wrapText="1"/>
    </xf>
    <xf numFmtId="0" fontId="39" fillId="4" borderId="98" xfId="0" applyFont="1" applyFill="1" applyBorder="1" applyAlignment="1">
      <alignment horizontal="justify" vertical="center" wrapText="1"/>
    </xf>
    <xf numFmtId="0" fontId="39" fillId="4" borderId="90" xfId="0" applyFont="1" applyFill="1" applyBorder="1" applyAlignment="1">
      <alignment horizontal="center" vertical="center" wrapText="1"/>
    </xf>
    <xf numFmtId="0" fontId="39" fillId="4" borderId="87" xfId="0" applyFont="1" applyFill="1" applyBorder="1" applyAlignment="1">
      <alignment horizontal="center" vertical="center" wrapText="1"/>
    </xf>
    <xf numFmtId="0" fontId="39" fillId="4" borderId="82" xfId="0" applyFont="1" applyFill="1" applyBorder="1" applyAlignment="1">
      <alignment horizontal="center" vertical="center" wrapText="1"/>
    </xf>
    <xf numFmtId="0" fontId="39" fillId="4" borderId="81" xfId="0" applyFont="1" applyFill="1" applyBorder="1" applyAlignment="1">
      <alignment horizontal="left" vertical="center" wrapText="1"/>
    </xf>
    <xf numFmtId="0" fontId="39" fillId="4" borderId="89" xfId="0" applyFont="1" applyFill="1" applyBorder="1" applyAlignment="1">
      <alignment horizontal="left" vertical="center" wrapText="1"/>
    </xf>
    <xf numFmtId="0" fontId="39" fillId="4" borderId="88" xfId="0" applyFont="1" applyFill="1" applyBorder="1" applyAlignment="1">
      <alignment horizontal="left" vertical="center" wrapText="1"/>
    </xf>
    <xf numFmtId="0" fontId="39" fillId="4" borderId="81" xfId="0" applyFont="1" applyFill="1" applyBorder="1" applyAlignment="1">
      <alignment horizontal="center" vertical="center" wrapText="1"/>
    </xf>
    <xf numFmtId="0" fontId="39" fillId="4" borderId="89" xfId="0" applyFont="1" applyFill="1" applyBorder="1" applyAlignment="1">
      <alignment horizontal="center" vertical="center" wrapText="1"/>
    </xf>
    <xf numFmtId="0" fontId="39" fillId="4" borderId="96" xfId="0" applyFont="1" applyFill="1" applyBorder="1" applyAlignment="1">
      <alignment horizontal="center" vertical="center" wrapText="1"/>
    </xf>
    <xf numFmtId="0" fontId="39" fillId="4" borderId="97" xfId="0" applyFont="1" applyFill="1" applyBorder="1" applyAlignment="1">
      <alignment horizontal="center" vertical="center" wrapText="1"/>
    </xf>
    <xf numFmtId="0" fontId="39" fillId="4" borderId="98" xfId="0" applyFont="1" applyFill="1" applyBorder="1" applyAlignment="1">
      <alignment horizontal="center" vertical="center" wrapText="1"/>
    </xf>
    <xf numFmtId="0" fontId="39" fillId="4" borderId="92" xfId="0" applyFont="1" applyFill="1" applyBorder="1" applyAlignment="1">
      <alignment horizontal="center" vertical="center" wrapText="1"/>
    </xf>
    <xf numFmtId="0" fontId="39" fillId="4" borderId="95" xfId="0" applyFont="1" applyFill="1" applyBorder="1" applyAlignment="1">
      <alignment horizontal="center" vertical="center" wrapText="1"/>
    </xf>
    <xf numFmtId="0" fontId="39" fillId="4" borderId="94" xfId="0" applyFont="1" applyFill="1" applyBorder="1" applyAlignment="1">
      <alignment horizontal="center" vertical="center" wrapText="1"/>
    </xf>
    <xf numFmtId="0" fontId="39" fillId="4" borderId="90" xfId="0" applyFont="1" applyFill="1" applyBorder="1" applyAlignment="1">
      <alignment horizontal="left" vertical="center" wrapText="1"/>
    </xf>
    <xf numFmtId="0" fontId="39" fillId="4" borderId="92" xfId="0" applyFont="1" applyFill="1" applyBorder="1" applyAlignment="1">
      <alignment horizontal="left" vertical="center" wrapText="1"/>
    </xf>
    <xf numFmtId="0" fontId="39" fillId="4" borderId="87" xfId="0" applyFont="1" applyFill="1" applyBorder="1" applyAlignment="1">
      <alignment horizontal="left" vertical="center" wrapText="1"/>
    </xf>
    <xf numFmtId="0" fontId="39" fillId="4" borderId="95" xfId="0" applyFont="1" applyFill="1" applyBorder="1" applyAlignment="1">
      <alignment horizontal="left" vertical="center" wrapText="1"/>
    </xf>
    <xf numFmtId="0" fontId="39" fillId="4" borderId="82" xfId="0" applyFont="1" applyFill="1" applyBorder="1" applyAlignment="1">
      <alignment horizontal="left" vertical="center" wrapText="1"/>
    </xf>
    <xf numFmtId="0" fontId="39" fillId="4" borderId="94" xfId="0" applyFont="1" applyFill="1" applyBorder="1" applyAlignment="1">
      <alignment horizontal="left" vertical="center" wrapText="1"/>
    </xf>
    <xf numFmtId="0" fontId="39" fillId="4" borderId="91" xfId="0" applyFont="1" applyFill="1" applyBorder="1" applyAlignment="1">
      <alignment horizontal="left" vertical="center" wrapText="1"/>
    </xf>
    <xf numFmtId="0" fontId="0" fillId="0" borderId="0" xfId="0" applyNumberFormat="1" applyFont="1" applyFill="1" applyBorder="1" applyAlignment="1"/>
    <xf numFmtId="0" fontId="39" fillId="4" borderId="93" xfId="0" applyFont="1" applyFill="1" applyBorder="1" applyAlignment="1">
      <alignment horizontal="left" vertical="center" wrapText="1"/>
    </xf>
    <xf numFmtId="0" fontId="39" fillId="0" borderId="96" xfId="0" applyFont="1" applyBorder="1" applyAlignment="1">
      <alignment horizontal="left" vertical="center" wrapText="1"/>
    </xf>
    <xf numFmtId="0" fontId="39" fillId="0" borderId="97" xfId="0" applyFont="1" applyBorder="1" applyAlignment="1">
      <alignment horizontal="left" vertical="center" wrapText="1"/>
    </xf>
    <xf numFmtId="0" fontId="39" fillId="0" borderId="98" xfId="0" applyFont="1" applyBorder="1" applyAlignment="1">
      <alignment horizontal="left" vertical="center" wrapText="1"/>
    </xf>
    <xf numFmtId="0" fontId="36" fillId="0" borderId="0" xfId="0" applyNumberFormat="1" applyFont="1" applyFill="1" applyBorder="1" applyAlignment="1" applyProtection="1">
      <alignment horizontal="center" vertical="center" wrapText="1"/>
    </xf>
    <xf numFmtId="0" fontId="37" fillId="0" borderId="0" xfId="0" applyNumberFormat="1" applyFont="1" applyFill="1" applyBorder="1" applyAlignment="1" applyProtection="1">
      <alignment horizontal="left" vertical="center" wrapText="1"/>
    </xf>
    <xf numFmtId="0" fontId="37" fillId="0" borderId="81" xfId="0" applyFont="1" applyBorder="1" applyAlignment="1">
      <alignment horizontal="left" vertical="center" wrapText="1"/>
    </xf>
    <xf numFmtId="0" fontId="37" fillId="0" borderId="88" xfId="0" applyFont="1" applyBorder="1" applyAlignment="1">
      <alignment horizontal="left" vertical="center" wrapText="1"/>
    </xf>
    <xf numFmtId="0" fontId="37" fillId="0" borderId="89" xfId="0" applyFont="1" applyBorder="1" applyAlignment="1">
      <alignment horizontal="left" vertical="center" wrapText="1"/>
    </xf>
    <xf numFmtId="0" fontId="37" fillId="0" borderId="90" xfId="0" applyFont="1" applyBorder="1" applyAlignment="1">
      <alignment horizontal="left" vertical="center" wrapText="1"/>
    </xf>
    <xf numFmtId="0" fontId="37" fillId="0" borderId="91" xfId="0" applyFont="1" applyBorder="1" applyAlignment="1">
      <alignment horizontal="left" vertical="center" wrapText="1"/>
    </xf>
    <xf numFmtId="0" fontId="37" fillId="0" borderId="92" xfId="0" applyFont="1" applyBorder="1" applyAlignment="1">
      <alignment horizontal="left" vertical="center" wrapText="1"/>
    </xf>
    <xf numFmtId="0" fontId="37" fillId="0" borderId="82" xfId="0" applyFont="1" applyBorder="1" applyAlignment="1">
      <alignment horizontal="left" vertical="center" wrapText="1"/>
    </xf>
    <xf numFmtId="0" fontId="37" fillId="0" borderId="93" xfId="0" applyFont="1" applyBorder="1" applyAlignment="1">
      <alignment horizontal="left" vertical="center" wrapText="1"/>
    </xf>
    <xf numFmtId="0" fontId="37" fillId="0" borderId="94" xfId="0" applyFont="1" applyBorder="1" applyAlignment="1">
      <alignment horizontal="left" vertical="center" wrapText="1"/>
    </xf>
    <xf numFmtId="0" fontId="38" fillId="0" borderId="81" xfId="0" applyFont="1" applyBorder="1" applyAlignment="1">
      <alignment horizontal="center" vertical="center" wrapText="1"/>
    </xf>
    <xf numFmtId="0" fontId="38" fillId="0" borderId="88" xfId="0" applyFont="1" applyBorder="1" applyAlignment="1">
      <alignment horizontal="center" vertical="center" wrapText="1"/>
    </xf>
    <xf numFmtId="0" fontId="38" fillId="0" borderId="89" xfId="0" applyFont="1" applyBorder="1" applyAlignment="1">
      <alignment horizontal="center" vertical="center" wrapText="1"/>
    </xf>
    <xf numFmtId="0" fontId="37" fillId="0" borderId="87" xfId="0" applyFont="1" applyBorder="1" applyAlignment="1">
      <alignment horizontal="left" vertical="center" wrapText="1"/>
    </xf>
    <xf numFmtId="0" fontId="37" fillId="0" borderId="95" xfId="0" applyFont="1" applyBorder="1" applyAlignment="1">
      <alignment horizontal="left" vertical="center" wrapText="1"/>
    </xf>
    <xf numFmtId="0" fontId="14" fillId="7" borderId="25" xfId="0" applyFont="1" applyFill="1" applyBorder="1" applyAlignment="1">
      <alignment horizontal="left" vertical="center" wrapText="1"/>
    </xf>
    <xf numFmtId="0" fontId="14" fillId="7" borderId="26" xfId="0" applyFont="1" applyFill="1" applyBorder="1" applyAlignment="1">
      <alignment horizontal="left" vertical="center" wrapText="1"/>
    </xf>
    <xf numFmtId="0" fontId="14" fillId="7" borderId="31" xfId="0" applyFont="1" applyFill="1" applyBorder="1" applyAlignment="1">
      <alignment horizontal="left" vertical="center" wrapText="1"/>
    </xf>
    <xf numFmtId="0" fontId="27" fillId="9" borderId="83" xfId="0" applyFont="1" applyFill="1" applyBorder="1" applyAlignment="1">
      <alignment horizontal="center" vertical="top" wrapText="1"/>
    </xf>
    <xf numFmtId="0" fontId="27" fillId="9" borderId="77" xfId="0" applyFont="1" applyFill="1" applyBorder="1" applyAlignment="1">
      <alignment horizontal="center" vertical="top" wrapText="1"/>
    </xf>
    <xf numFmtId="0" fontId="27" fillId="9" borderId="15" xfId="0" applyFont="1" applyFill="1" applyBorder="1" applyAlignment="1">
      <alignment horizontal="center" vertical="top" wrapText="1"/>
    </xf>
    <xf numFmtId="0" fontId="27" fillId="9" borderId="83" xfId="0" applyFont="1" applyFill="1" applyBorder="1" applyAlignment="1">
      <alignment horizontal="center" vertical="center" wrapText="1"/>
    </xf>
    <xf numFmtId="0" fontId="27" fillId="9" borderId="77"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11" fillId="6" borderId="21" xfId="0" applyFont="1" applyFill="1" applyBorder="1" applyAlignment="1">
      <alignment horizontal="center" vertical="top" wrapText="1"/>
    </xf>
    <xf numFmtId="0" fontId="12" fillId="0" borderId="22" xfId="0" applyFont="1" applyBorder="1" applyAlignment="1">
      <alignment horizontal="center" vertical="top" wrapText="1"/>
    </xf>
    <xf numFmtId="0" fontId="12" fillId="0" borderId="23" xfId="0" applyFont="1" applyBorder="1" applyAlignment="1">
      <alignment horizontal="center" vertical="top" wrapText="1"/>
    </xf>
    <xf numFmtId="0" fontId="13" fillId="5" borderId="24" xfId="0" applyFont="1" applyFill="1" applyBorder="1" applyAlignment="1">
      <alignment horizontal="center" vertical="top" wrapText="1"/>
    </xf>
    <xf numFmtId="0" fontId="14" fillId="5" borderId="25" xfId="0" applyFont="1" applyFill="1" applyBorder="1" applyAlignment="1">
      <alignment horizontal="center" vertical="center" wrapText="1"/>
    </xf>
    <xf numFmtId="0" fontId="14" fillId="5" borderId="26" xfId="0" applyFont="1" applyFill="1" applyBorder="1" applyAlignment="1">
      <alignment horizontal="center" vertical="center" wrapText="1"/>
    </xf>
    <xf numFmtId="0" fontId="14" fillId="5" borderId="30" xfId="0" applyFont="1" applyFill="1" applyBorder="1" applyAlignment="1">
      <alignment horizontal="center" vertical="center" wrapText="1"/>
    </xf>
    <xf numFmtId="0" fontId="16" fillId="5" borderId="27" xfId="0" applyFont="1" applyFill="1" applyBorder="1" applyAlignment="1">
      <alignment horizontal="center" vertical="center" wrapText="1"/>
    </xf>
    <xf numFmtId="0" fontId="17" fillId="0" borderId="28" xfId="0" applyFont="1" applyBorder="1" applyAlignment="1"/>
    <xf numFmtId="0" fontId="17" fillId="0" borderId="29" xfId="0" applyFont="1" applyBorder="1" applyAlignment="1"/>
    <xf numFmtId="0" fontId="15" fillId="5" borderId="25" xfId="0" applyFont="1" applyFill="1" applyBorder="1" applyAlignment="1">
      <alignment horizontal="left" vertical="center" wrapText="1"/>
    </xf>
    <xf numFmtId="0" fontId="17" fillId="0" borderId="26" xfId="0" applyFont="1" applyBorder="1" applyAlignment="1">
      <alignment horizontal="left"/>
    </xf>
    <xf numFmtId="0" fontId="17" fillId="0" borderId="30" xfId="0" applyFont="1" applyBorder="1" applyAlignment="1">
      <alignment horizontal="left"/>
    </xf>
    <xf numFmtId="0" fontId="14" fillId="7" borderId="25" xfId="0" applyFont="1" applyFill="1" applyBorder="1" applyAlignment="1">
      <alignment horizontal="center" vertical="center" wrapText="1"/>
    </xf>
    <xf numFmtId="0" fontId="14" fillId="7" borderId="26" xfId="0" applyFont="1" applyFill="1" applyBorder="1" applyAlignment="1">
      <alignment horizontal="center" vertical="center" wrapText="1"/>
    </xf>
    <xf numFmtId="0" fontId="14" fillId="7" borderId="30" xfId="0" applyFont="1" applyFill="1" applyBorder="1" applyAlignment="1">
      <alignment horizontal="center" vertical="center" wrapText="1"/>
    </xf>
    <xf numFmtId="0" fontId="27" fillId="7" borderId="83" xfId="0" applyFont="1" applyFill="1" applyBorder="1" applyAlignment="1">
      <alignment horizontal="center" vertical="top" wrapText="1"/>
    </xf>
    <xf numFmtId="0" fontId="27" fillId="7" borderId="77" xfId="0" applyFont="1" applyFill="1" applyBorder="1" applyAlignment="1">
      <alignment horizontal="center" vertical="top" wrapText="1"/>
    </xf>
    <xf numFmtId="0" fontId="27" fillId="7" borderId="15" xfId="0" applyFont="1" applyFill="1" applyBorder="1" applyAlignment="1">
      <alignment horizontal="center" vertical="top" wrapText="1"/>
    </xf>
    <xf numFmtId="0" fontId="27" fillId="7" borderId="83" xfId="0" applyFont="1" applyFill="1" applyBorder="1" applyAlignment="1">
      <alignment horizontal="center" vertical="center" wrapText="1"/>
    </xf>
    <xf numFmtId="0" fontId="27" fillId="7" borderId="77" xfId="0" applyFont="1" applyFill="1" applyBorder="1" applyAlignment="1">
      <alignment horizontal="center" vertical="center" wrapText="1"/>
    </xf>
    <xf numFmtId="0" fontId="27" fillId="7" borderId="15" xfId="0" applyFont="1" applyFill="1" applyBorder="1" applyAlignment="1">
      <alignment horizontal="center" vertical="center" wrapText="1"/>
    </xf>
    <xf numFmtId="0" fontId="27" fillId="12" borderId="83" xfId="0" applyFont="1" applyFill="1" applyBorder="1" applyAlignment="1">
      <alignment horizontal="center" vertical="top" wrapText="1"/>
    </xf>
    <xf numFmtId="0" fontId="27" fillId="12" borderId="77" xfId="0" applyFont="1" applyFill="1" applyBorder="1" applyAlignment="1">
      <alignment horizontal="center" vertical="top" wrapText="1"/>
    </xf>
    <xf numFmtId="0" fontId="27" fillId="12" borderId="15" xfId="0" applyFont="1" applyFill="1" applyBorder="1" applyAlignment="1">
      <alignment horizontal="center" vertical="top" wrapText="1"/>
    </xf>
    <xf numFmtId="0" fontId="28" fillId="12" borderId="83" xfId="0" applyFont="1" applyFill="1" applyBorder="1" applyAlignment="1">
      <alignment horizontal="center" vertical="center" wrapText="1"/>
    </xf>
    <xf numFmtId="0" fontId="28" fillId="12" borderId="77" xfId="0" applyFont="1" applyFill="1" applyBorder="1" applyAlignment="1">
      <alignment horizontal="center" vertical="center" wrapText="1"/>
    </xf>
    <xf numFmtId="0" fontId="28" fillId="12" borderId="15" xfId="0" applyFont="1" applyFill="1" applyBorder="1" applyAlignment="1">
      <alignment horizontal="center" vertical="center" wrapText="1"/>
    </xf>
    <xf numFmtId="0" fontId="27" fillId="8" borderId="83" xfId="0" applyFont="1" applyFill="1" applyBorder="1" applyAlignment="1">
      <alignment horizontal="center" vertical="top" wrapText="1"/>
    </xf>
    <xf numFmtId="0" fontId="27" fillId="8" borderId="77" xfId="0" applyFont="1" applyFill="1" applyBorder="1" applyAlignment="1">
      <alignment horizontal="center" vertical="top" wrapText="1"/>
    </xf>
    <xf numFmtId="0" fontId="27" fillId="8" borderId="15" xfId="0" applyFont="1" applyFill="1" applyBorder="1" applyAlignment="1">
      <alignment horizontal="center" vertical="top" wrapText="1"/>
    </xf>
    <xf numFmtId="0" fontId="27" fillId="8" borderId="83" xfId="0" applyFont="1" applyFill="1" applyBorder="1" applyAlignment="1">
      <alignment horizontal="center" vertical="center" wrapText="1"/>
    </xf>
    <xf numFmtId="0" fontId="27" fillId="8" borderId="77"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5" fillId="0" borderId="14" xfId="0" applyFont="1" applyBorder="1" applyAlignment="1">
      <alignment wrapText="1"/>
    </xf>
    <xf numFmtId="0" fontId="5" fillId="0" borderId="14" xfId="0" applyFont="1" applyBorder="1" applyAlignment="1">
      <alignment horizontal="left" wrapText="1"/>
    </xf>
    <xf numFmtId="0" fontId="4" fillId="0" borderId="2" xfId="1" applyFont="1" applyBorder="1" applyAlignment="1">
      <alignment horizontal="center" vertical="center"/>
    </xf>
    <xf numFmtId="0" fontId="9" fillId="8" borderId="58" xfId="0" applyFont="1" applyFill="1" applyBorder="1" applyAlignment="1">
      <alignment horizontal="center"/>
    </xf>
    <xf numFmtId="0" fontId="9" fillId="8" borderId="62" xfId="0" applyFont="1" applyFill="1" applyBorder="1" applyAlignment="1">
      <alignment horizontal="center"/>
    </xf>
    <xf numFmtId="0" fontId="9" fillId="7" borderId="73" xfId="0" applyFont="1" applyFill="1" applyBorder="1" applyAlignment="1">
      <alignment horizontal="center" vertical="center"/>
    </xf>
    <xf numFmtId="0" fontId="9" fillId="7" borderId="69" xfId="0" applyFont="1" applyFill="1" applyBorder="1" applyAlignment="1">
      <alignment horizontal="center" vertical="center"/>
    </xf>
    <xf numFmtId="0" fontId="9" fillId="7" borderId="60" xfId="0" applyFont="1" applyFill="1" applyBorder="1" applyAlignment="1">
      <alignment horizontal="center" vertical="center"/>
    </xf>
    <xf numFmtId="0" fontId="9" fillId="7" borderId="74" xfId="0" applyFont="1" applyFill="1" applyBorder="1" applyAlignment="1">
      <alignment horizontal="center" vertical="center"/>
    </xf>
    <xf numFmtId="0" fontId="9" fillId="7" borderId="0" xfId="0" applyFont="1" applyFill="1" applyBorder="1" applyAlignment="1">
      <alignment horizontal="center" vertical="center"/>
    </xf>
    <xf numFmtId="0" fontId="9" fillId="7" borderId="63" xfId="0" applyFont="1" applyFill="1" applyBorder="1" applyAlignment="1">
      <alignment horizontal="center" vertical="center"/>
    </xf>
    <xf numFmtId="0" fontId="9" fillId="7" borderId="76" xfId="0" applyFont="1" applyFill="1" applyBorder="1" applyAlignment="1">
      <alignment horizontal="center" vertical="center"/>
    </xf>
    <xf numFmtId="0" fontId="9" fillId="7" borderId="80" xfId="0" applyFont="1" applyFill="1" applyBorder="1" applyAlignment="1">
      <alignment horizontal="center" vertical="center"/>
    </xf>
    <xf numFmtId="0" fontId="9" fillId="7" borderId="75" xfId="0" applyFont="1" applyFill="1" applyBorder="1" applyAlignment="1">
      <alignment horizontal="center" vertical="center"/>
    </xf>
    <xf numFmtId="0" fontId="9" fillId="7" borderId="83" xfId="0" applyFont="1" applyFill="1" applyBorder="1" applyAlignment="1">
      <alignment horizontal="center" vertical="center"/>
    </xf>
    <xf numFmtId="0" fontId="9" fillId="7" borderId="77" xfId="0" applyFont="1" applyFill="1" applyBorder="1" applyAlignment="1">
      <alignment horizontal="center" vertical="center"/>
    </xf>
    <xf numFmtId="0" fontId="9" fillId="7" borderId="15" xfId="0" applyFont="1" applyFill="1" applyBorder="1" applyAlignment="1">
      <alignment horizontal="center" vertical="center"/>
    </xf>
    <xf numFmtId="0" fontId="9" fillId="8" borderId="73" xfId="0" applyFont="1" applyFill="1" applyBorder="1" applyAlignment="1">
      <alignment horizontal="center" vertical="center"/>
    </xf>
    <xf numFmtId="0" fontId="9" fillId="8" borderId="69" xfId="0" applyFont="1" applyFill="1" applyBorder="1" applyAlignment="1">
      <alignment horizontal="center" vertical="center"/>
    </xf>
    <xf numFmtId="0" fontId="9" fillId="8" borderId="60" xfId="0" applyFont="1" applyFill="1" applyBorder="1" applyAlignment="1">
      <alignment horizontal="center" vertical="center"/>
    </xf>
    <xf numFmtId="0" fontId="9" fillId="8" borderId="74" xfId="0" applyFont="1" applyFill="1" applyBorder="1" applyAlignment="1">
      <alignment horizontal="center" vertical="center"/>
    </xf>
    <xf numFmtId="0" fontId="9" fillId="8" borderId="0" xfId="0" applyFont="1" applyFill="1" applyBorder="1" applyAlignment="1">
      <alignment horizontal="center" vertical="center"/>
    </xf>
    <xf numFmtId="0" fontId="9" fillId="8" borderId="63" xfId="0" applyFont="1" applyFill="1" applyBorder="1" applyAlignment="1">
      <alignment horizontal="center" vertical="center"/>
    </xf>
    <xf numFmtId="0" fontId="9" fillId="8" borderId="76" xfId="0" applyFont="1" applyFill="1" applyBorder="1" applyAlignment="1">
      <alignment horizontal="center" vertical="center"/>
    </xf>
    <xf numFmtId="0" fontId="9" fillId="8" borderId="80" xfId="0" applyFont="1" applyFill="1" applyBorder="1" applyAlignment="1">
      <alignment horizontal="center" vertical="center"/>
    </xf>
    <xf numFmtId="0" fontId="9" fillId="8" borderId="75" xfId="0" applyFont="1" applyFill="1" applyBorder="1" applyAlignment="1">
      <alignment horizontal="center" vertical="center"/>
    </xf>
    <xf numFmtId="0" fontId="9" fillId="8" borderId="83" xfId="0" applyFont="1" applyFill="1" applyBorder="1" applyAlignment="1">
      <alignment horizontal="center" vertical="center"/>
    </xf>
    <xf numFmtId="0" fontId="9" fillId="8" borderId="77" xfId="0" applyFont="1" applyFill="1" applyBorder="1" applyAlignment="1">
      <alignment horizontal="center" vertical="center"/>
    </xf>
    <xf numFmtId="0" fontId="9" fillId="8" borderId="15" xfId="0" applyFont="1" applyFill="1" applyBorder="1" applyAlignment="1">
      <alignment horizontal="center" vertical="center"/>
    </xf>
    <xf numFmtId="0" fontId="9" fillId="9" borderId="73" xfId="0" applyFont="1" applyFill="1" applyBorder="1" applyAlignment="1">
      <alignment horizontal="center" vertical="center"/>
    </xf>
    <xf numFmtId="0" fontId="9" fillId="9" borderId="69" xfId="0" applyFont="1" applyFill="1" applyBorder="1" applyAlignment="1">
      <alignment horizontal="center" vertical="center"/>
    </xf>
    <xf numFmtId="0" fontId="9" fillId="9" borderId="60" xfId="0" applyFont="1" applyFill="1" applyBorder="1" applyAlignment="1">
      <alignment horizontal="center" vertical="center"/>
    </xf>
    <xf numFmtId="0" fontId="9" fillId="9" borderId="74" xfId="0" applyFont="1" applyFill="1" applyBorder="1" applyAlignment="1">
      <alignment horizontal="center" vertical="center"/>
    </xf>
    <xf numFmtId="0" fontId="9" fillId="9" borderId="0" xfId="0" applyFont="1" applyFill="1" applyBorder="1" applyAlignment="1">
      <alignment horizontal="center" vertical="center"/>
    </xf>
    <xf numFmtId="0" fontId="9" fillId="9" borderId="63" xfId="0" applyFont="1" applyFill="1" applyBorder="1" applyAlignment="1">
      <alignment horizontal="center" vertical="center"/>
    </xf>
    <xf numFmtId="0" fontId="9" fillId="9" borderId="76" xfId="0" applyFont="1" applyFill="1" applyBorder="1" applyAlignment="1">
      <alignment horizontal="center" vertical="center"/>
    </xf>
    <xf numFmtId="0" fontId="9" fillId="9" borderId="80" xfId="0" applyFont="1" applyFill="1" applyBorder="1" applyAlignment="1">
      <alignment horizontal="center" vertical="center"/>
    </xf>
    <xf numFmtId="0" fontId="9" fillId="9" borderId="75" xfId="0" applyFont="1" applyFill="1" applyBorder="1" applyAlignment="1">
      <alignment horizontal="center" vertical="center"/>
    </xf>
    <xf numFmtId="0" fontId="9" fillId="9" borderId="83" xfId="0" applyFont="1" applyFill="1" applyBorder="1" applyAlignment="1">
      <alignment horizontal="center" vertical="center"/>
    </xf>
    <xf numFmtId="0" fontId="9" fillId="9" borderId="77" xfId="0" applyFont="1" applyFill="1" applyBorder="1" applyAlignment="1">
      <alignment horizontal="center" vertical="center"/>
    </xf>
    <xf numFmtId="0" fontId="9" fillId="9" borderId="15" xfId="0" applyFont="1" applyFill="1" applyBorder="1" applyAlignment="1">
      <alignment horizontal="center" vertical="center"/>
    </xf>
    <xf numFmtId="0" fontId="22" fillId="7" borderId="16" xfId="0" applyFont="1" applyFill="1" applyBorder="1" applyAlignment="1">
      <alignment horizontal="left" vertical="top" wrapText="1"/>
    </xf>
    <xf numFmtId="0" fontId="22" fillId="7" borderId="18" xfId="0" applyFont="1" applyFill="1" applyBorder="1" applyAlignment="1">
      <alignment horizontal="left" vertical="top" wrapText="1"/>
    </xf>
    <xf numFmtId="0" fontId="22" fillId="7" borderId="78" xfId="0" applyFont="1" applyFill="1" applyBorder="1" applyAlignment="1">
      <alignment horizontal="center" vertical="center" wrapText="1"/>
    </xf>
    <xf numFmtId="0" fontId="22" fillId="7" borderId="79" xfId="0" applyFont="1" applyFill="1" applyBorder="1" applyAlignment="1">
      <alignment horizontal="center" vertical="center"/>
    </xf>
    <xf numFmtId="9" fontId="22" fillId="7" borderId="16" xfId="0" applyNumberFormat="1" applyFont="1" applyFill="1" applyBorder="1" applyAlignment="1">
      <alignment horizontal="center" vertical="center"/>
    </xf>
    <xf numFmtId="0" fontId="22" fillId="7" borderId="18" xfId="0" applyFont="1" applyFill="1" applyBorder="1" applyAlignment="1">
      <alignment horizontal="center" vertical="center"/>
    </xf>
    <xf numFmtId="0" fontId="22" fillId="7" borderId="85" xfId="0" applyFont="1" applyFill="1" applyBorder="1" applyAlignment="1">
      <alignment horizontal="left" vertical="center" wrapText="1"/>
    </xf>
    <xf numFmtId="0" fontId="22" fillId="7" borderId="86" xfId="0" applyFont="1" applyFill="1" applyBorder="1" applyAlignment="1">
      <alignment horizontal="left" vertical="center" wrapText="1"/>
    </xf>
    <xf numFmtId="0" fontId="29" fillId="8" borderId="73" xfId="0" applyFont="1" applyFill="1" applyBorder="1" applyAlignment="1">
      <alignment horizontal="center" vertical="center"/>
    </xf>
    <xf numFmtId="0" fontId="29" fillId="8" borderId="69" xfId="0" applyFont="1" applyFill="1" applyBorder="1" applyAlignment="1">
      <alignment horizontal="center" vertical="center"/>
    </xf>
    <xf numFmtId="0" fontId="29" fillId="8" borderId="60" xfId="0" applyFont="1" applyFill="1" applyBorder="1" applyAlignment="1">
      <alignment horizontal="center" vertical="center"/>
    </xf>
    <xf numFmtId="0" fontId="29" fillId="8" borderId="74" xfId="0" applyFont="1" applyFill="1" applyBorder="1" applyAlignment="1">
      <alignment horizontal="center" vertical="center"/>
    </xf>
    <xf numFmtId="0" fontId="29" fillId="8" borderId="0" xfId="0" applyFont="1" applyFill="1" applyBorder="1" applyAlignment="1">
      <alignment horizontal="center" vertical="center"/>
    </xf>
    <xf numFmtId="0" fontId="29" fillId="8" borderId="63" xfId="0" applyFont="1" applyFill="1" applyBorder="1" applyAlignment="1">
      <alignment horizontal="center" vertical="center"/>
    </xf>
    <xf numFmtId="0" fontId="29" fillId="8" borderId="83" xfId="0" applyFont="1" applyFill="1" applyBorder="1" applyAlignment="1">
      <alignment horizontal="center" vertical="center"/>
    </xf>
    <xf numFmtId="0" fontId="29" fillId="8" borderId="77" xfId="0" applyFont="1" applyFill="1" applyBorder="1" applyAlignment="1">
      <alignment horizontal="center" vertical="center"/>
    </xf>
    <xf numFmtId="0" fontId="29" fillId="8" borderId="15" xfId="0" applyFont="1" applyFill="1" applyBorder="1" applyAlignment="1">
      <alignment horizontal="center" vertical="center"/>
    </xf>
    <xf numFmtId="0" fontId="23" fillId="2" borderId="32" xfId="0" applyFont="1" applyFill="1" applyBorder="1" applyAlignment="1">
      <alignment horizontal="center" vertical="center" wrapText="1"/>
    </xf>
    <xf numFmtId="0" fontId="23" fillId="2" borderId="33" xfId="0" applyFont="1" applyFill="1" applyBorder="1" applyAlignment="1">
      <alignment horizontal="center" vertical="center" wrapText="1"/>
    </xf>
    <xf numFmtId="0" fontId="23" fillId="2" borderId="34" xfId="0" applyFont="1" applyFill="1" applyBorder="1" applyAlignment="1">
      <alignment horizontal="center" vertical="center" wrapText="1"/>
    </xf>
    <xf numFmtId="0" fontId="24" fillId="3" borderId="32" xfId="0" applyFont="1" applyFill="1" applyBorder="1" applyAlignment="1">
      <alignment horizontal="center" vertical="center" wrapText="1"/>
    </xf>
    <xf numFmtId="0" fontId="24" fillId="3" borderId="36" xfId="0" applyFont="1" applyFill="1" applyBorder="1" applyAlignment="1">
      <alignment horizontal="center" vertical="center" wrapText="1"/>
    </xf>
    <xf numFmtId="0" fontId="23" fillId="2" borderId="39" xfId="0" applyFont="1" applyFill="1" applyBorder="1" applyAlignment="1">
      <alignment horizontal="center" vertical="center" wrapText="1"/>
    </xf>
    <xf numFmtId="0" fontId="23" fillId="2" borderId="43" xfId="0" applyFont="1" applyFill="1" applyBorder="1" applyAlignment="1">
      <alignment horizontal="center" vertical="center" wrapText="1"/>
    </xf>
    <xf numFmtId="0" fontId="23" fillId="2" borderId="38"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44"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23" fillId="0" borderId="45" xfId="0" applyFont="1" applyFill="1" applyBorder="1" applyAlignment="1">
      <alignment horizontal="center" vertical="center" wrapText="1"/>
    </xf>
    <xf numFmtId="0" fontId="22" fillId="0" borderId="41" xfId="0" applyFont="1" applyFill="1" applyBorder="1" applyAlignment="1">
      <alignment horizontal="center" vertical="center" wrapText="1"/>
    </xf>
    <xf numFmtId="0" fontId="22" fillId="0" borderId="35" xfId="0" applyFont="1" applyFill="1" applyBorder="1" applyAlignment="1">
      <alignment horizontal="center" vertical="center" wrapText="1"/>
    </xf>
    <xf numFmtId="0" fontId="22" fillId="0" borderId="42" xfId="0" applyFont="1" applyFill="1" applyBorder="1" applyAlignment="1">
      <alignment horizontal="center" vertical="center" wrapText="1"/>
    </xf>
    <xf numFmtId="0" fontId="22" fillId="0" borderId="46" xfId="0" applyFont="1" applyFill="1" applyBorder="1" applyAlignment="1">
      <alignment horizontal="center" vertical="center" wrapText="1"/>
    </xf>
    <xf numFmtId="0" fontId="22" fillId="0" borderId="73" xfId="0" applyFont="1" applyFill="1" applyBorder="1" applyAlignment="1">
      <alignment horizontal="center" vertical="center" wrapText="1"/>
    </xf>
    <xf numFmtId="0" fontId="22" fillId="0" borderId="76" xfId="0" applyFont="1" applyFill="1" applyBorder="1" applyAlignment="1">
      <alignment horizontal="center" vertical="center" wrapText="1"/>
    </xf>
    <xf numFmtId="0" fontId="23" fillId="2" borderId="49" xfId="0" applyFont="1" applyFill="1" applyBorder="1" applyAlignment="1">
      <alignment horizontal="center" vertical="center" wrapText="1"/>
    </xf>
    <xf numFmtId="0" fontId="22" fillId="0" borderId="16" xfId="0" applyFont="1" applyFill="1" applyBorder="1" applyAlignment="1">
      <alignment horizontal="left" vertical="top" wrapText="1"/>
    </xf>
    <xf numFmtId="0" fontId="22" fillId="0" borderId="18" xfId="0" applyFont="1" applyFill="1" applyBorder="1" applyAlignment="1">
      <alignment horizontal="left" vertical="top" wrapText="1"/>
    </xf>
    <xf numFmtId="0" fontId="4" fillId="0" borderId="5" xfId="1" applyFont="1" applyBorder="1" applyAlignment="1">
      <alignment horizontal="left" vertical="center"/>
    </xf>
    <xf numFmtId="0" fontId="4" fillId="0" borderId="6" xfId="1" applyFont="1" applyBorder="1" applyAlignment="1">
      <alignment horizontal="left" vertical="center"/>
    </xf>
    <xf numFmtId="0" fontId="23" fillId="2" borderId="11" xfId="0" applyFont="1" applyFill="1" applyBorder="1" applyAlignment="1">
      <alignment horizontal="center" vertical="center" wrapText="1"/>
    </xf>
    <xf numFmtId="0" fontId="23" fillId="2" borderId="44" xfId="0" applyFont="1" applyFill="1" applyBorder="1" applyAlignment="1">
      <alignment horizontal="center" vertical="center" wrapText="1"/>
    </xf>
    <xf numFmtId="0" fontId="29" fillId="9" borderId="73" xfId="0" applyFont="1" applyFill="1" applyBorder="1" applyAlignment="1">
      <alignment horizontal="center" vertical="center"/>
    </xf>
    <xf numFmtId="0" fontId="29" fillId="9" borderId="69" xfId="0" applyFont="1" applyFill="1" applyBorder="1" applyAlignment="1">
      <alignment horizontal="center" vertical="center"/>
    </xf>
    <xf numFmtId="0" fontId="29" fillId="9" borderId="60" xfId="0" applyFont="1" applyFill="1" applyBorder="1" applyAlignment="1">
      <alignment horizontal="center" vertical="center"/>
    </xf>
    <xf numFmtId="0" fontId="29" fillId="9" borderId="74" xfId="0" applyFont="1" applyFill="1" applyBorder="1" applyAlignment="1">
      <alignment horizontal="center" vertical="center"/>
    </xf>
    <xf numFmtId="0" fontId="29" fillId="9" borderId="0" xfId="0" applyFont="1" applyFill="1" applyBorder="1" applyAlignment="1">
      <alignment horizontal="center" vertical="center"/>
    </xf>
    <xf numFmtId="0" fontId="29" fillId="9" borderId="63" xfId="0" applyFont="1" applyFill="1" applyBorder="1" applyAlignment="1">
      <alignment horizontal="center" vertical="center"/>
    </xf>
    <xf numFmtId="0" fontId="29" fillId="9" borderId="83" xfId="0" applyFont="1" applyFill="1" applyBorder="1" applyAlignment="1">
      <alignment horizontal="center" vertical="center"/>
    </xf>
    <xf numFmtId="0" fontId="29" fillId="9" borderId="77" xfId="0" applyFont="1" applyFill="1" applyBorder="1" applyAlignment="1">
      <alignment horizontal="center" vertical="center"/>
    </xf>
    <xf numFmtId="0" fontId="29" fillId="9" borderId="15" xfId="0" applyFont="1" applyFill="1" applyBorder="1" applyAlignment="1">
      <alignment horizontal="center" vertical="center"/>
    </xf>
    <xf numFmtId="0" fontId="22" fillId="0" borderId="78" xfId="0" applyFont="1" applyFill="1" applyBorder="1" applyAlignment="1">
      <alignment horizontal="center" vertical="center" wrapText="1"/>
    </xf>
    <xf numFmtId="0" fontId="22" fillId="0" borderId="79" xfId="0" applyFont="1" applyFill="1" applyBorder="1" applyAlignment="1">
      <alignment horizontal="center" vertical="center"/>
    </xf>
    <xf numFmtId="9" fontId="22" fillId="0" borderId="16" xfId="0" applyNumberFormat="1" applyFont="1" applyFill="1" applyBorder="1" applyAlignment="1">
      <alignment horizontal="center" vertical="center"/>
    </xf>
    <xf numFmtId="0" fontId="22" fillId="0" borderId="18" xfId="0" applyFont="1" applyFill="1" applyBorder="1" applyAlignment="1">
      <alignment horizontal="center" vertical="center"/>
    </xf>
    <xf numFmtId="0" fontId="22" fillId="0" borderId="85" xfId="0" applyFont="1" applyFill="1" applyBorder="1" applyAlignment="1">
      <alignment horizontal="left" vertical="center" wrapText="1"/>
    </xf>
    <xf numFmtId="0" fontId="22" fillId="0" borderId="86" xfId="0" applyFont="1" applyFill="1" applyBorder="1" applyAlignment="1">
      <alignment horizontal="left" vertical="center" wrapText="1"/>
    </xf>
    <xf numFmtId="0" fontId="29" fillId="12" borderId="73" xfId="0" applyFont="1" applyFill="1" applyBorder="1" applyAlignment="1">
      <alignment horizontal="center" vertical="center"/>
    </xf>
    <xf numFmtId="0" fontId="29" fillId="12" borderId="69" xfId="0" applyFont="1" applyFill="1" applyBorder="1" applyAlignment="1">
      <alignment horizontal="center" vertical="center"/>
    </xf>
    <xf numFmtId="0" fontId="29" fillId="12" borderId="60" xfId="0" applyFont="1" applyFill="1" applyBorder="1" applyAlignment="1">
      <alignment horizontal="center" vertical="center"/>
    </xf>
    <xf numFmtId="0" fontId="29" fillId="12" borderId="74" xfId="0" applyFont="1" applyFill="1" applyBorder="1" applyAlignment="1">
      <alignment horizontal="center" vertical="center"/>
    </xf>
    <xf numFmtId="0" fontId="29" fillId="12" borderId="0" xfId="0" applyFont="1" applyFill="1" applyBorder="1" applyAlignment="1">
      <alignment horizontal="center" vertical="center"/>
    </xf>
    <xf numFmtId="0" fontId="29" fillId="12" borderId="63" xfId="0" applyFont="1" applyFill="1" applyBorder="1" applyAlignment="1">
      <alignment horizontal="center" vertical="center"/>
    </xf>
    <xf numFmtId="0" fontId="29" fillId="12" borderId="83" xfId="0" applyFont="1" applyFill="1" applyBorder="1" applyAlignment="1">
      <alignment horizontal="center" vertical="center"/>
    </xf>
    <xf numFmtId="0" fontId="29" fillId="12" borderId="77" xfId="0" applyFont="1" applyFill="1" applyBorder="1" applyAlignment="1">
      <alignment horizontal="center" vertical="center"/>
    </xf>
    <xf numFmtId="0" fontId="29" fillId="12" borderId="15" xfId="0" applyFont="1" applyFill="1" applyBorder="1" applyAlignment="1">
      <alignment horizontal="center" vertical="center"/>
    </xf>
    <xf numFmtId="0" fontId="29" fillId="7" borderId="73" xfId="0" applyFont="1" applyFill="1" applyBorder="1" applyAlignment="1">
      <alignment horizontal="center" vertical="center"/>
    </xf>
    <xf numFmtId="0" fontId="29" fillId="7" borderId="69" xfId="0" applyFont="1" applyFill="1" applyBorder="1" applyAlignment="1">
      <alignment horizontal="center" vertical="center"/>
    </xf>
    <xf numFmtId="0" fontId="29" fillId="7" borderId="60" xfId="0" applyFont="1" applyFill="1" applyBorder="1" applyAlignment="1">
      <alignment horizontal="center" vertical="center"/>
    </xf>
    <xf numFmtId="0" fontId="29" fillId="7" borderId="74" xfId="0" applyFont="1" applyFill="1" applyBorder="1" applyAlignment="1">
      <alignment horizontal="center" vertical="center"/>
    </xf>
    <xf numFmtId="0" fontId="29" fillId="7" borderId="0" xfId="0" applyFont="1" applyFill="1" applyBorder="1" applyAlignment="1">
      <alignment horizontal="center" vertical="center"/>
    </xf>
    <xf numFmtId="0" fontId="29" fillId="7" borderId="63" xfId="0" applyFont="1" applyFill="1" applyBorder="1" applyAlignment="1">
      <alignment horizontal="center" vertical="center"/>
    </xf>
    <xf numFmtId="0" fontId="29" fillId="7" borderId="83" xfId="0" applyFont="1" applyFill="1" applyBorder="1" applyAlignment="1">
      <alignment horizontal="center" vertical="center"/>
    </xf>
    <xf numFmtId="0" fontId="29" fillId="7" borderId="77" xfId="0" applyFont="1" applyFill="1" applyBorder="1" applyAlignment="1">
      <alignment horizontal="center" vertical="center"/>
    </xf>
    <xf numFmtId="0" fontId="29" fillId="7" borderId="15" xfId="0" applyFont="1" applyFill="1" applyBorder="1" applyAlignment="1">
      <alignment horizontal="center" vertical="center"/>
    </xf>
    <xf numFmtId="0" fontId="10" fillId="26" borderId="16" xfId="0" applyFont="1" applyFill="1" applyBorder="1" applyAlignment="1">
      <alignment horizontal="center" vertical="center" wrapText="1"/>
    </xf>
    <xf numFmtId="0" fontId="10" fillId="26" borderId="18" xfId="0" applyFont="1" applyFill="1" applyBorder="1" applyAlignment="1">
      <alignment horizontal="center" vertical="center" wrapText="1"/>
    </xf>
    <xf numFmtId="0" fontId="22" fillId="26" borderId="78" xfId="0" applyFont="1" applyFill="1" applyBorder="1" applyAlignment="1">
      <alignment horizontal="center" vertical="center" wrapText="1"/>
    </xf>
    <xf numFmtId="0" fontId="22" fillId="26" borderId="79" xfId="0" applyFont="1" applyFill="1" applyBorder="1" applyAlignment="1">
      <alignment horizontal="center" vertical="center"/>
    </xf>
    <xf numFmtId="9" fontId="10" fillId="26" borderId="16" xfId="0" applyNumberFormat="1" applyFont="1" applyFill="1" applyBorder="1" applyAlignment="1">
      <alignment horizontal="center" vertical="center"/>
    </xf>
    <xf numFmtId="0" fontId="10" fillId="26" borderId="18" xfId="0" applyFont="1" applyFill="1" applyBorder="1" applyAlignment="1">
      <alignment horizontal="center" vertical="center"/>
    </xf>
    <xf numFmtId="0" fontId="22" fillId="26" borderId="85" xfId="0" applyFont="1" applyFill="1" applyBorder="1" applyAlignment="1">
      <alignment horizontal="center" vertical="center" wrapText="1"/>
    </xf>
    <xf numFmtId="0" fontId="22" fillId="26" borderId="86"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8" fillId="2" borderId="14" xfId="0" applyFont="1" applyFill="1" applyBorder="1" applyAlignment="1">
      <alignment horizontal="justify" vertical="center" wrapText="1"/>
    </xf>
    <xf numFmtId="0" fontId="25" fillId="0" borderId="14" xfId="0" applyFont="1" applyFill="1" applyBorder="1" applyAlignment="1">
      <alignment horizontal="justify" vertical="center" wrapText="1"/>
    </xf>
    <xf numFmtId="0" fontId="17" fillId="0" borderId="14" xfId="0" applyFont="1" applyFill="1" applyBorder="1" applyAlignment="1">
      <alignment horizontal="left" vertical="top"/>
    </xf>
    <xf numFmtId="0" fontId="23" fillId="2" borderId="39" xfId="0" applyFont="1" applyFill="1" applyBorder="1" applyAlignment="1">
      <alignment horizontal="center" vertical="center"/>
    </xf>
    <xf numFmtId="0" fontId="23" fillId="2" borderId="50" xfId="0" applyFont="1" applyFill="1" applyBorder="1" applyAlignment="1">
      <alignment horizontal="center" vertical="center"/>
    </xf>
    <xf numFmtId="0" fontId="23" fillId="2" borderId="36" xfId="0" applyFont="1" applyFill="1" applyBorder="1" applyAlignment="1">
      <alignment horizontal="center" vertical="center"/>
    </xf>
    <xf numFmtId="0" fontId="45" fillId="6" borderId="2" xfId="0" applyFont="1" applyFill="1" applyBorder="1" applyAlignment="1">
      <alignment vertical="center" wrapText="1"/>
    </xf>
    <xf numFmtId="0" fontId="45" fillId="6" borderId="2" xfId="0" applyFont="1" applyFill="1" applyBorder="1" applyAlignment="1">
      <alignment vertical="center"/>
    </xf>
    <xf numFmtId="0" fontId="30" fillId="5" borderId="1" xfId="0" applyFont="1" applyFill="1" applyBorder="1" applyAlignment="1">
      <alignment horizontal="center" vertical="center" wrapText="1"/>
    </xf>
    <xf numFmtId="0" fontId="30" fillId="5" borderId="7" xfId="0" applyFont="1" applyFill="1" applyBorder="1" applyAlignment="1">
      <alignment horizontal="center" vertical="center" wrapText="1"/>
    </xf>
    <xf numFmtId="9" fontId="30" fillId="5" borderId="1" xfId="2" applyFont="1" applyFill="1" applyBorder="1" applyAlignment="1">
      <alignment horizontal="center" vertical="center" wrapText="1"/>
    </xf>
    <xf numFmtId="9" fontId="30" fillId="5" borderId="7" xfId="2" applyFont="1" applyFill="1" applyBorder="1" applyAlignment="1">
      <alignment horizontal="center" vertical="center" wrapText="1"/>
    </xf>
    <xf numFmtId="0" fontId="2" fillId="6" borderId="2" xfId="0" applyFont="1" applyFill="1" applyBorder="1" applyAlignment="1">
      <alignment vertical="center" wrapText="1"/>
    </xf>
    <xf numFmtId="0" fontId="2" fillId="6" borderId="2" xfId="0" applyFont="1" applyFill="1" applyBorder="1" applyAlignment="1"/>
    <xf numFmtId="0" fontId="15" fillId="5" borderId="1"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7" xfId="0" applyFont="1" applyFill="1" applyBorder="1" applyAlignment="1">
      <alignment horizontal="center" vertical="center" wrapText="1"/>
    </xf>
    <xf numFmtId="9" fontId="15" fillId="5" borderId="1" xfId="2" applyFont="1" applyFill="1" applyBorder="1" applyAlignment="1">
      <alignment horizontal="center" vertical="center" wrapText="1"/>
    </xf>
    <xf numFmtId="9" fontId="15" fillId="5" borderId="3" xfId="2" applyFont="1" applyFill="1" applyBorder="1" applyAlignment="1">
      <alignment horizontal="center" vertical="center" wrapText="1"/>
    </xf>
    <xf numFmtId="9" fontId="15" fillId="5" borderId="7" xfId="2" applyFont="1" applyFill="1" applyBorder="1" applyAlignment="1">
      <alignment horizontal="center" vertical="center" wrapText="1"/>
    </xf>
    <xf numFmtId="0" fontId="2" fillId="6" borderId="2" xfId="0" applyFont="1" applyFill="1" applyBorder="1" applyAlignment="1">
      <alignment vertical="center"/>
    </xf>
    <xf numFmtId="0" fontId="0" fillId="0" borderId="0" xfId="0" applyAlignment="1">
      <alignment horizontal="center"/>
    </xf>
    <xf numFmtId="0" fontId="0" fillId="0" borderId="53" xfId="0" applyBorder="1" applyAlignment="1">
      <alignment horizontal="center"/>
    </xf>
    <xf numFmtId="0" fontId="19" fillId="6" borderId="2" xfId="0" applyFont="1" applyFill="1" applyBorder="1" applyAlignment="1">
      <alignment horizontal="center" vertical="center" wrapText="1"/>
    </xf>
    <xf numFmtId="0" fontId="5" fillId="6" borderId="4" xfId="0" applyFont="1" applyFill="1" applyBorder="1" applyAlignment="1">
      <alignment horizontal="center"/>
    </xf>
    <xf numFmtId="0" fontId="5" fillId="6" borderId="5" xfId="0" applyFont="1" applyFill="1" applyBorder="1" applyAlignment="1">
      <alignment horizontal="center"/>
    </xf>
    <xf numFmtId="0" fontId="13" fillId="6" borderId="1"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40" fillId="0" borderId="71" xfId="4" applyFont="1" applyFill="1" applyBorder="1" applyAlignment="1" applyProtection="1">
      <alignment horizontal="center" vertical="center" wrapText="1"/>
      <protection locked="0"/>
    </xf>
    <xf numFmtId="0" fontId="40" fillId="0" borderId="70" xfId="4" applyFont="1" applyFill="1" applyBorder="1" applyAlignment="1" applyProtection="1">
      <alignment horizontal="center" vertical="center" wrapText="1"/>
      <protection locked="0"/>
    </xf>
    <xf numFmtId="0" fontId="40" fillId="0" borderId="2" xfId="4" applyFont="1" applyFill="1" applyBorder="1" applyAlignment="1" applyProtection="1">
      <alignment horizontal="center" vertical="center" wrapText="1"/>
      <protection locked="0"/>
    </xf>
    <xf numFmtId="0" fontId="50" fillId="14" borderId="100" xfId="4" applyFont="1" applyFill="1" applyBorder="1" applyAlignment="1">
      <alignment horizontal="center" vertical="center" wrapText="1"/>
    </xf>
    <xf numFmtId="0" fontId="50" fillId="14" borderId="78" xfId="4" applyFont="1" applyFill="1" applyBorder="1" applyAlignment="1">
      <alignment horizontal="center" vertical="center" wrapText="1"/>
    </xf>
    <xf numFmtId="0" fontId="50" fillId="14" borderId="85" xfId="4" applyFont="1" applyFill="1" applyBorder="1" applyAlignment="1">
      <alignment horizontal="center" vertical="center" wrapText="1"/>
    </xf>
    <xf numFmtId="0" fontId="50" fillId="14" borderId="74" xfId="4" applyFont="1" applyFill="1" applyBorder="1" applyAlignment="1">
      <alignment horizontal="center" vertical="center" wrapText="1"/>
    </xf>
    <xf numFmtId="0" fontId="50" fillId="14" borderId="0" xfId="4" applyFont="1" applyFill="1" applyBorder="1" applyAlignment="1">
      <alignment horizontal="center" vertical="center" wrapText="1"/>
    </xf>
    <xf numFmtId="0" fontId="41" fillId="15" borderId="70" xfId="4" applyFont="1" applyFill="1" applyBorder="1" applyAlignment="1">
      <alignment horizontal="center" vertical="center" wrapText="1"/>
    </xf>
    <xf numFmtId="0" fontId="41" fillId="15" borderId="61" xfId="4" applyFont="1" applyFill="1" applyBorder="1" applyAlignment="1">
      <alignment horizontal="center" vertical="center" wrapText="1"/>
    </xf>
    <xf numFmtId="0" fontId="41" fillId="15" borderId="2" xfId="4" applyFont="1" applyFill="1" applyBorder="1" applyAlignment="1">
      <alignment horizontal="center" vertical="center" wrapText="1"/>
    </xf>
    <xf numFmtId="0" fontId="41" fillId="15" borderId="57" xfId="4" applyFont="1" applyFill="1" applyBorder="1" applyAlignment="1">
      <alignment horizontal="center" vertical="center" wrapText="1"/>
    </xf>
    <xf numFmtId="0" fontId="51" fillId="15" borderId="2" xfId="3" applyFont="1" applyFill="1" applyBorder="1" applyAlignment="1">
      <alignment horizontal="center" vertical="center" wrapText="1"/>
    </xf>
    <xf numFmtId="0" fontId="51" fillId="15" borderId="57" xfId="3" applyFont="1" applyFill="1" applyBorder="1" applyAlignment="1">
      <alignment horizontal="center" vertical="center" wrapText="1"/>
    </xf>
    <xf numFmtId="0" fontId="41" fillId="15" borderId="71" xfId="4" applyFont="1" applyFill="1" applyBorder="1" applyAlignment="1">
      <alignment horizontal="center" vertical="center" wrapText="1"/>
    </xf>
    <xf numFmtId="0" fontId="41" fillId="15" borderId="64" xfId="4" applyFont="1" applyFill="1" applyBorder="1" applyAlignment="1">
      <alignment horizontal="center" vertical="center" wrapText="1"/>
    </xf>
    <xf numFmtId="0" fontId="41" fillId="20" borderId="68" xfId="4" applyFont="1" applyFill="1" applyBorder="1" applyAlignment="1">
      <alignment horizontal="center" vertical="center" wrapText="1"/>
    </xf>
    <xf numFmtId="0" fontId="41" fillId="20" borderId="70" xfId="4" applyFont="1" applyFill="1" applyBorder="1" applyAlignment="1">
      <alignment horizontal="center" vertical="center" wrapText="1"/>
    </xf>
    <xf numFmtId="0" fontId="41" fillId="20" borderId="61" xfId="4" applyFont="1" applyFill="1" applyBorder="1" applyAlignment="1">
      <alignment horizontal="center" vertical="center" wrapText="1"/>
    </xf>
    <xf numFmtId="0" fontId="41" fillId="20" borderId="72" xfId="4" applyFont="1" applyFill="1" applyBorder="1" applyAlignment="1">
      <alignment horizontal="center" vertical="center" wrapText="1"/>
    </xf>
    <xf numFmtId="0" fontId="41" fillId="20" borderId="71" xfId="4" applyFont="1" applyFill="1" applyBorder="1" applyAlignment="1">
      <alignment horizontal="center" vertical="center" wrapText="1"/>
    </xf>
    <xf numFmtId="0" fontId="41" fillId="20" borderId="64" xfId="4" applyFont="1" applyFill="1" applyBorder="1" applyAlignment="1">
      <alignment horizontal="center" vertical="center" wrapText="1"/>
    </xf>
    <xf numFmtId="0" fontId="20" fillId="18" borderId="68" xfId="4" applyFont="1" applyFill="1" applyBorder="1" applyAlignment="1">
      <alignment vertical="center" wrapText="1"/>
    </xf>
    <xf numFmtId="0" fontId="49" fillId="18" borderId="70" xfId="4" applyFont="1" applyFill="1" applyBorder="1" applyAlignment="1">
      <alignment vertical="center"/>
    </xf>
    <xf numFmtId="0" fontId="49" fillId="18" borderId="61" xfId="4" applyFont="1" applyFill="1" applyBorder="1" applyAlignment="1">
      <alignment vertical="center"/>
    </xf>
    <xf numFmtId="0" fontId="5" fillId="18" borderId="72" xfId="4" applyFont="1" applyFill="1" applyBorder="1" applyAlignment="1">
      <alignment horizontal="center" vertical="center" wrapText="1"/>
    </xf>
    <xf numFmtId="0" fontId="5" fillId="18" borderId="71" xfId="4" applyFont="1" applyFill="1" applyBorder="1" applyAlignment="1">
      <alignment horizontal="center" vertical="center"/>
    </xf>
    <xf numFmtId="0" fontId="5" fillId="18" borderId="64" xfId="4" applyFont="1" applyFill="1" applyBorder="1" applyAlignment="1">
      <alignment horizontal="center" vertical="center"/>
    </xf>
    <xf numFmtId="0" fontId="41" fillId="0" borderId="70" xfId="4" applyFont="1" applyFill="1" applyBorder="1" applyAlignment="1" applyProtection="1">
      <alignment horizontal="center" vertical="center" wrapText="1"/>
      <protection locked="0"/>
    </xf>
    <xf numFmtId="0" fontId="40" fillId="0" borderId="2" xfId="4" applyFont="1" applyFill="1" applyBorder="1" applyAlignment="1" applyProtection="1">
      <alignment horizontal="center" vertical="center" wrapText="1"/>
    </xf>
    <xf numFmtId="0" fontId="41" fillId="16" borderId="70" xfId="4" applyFont="1" applyFill="1" applyBorder="1" applyAlignment="1">
      <alignment horizontal="center" vertical="center" wrapText="1"/>
    </xf>
    <xf numFmtId="0" fontId="41" fillId="16" borderId="2" xfId="4" applyFont="1" applyFill="1" applyBorder="1" applyAlignment="1">
      <alignment horizontal="center" vertical="center" wrapText="1"/>
    </xf>
    <xf numFmtId="0" fontId="41" fillId="17" borderId="2" xfId="4" applyFont="1" applyFill="1" applyBorder="1" applyAlignment="1">
      <alignment horizontal="center" vertical="center" wrapText="1"/>
    </xf>
    <xf numFmtId="0" fontId="41" fillId="18" borderId="2" xfId="4" applyFont="1" applyFill="1" applyBorder="1" applyAlignment="1">
      <alignment horizontal="center" vertical="center" wrapText="1"/>
    </xf>
    <xf numFmtId="0" fontId="41" fillId="19" borderId="2" xfId="4" applyFont="1" applyFill="1" applyBorder="1" applyAlignment="1">
      <alignment horizontal="center" vertical="center" wrapText="1"/>
    </xf>
    <xf numFmtId="0" fontId="41" fillId="19" borderId="4" xfId="4" applyFont="1" applyFill="1" applyBorder="1" applyAlignment="1">
      <alignment horizontal="center" vertical="center" wrapText="1"/>
    </xf>
    <xf numFmtId="0" fontId="40" fillId="21" borderId="2" xfId="4" applyFont="1" applyFill="1" applyBorder="1" applyAlignment="1" applyProtection="1">
      <alignment horizontal="center" vertical="center" wrapText="1"/>
      <protection locked="0"/>
    </xf>
    <xf numFmtId="0" fontId="40" fillId="0" borderId="1" xfId="4" applyFont="1" applyFill="1" applyBorder="1" applyAlignment="1" applyProtection="1">
      <alignment horizontal="center" vertical="center" wrapText="1"/>
      <protection locked="0"/>
    </xf>
    <xf numFmtId="0" fontId="40" fillId="0" borderId="7" xfId="4" applyFont="1" applyFill="1" applyBorder="1" applyAlignment="1" applyProtection="1">
      <alignment horizontal="center" vertical="center" wrapText="1"/>
      <protection locked="0"/>
    </xf>
    <xf numFmtId="0" fontId="40" fillId="21" borderId="2" xfId="4" applyFont="1" applyFill="1" applyBorder="1" applyAlignment="1" applyProtection="1">
      <alignment horizontal="center" vertical="center" wrapText="1"/>
    </xf>
    <xf numFmtId="0" fontId="40" fillId="0" borderId="4" xfId="4" applyFont="1" applyFill="1" applyBorder="1" applyAlignment="1" applyProtection="1">
      <alignment horizontal="center" vertical="center" wrapText="1"/>
      <protection locked="0"/>
    </xf>
    <xf numFmtId="0" fontId="42" fillId="0" borderId="2" xfId="4" applyFont="1" applyFill="1" applyBorder="1" applyAlignment="1" applyProtection="1">
      <alignment horizontal="center" vertical="center" wrapText="1"/>
      <protection locked="0"/>
    </xf>
    <xf numFmtId="0" fontId="41" fillId="24" borderId="70" xfId="4" applyFont="1" applyFill="1" applyBorder="1" applyAlignment="1" applyProtection="1">
      <alignment horizontal="center" vertical="center" wrapText="1"/>
      <protection locked="0"/>
    </xf>
    <xf numFmtId="0" fontId="40" fillId="23" borderId="2" xfId="4" applyFont="1" applyFill="1" applyBorder="1" applyAlignment="1" applyProtection="1">
      <alignment horizontal="center" vertical="center" wrapText="1"/>
      <protection locked="0"/>
    </xf>
    <xf numFmtId="0" fontId="52" fillId="0" borderId="0" xfId="4" applyFont="1" applyFill="1" applyBorder="1" applyAlignment="1">
      <alignment horizontal="center" vertical="center" wrapText="1"/>
    </xf>
    <xf numFmtId="0" fontId="52" fillId="23" borderId="0" xfId="4" applyFont="1" applyFill="1" applyBorder="1" applyAlignment="1">
      <alignment horizontal="center" vertical="center"/>
    </xf>
    <xf numFmtId="0" fontId="42" fillId="0" borderId="71" xfId="4" applyFont="1" applyFill="1" applyBorder="1" applyAlignment="1" applyProtection="1">
      <alignment horizontal="center" vertical="center" wrapText="1"/>
      <protection locked="0"/>
    </xf>
    <xf numFmtId="0" fontId="40" fillId="0" borderId="3" xfId="4" applyFont="1" applyFill="1" applyBorder="1" applyAlignment="1" applyProtection="1">
      <alignment horizontal="center" vertical="center" wrapText="1"/>
      <protection locked="0"/>
    </xf>
    <xf numFmtId="0" fontId="40" fillId="0" borderId="51" xfId="4" applyFont="1" applyFill="1" applyBorder="1" applyAlignment="1" applyProtection="1">
      <alignment horizontal="center" vertical="center" wrapText="1"/>
      <protection locked="0"/>
    </xf>
    <xf numFmtId="0" fontId="40" fillId="0" borderId="13" xfId="4" applyFont="1" applyFill="1" applyBorder="1" applyAlignment="1" applyProtection="1">
      <alignment horizontal="center" vertical="center" wrapText="1"/>
      <protection locked="0"/>
    </xf>
    <xf numFmtId="0" fontId="40" fillId="0" borderId="66" xfId="4" applyFont="1" applyFill="1" applyBorder="1" applyAlignment="1" applyProtection="1">
      <alignment horizontal="center" vertical="center" wrapText="1"/>
      <protection locked="0"/>
    </xf>
    <xf numFmtId="0" fontId="40" fillId="0" borderId="2" xfId="4" applyNumberFormat="1" applyFont="1" applyFill="1" applyBorder="1" applyAlignment="1" applyProtection="1">
      <alignment horizontal="center" vertical="center" wrapText="1"/>
      <protection locked="0"/>
    </xf>
    <xf numFmtId="0" fontId="40" fillId="0" borderId="65" xfId="4" applyFont="1" applyFill="1" applyBorder="1" applyAlignment="1" applyProtection="1">
      <alignment horizontal="center" vertical="center" wrapText="1"/>
      <protection locked="0"/>
    </xf>
    <xf numFmtId="0" fontId="52" fillId="19" borderId="8" xfId="4" applyFont="1" applyFill="1" applyBorder="1" applyAlignment="1">
      <alignment horizontal="left" vertical="center" wrapText="1"/>
    </xf>
    <xf numFmtId="0" fontId="52" fillId="0" borderId="71" xfId="4" applyFont="1" applyFill="1" applyBorder="1" applyAlignment="1" applyProtection="1">
      <alignment horizontal="center" vertical="center" wrapText="1"/>
      <protection locked="0"/>
    </xf>
    <xf numFmtId="0" fontId="43" fillId="24" borderId="70" xfId="4" applyFont="1" applyFill="1" applyBorder="1" applyAlignment="1" applyProtection="1">
      <alignment horizontal="center" vertical="center" wrapText="1"/>
      <protection locked="0"/>
    </xf>
    <xf numFmtId="0" fontId="43" fillId="0" borderId="70" xfId="4" applyFont="1" applyFill="1" applyBorder="1" applyAlignment="1" applyProtection="1">
      <alignment horizontal="center" vertical="center" wrapText="1"/>
      <protection locked="0"/>
    </xf>
    <xf numFmtId="0" fontId="52" fillId="0" borderId="2" xfId="4" applyFont="1" applyFill="1" applyBorder="1" applyAlignment="1">
      <alignment horizontal="center" vertical="center" wrapText="1"/>
    </xf>
    <xf numFmtId="0" fontId="52" fillId="23" borderId="0" xfId="4" applyFont="1" applyFill="1" applyBorder="1" applyAlignment="1">
      <alignment horizontal="center" vertical="center" wrapText="1"/>
    </xf>
    <xf numFmtId="0" fontId="52" fillId="0" borderId="2" xfId="4" applyFont="1" applyFill="1" applyBorder="1" applyAlignment="1" applyProtection="1">
      <alignment horizontal="center" vertical="center" wrapText="1"/>
      <protection locked="0"/>
    </xf>
  </cellXfs>
  <cellStyles count="5">
    <cellStyle name="Hipervínculo" xfId="3" builtinId="8"/>
    <cellStyle name="Normal" xfId="0" builtinId="0"/>
    <cellStyle name="Normal 2" xfId="1"/>
    <cellStyle name="Normal 3" xfId="4"/>
    <cellStyle name="Porcentaje" xfId="2" builtinId="5"/>
  </cellStyles>
  <dxfs count="276">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rgb="FFFFFFFF"/>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362290</xdr:colOff>
      <xdr:row>0</xdr:row>
      <xdr:rowOff>42650</xdr:rowOff>
    </xdr:from>
    <xdr:to>
      <xdr:col>1</xdr:col>
      <xdr:colOff>1687286</xdr:colOff>
      <xdr:row>3</xdr:row>
      <xdr:rowOff>26192</xdr:rowOff>
    </xdr:to>
    <xdr:pic>
      <xdr:nvPicPr>
        <xdr:cNvPr id="2" name="Imagen 1"/>
        <xdr:cNvPicPr>
          <a:picLocks noChangeAspect="1"/>
        </xdr:cNvPicPr>
      </xdr:nvPicPr>
      <xdr:blipFill>
        <a:blip xmlns:r="http://schemas.openxmlformats.org/officeDocument/2006/relationships" r:embed="rId1" cstate="print"/>
        <a:srcRect/>
        <a:stretch>
          <a:fillRect/>
        </a:stretch>
      </xdr:blipFill>
      <xdr:spPr bwMode="auto">
        <a:xfrm>
          <a:off x="1048090" y="42650"/>
          <a:ext cx="1324996" cy="631242"/>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1000125</xdr:colOff>
      <xdr:row>7</xdr:row>
      <xdr:rowOff>35719</xdr:rowOff>
    </xdr:from>
    <xdr:to>
      <xdr:col>16</xdr:col>
      <xdr:colOff>11907</xdr:colOff>
      <xdr:row>11</xdr:row>
      <xdr:rowOff>11905</xdr:rowOff>
    </xdr:to>
    <xdr:pic>
      <xdr:nvPicPr>
        <xdr:cNvPr id="2" name="Imagen 1"/>
        <xdr:cNvPicPr>
          <a:picLocks noChangeAspect="1"/>
        </xdr:cNvPicPr>
      </xdr:nvPicPr>
      <xdr:blipFill>
        <a:blip xmlns:r="http://schemas.openxmlformats.org/officeDocument/2006/relationships" r:embed="rId1"/>
        <a:stretch>
          <a:fillRect/>
        </a:stretch>
      </xdr:blipFill>
      <xdr:spPr>
        <a:xfrm>
          <a:off x="8953500" y="1238250"/>
          <a:ext cx="3429000" cy="6429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362290</xdr:colOff>
      <xdr:row>0</xdr:row>
      <xdr:rowOff>42650</xdr:rowOff>
    </xdr:from>
    <xdr:to>
      <xdr:col>0</xdr:col>
      <xdr:colOff>1687286</xdr:colOff>
      <xdr:row>3</xdr:row>
      <xdr:rowOff>1850</xdr:rowOff>
    </xdr:to>
    <xdr:pic>
      <xdr:nvPicPr>
        <xdr:cNvPr id="2" name="Imagen 1"/>
        <xdr:cNvPicPr>
          <a:picLocks noChangeAspect="1"/>
        </xdr:cNvPicPr>
      </xdr:nvPicPr>
      <xdr:blipFill>
        <a:blip xmlns:r="http://schemas.openxmlformats.org/officeDocument/2006/relationships" r:embed="rId1" cstate="print"/>
        <a:srcRect/>
        <a:stretch>
          <a:fillRect/>
        </a:stretch>
      </xdr:blipFill>
      <xdr:spPr bwMode="auto">
        <a:xfrm>
          <a:off x="362290" y="42650"/>
          <a:ext cx="1324996" cy="440742"/>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19390</xdr:colOff>
      <xdr:row>0</xdr:row>
      <xdr:rowOff>90275</xdr:rowOff>
    </xdr:from>
    <xdr:to>
      <xdr:col>0</xdr:col>
      <xdr:colOff>1344386</xdr:colOff>
      <xdr:row>3</xdr:row>
      <xdr:rowOff>45242</xdr:rowOff>
    </xdr:to>
    <xdr:pic>
      <xdr:nvPicPr>
        <xdr:cNvPr id="2" name="Imagen 1"/>
        <xdr:cNvPicPr>
          <a:picLocks noChangeAspect="1"/>
        </xdr:cNvPicPr>
      </xdr:nvPicPr>
      <xdr:blipFill>
        <a:blip xmlns:r="http://schemas.openxmlformats.org/officeDocument/2006/relationships" r:embed="rId1" cstate="print"/>
        <a:srcRect/>
        <a:stretch>
          <a:fillRect/>
        </a:stretch>
      </xdr:blipFill>
      <xdr:spPr bwMode="auto">
        <a:xfrm>
          <a:off x="19390" y="90275"/>
          <a:ext cx="1324996" cy="440742"/>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362290</xdr:colOff>
      <xdr:row>0</xdr:row>
      <xdr:rowOff>42650</xdr:rowOff>
    </xdr:from>
    <xdr:to>
      <xdr:col>1</xdr:col>
      <xdr:colOff>1687286</xdr:colOff>
      <xdr:row>2</xdr:row>
      <xdr:rowOff>140492</xdr:rowOff>
    </xdr:to>
    <xdr:pic>
      <xdr:nvPicPr>
        <xdr:cNvPr id="2" name="Imagen 1"/>
        <xdr:cNvPicPr>
          <a:picLocks noChangeAspect="1"/>
        </xdr:cNvPicPr>
      </xdr:nvPicPr>
      <xdr:blipFill>
        <a:blip xmlns:r="http://schemas.openxmlformats.org/officeDocument/2006/relationships" r:embed="rId1" cstate="print"/>
        <a:srcRect/>
        <a:stretch>
          <a:fillRect/>
        </a:stretch>
      </xdr:blipFill>
      <xdr:spPr bwMode="auto">
        <a:xfrm>
          <a:off x="1048090" y="42650"/>
          <a:ext cx="1324996" cy="440742"/>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362290</xdr:colOff>
      <xdr:row>0</xdr:row>
      <xdr:rowOff>42650</xdr:rowOff>
    </xdr:from>
    <xdr:to>
      <xdr:col>0</xdr:col>
      <xdr:colOff>1687286</xdr:colOff>
      <xdr:row>2</xdr:row>
      <xdr:rowOff>150017</xdr:rowOff>
    </xdr:to>
    <xdr:pic>
      <xdr:nvPicPr>
        <xdr:cNvPr id="2" name="Imagen 1"/>
        <xdr:cNvPicPr>
          <a:picLocks noChangeAspect="1"/>
        </xdr:cNvPicPr>
      </xdr:nvPicPr>
      <xdr:blipFill>
        <a:blip xmlns:r="http://schemas.openxmlformats.org/officeDocument/2006/relationships" r:embed="rId1" cstate="print"/>
        <a:srcRect/>
        <a:stretch>
          <a:fillRect/>
        </a:stretch>
      </xdr:blipFill>
      <xdr:spPr bwMode="auto">
        <a:xfrm>
          <a:off x="362290" y="42650"/>
          <a:ext cx="1324996" cy="440742"/>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638174</xdr:colOff>
      <xdr:row>0</xdr:row>
      <xdr:rowOff>0</xdr:rowOff>
    </xdr:from>
    <xdr:to>
      <xdr:col>2</xdr:col>
      <xdr:colOff>95250</xdr:colOff>
      <xdr:row>3</xdr:row>
      <xdr:rowOff>45455</xdr:rowOff>
    </xdr:to>
    <xdr:pic>
      <xdr:nvPicPr>
        <xdr:cNvPr id="2" name="Imagen 1"/>
        <xdr:cNvPicPr>
          <a:picLocks noChangeAspect="1"/>
        </xdr:cNvPicPr>
      </xdr:nvPicPr>
      <xdr:blipFill>
        <a:blip xmlns:r="http://schemas.openxmlformats.org/officeDocument/2006/relationships" r:embed="rId1" cstate="print"/>
        <a:srcRect/>
        <a:stretch>
          <a:fillRect/>
        </a:stretch>
      </xdr:blipFill>
      <xdr:spPr bwMode="auto">
        <a:xfrm>
          <a:off x="638174" y="0"/>
          <a:ext cx="2190751" cy="53123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ilvam\Downloads\Matriz_Riesgos_FPO_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mendozaa\AppData\Local\Microsoft\Windows\Temporary%20Internet%20Files\Content.Outlook\APTM8M5R\SGI-EMC-FM011_eventos_GBS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
      <sheetName val="Ev_Del Control"/>
      <sheetName val="Ev. Zona de Riesgo"/>
      <sheetName val="Seguridad_Información"/>
      <sheetName val="Datos"/>
    </sheetNames>
    <sheetDataSet>
      <sheetData sheetId="0" refreshError="1"/>
      <sheetData sheetId="1"/>
      <sheetData sheetId="2" refreshError="1"/>
      <sheetData sheetId="3" refreshError="1"/>
      <sheetData sheetId="4">
        <row r="1">
          <cell r="J1" t="str">
            <v>DIE - Direccionamiento Estratégico</v>
          </cell>
        </row>
        <row r="2">
          <cell r="A2" t="str">
            <v>Rara vez</v>
          </cell>
          <cell r="C2" t="str">
            <v>Insignificante</v>
          </cell>
          <cell r="I2" t="str">
            <v xml:space="preserve">Ambiental </v>
          </cell>
          <cell r="J2" t="str">
            <v>FPO - Formulación y Seguimiento de Planes Operativos</v>
          </cell>
          <cell r="L2" t="str">
            <v>Preventivo</v>
          </cell>
          <cell r="M2" t="str">
            <v>Evitar</v>
          </cell>
        </row>
        <row r="3">
          <cell r="A3" t="str">
            <v>Ocasional</v>
          </cell>
          <cell r="C3" t="str">
            <v>Menor</v>
          </cell>
          <cell r="I3" t="str">
            <v xml:space="preserve">Corrupción </v>
          </cell>
          <cell r="J3" t="str">
            <v>GRI - Gestión de Relaciones Interinstitucionales</v>
          </cell>
          <cell r="L3" t="str">
            <v>Correctivo</v>
          </cell>
          <cell r="M3" t="str">
            <v>Reducir</v>
          </cell>
        </row>
        <row r="4">
          <cell r="A4" t="str">
            <v>Posible</v>
          </cell>
          <cell r="C4" t="str">
            <v>Moderado</v>
          </cell>
          <cell r="I4" t="str">
            <v>Estratégico</v>
          </cell>
          <cell r="J4" t="str">
            <v>AST - Atención de Solicitudes y Trámites</v>
          </cell>
          <cell r="L4" t="str">
            <v>Detectivo</v>
          </cell>
          <cell r="M4" t="str">
            <v>Transferir</v>
          </cell>
        </row>
        <row r="5">
          <cell r="A5" t="str">
            <v>Frecuente</v>
          </cell>
          <cell r="C5" t="str">
            <v>Mayor</v>
          </cell>
          <cell r="I5" t="str">
            <v>Operacional</v>
          </cell>
          <cell r="J5" t="str">
            <v>PQR - Atención de PQR</v>
          </cell>
          <cell r="M5" t="str">
            <v>Asumir</v>
          </cell>
        </row>
        <row r="6">
          <cell r="A6" t="str">
            <v>Casi seguro</v>
          </cell>
          <cell r="C6" t="str">
            <v>Catastrófico</v>
          </cell>
          <cell r="I6" t="str">
            <v>Seguridad y Salud en el Trabajo</v>
          </cell>
          <cell r="J6" t="str">
            <v>GCO - Gestión de Comunicaciones</v>
          </cell>
        </row>
        <row r="7">
          <cell r="I7" t="str">
            <v>Seguridad de la Información</v>
          </cell>
          <cell r="J7" t="str">
            <v>NOT - Notificación</v>
          </cell>
        </row>
        <row r="8">
          <cell r="I8" t="str">
            <v>Tecnológico</v>
          </cell>
          <cell r="J8" t="str">
            <v>PNR - Análisis de los Proyectos Normativos y Reglamentos</v>
          </cell>
        </row>
        <row r="9">
          <cell r="J9" t="str">
            <v>MNJ - Monitoreo de la Normatividad y Jurisprudencia</v>
          </cell>
        </row>
        <row r="10">
          <cell r="J10" t="str">
            <v>AYC - Auditorías y Certificaciones</v>
          </cell>
        </row>
        <row r="11">
          <cell r="J11" t="str">
            <v>ESA - Educación Sanitaria y Asistencia Técnica</v>
          </cell>
        </row>
        <row r="12">
          <cell r="J12" t="str">
            <v>RSA - Registros Sanitarios y Trámites Asociados</v>
          </cell>
        </row>
        <row r="13">
          <cell r="J13" t="str">
            <v>INS - Inspección</v>
          </cell>
        </row>
        <row r="14">
          <cell r="J14" t="str">
            <v>VIG - Vigilancia</v>
          </cell>
        </row>
        <row r="15">
          <cell r="J15" t="str">
            <v>CTL - Control</v>
          </cell>
        </row>
        <row r="16">
          <cell r="J16" t="str">
            <v>CCP - Control de Calidad de Productos</v>
          </cell>
        </row>
        <row r="17">
          <cell r="J17" t="str">
            <v>DPE - Desarrollo de Personal</v>
          </cell>
        </row>
        <row r="18">
          <cell r="J18" t="str">
            <v>CDI - Control Disciplinario Interno</v>
          </cell>
        </row>
        <row r="19">
          <cell r="J19" t="str">
            <v>GNO - Gestión de Nómina</v>
          </cell>
        </row>
        <row r="20">
          <cell r="J20" t="str">
            <v>SVI - Selección y Vinculación</v>
          </cell>
        </row>
        <row r="21">
          <cell r="J21" t="str">
            <v>SST - Seguridad y Salud en el Trabajo</v>
          </cell>
        </row>
        <row r="22">
          <cell r="J22" t="str">
            <v>GCO - Gestión Contable</v>
          </cell>
        </row>
        <row r="23">
          <cell r="J23" t="str">
            <v>GPR - Gestión del Presupuesto</v>
          </cell>
        </row>
        <row r="24">
          <cell r="J24" t="str">
            <v>GTE - Gestión de Tesorería</v>
          </cell>
        </row>
        <row r="25">
          <cell r="J25" t="str">
            <v>ABS - Adquisición de Bienes y Servicios</v>
          </cell>
        </row>
        <row r="26">
          <cell r="J26" t="str">
            <v>GBS - Gestión de Bienes y Servicios Administrativos</v>
          </cell>
        </row>
        <row r="27">
          <cell r="J27" t="str">
            <v xml:space="preserve">GDO - Gestión Documental y Correspondencia </v>
          </cell>
        </row>
        <row r="28">
          <cell r="J28" t="str">
            <v>ATJ - Asesoría en Temas Jurídicos</v>
          </cell>
        </row>
        <row r="29">
          <cell r="J29" t="str">
            <v>GJE - Gestión de Procesos Judiciales y Extrajudiciales</v>
          </cell>
        </row>
        <row r="30">
          <cell r="J30" t="str">
            <v>ACC - Administrativo de Cobro Coactivo</v>
          </cell>
        </row>
        <row r="31">
          <cell r="J31" t="str">
            <v xml:space="preserve">PTI - Planeación de las Tecnologías de la Información </v>
          </cell>
        </row>
        <row r="32">
          <cell r="J32" t="str">
            <v>GIN - Gestión Informática y de la Información</v>
          </cell>
        </row>
        <row r="33">
          <cell r="J33" t="str">
            <v>GTI - Gestión de la Infraestructura y Servicios Tecnológicos</v>
          </cell>
        </row>
        <row r="34">
          <cell r="J34" t="str">
            <v xml:space="preserve">GSI - Gestión de la Seguridad Informática </v>
          </cell>
        </row>
        <row r="35">
          <cell r="J35" t="str">
            <v xml:space="preserve">PSI - Planeación del Sistema Integrado de Gestión </v>
          </cell>
        </row>
        <row r="36">
          <cell r="J36" t="str">
            <v xml:space="preserve">EMC - Evaluación y Mejoramiento Continuo </v>
          </cell>
        </row>
        <row r="37">
          <cell r="J37" t="str">
            <v xml:space="preserve">AUI - Auditoria Interna </v>
          </cell>
        </row>
        <row r="38">
          <cell r="J38" t="str">
            <v>SGE - Seguimiento a la Gestión Institucional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BS"/>
      <sheetName val="Datos"/>
    </sheetNames>
    <sheetDataSet>
      <sheetData sheetId="0"/>
      <sheetData sheetId="1">
        <row r="2">
          <cell r="E2" t="str">
            <v xml:space="preserve">Ambiental </v>
          </cell>
        </row>
        <row r="3">
          <cell r="E3" t="str">
            <v xml:space="preserve">Corrupción </v>
          </cell>
        </row>
        <row r="4">
          <cell r="E4" t="str">
            <v>Estratégico</v>
          </cell>
        </row>
        <row r="5">
          <cell r="E5" t="str">
            <v>Operacional</v>
          </cell>
        </row>
        <row r="6">
          <cell r="E6" t="str">
            <v>Seguridad y Salud en el Trabajo</v>
          </cell>
        </row>
        <row r="7">
          <cell r="E7" t="str">
            <v>Seguridad de la Información</v>
          </cell>
        </row>
        <row r="8">
          <cell r="E8" t="str">
            <v>Tecnológico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vima.gov.co/encuestas-invima.html" TargetMode="External"/><Relationship Id="rId2" Type="http://schemas.openxmlformats.org/officeDocument/2006/relationships/hyperlink" Target="https://www.invima.gov.co/encuestas-invima.html" TargetMode="External"/><Relationship Id="rId1" Type="http://schemas.openxmlformats.org/officeDocument/2006/relationships/hyperlink" Target="https://www.invima.gov.co/images/pdf/nuestra-entidad/Gestion/plan-anticorrupcion/a%C3%B1o2017/PLAN-ANTICORRUPCION-y-ATENCION-AL-CIUDADANO-2017-otra.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invima.gov.co/presupuesto-2017" TargetMode="External"/><Relationship Id="rId13" Type="http://schemas.openxmlformats.org/officeDocument/2006/relationships/drawing" Target="../drawings/drawing3.xml"/><Relationship Id="rId3" Type="http://schemas.openxmlformats.org/officeDocument/2006/relationships/hyperlink" Target="https://www.invima.gov.co/presupuesto-2017" TargetMode="External"/><Relationship Id="rId7" Type="http://schemas.openxmlformats.org/officeDocument/2006/relationships/hyperlink" Target="https://www.invima.gov.co/prensa-invima/noticias-invima.html?page=1&amp;pfilter=423&amp;pyear=" TargetMode="External"/><Relationship Id="rId12" Type="http://schemas.openxmlformats.org/officeDocument/2006/relationships/printerSettings" Target="../printerSettings/printerSettings3.bin"/><Relationship Id="rId2" Type="http://schemas.openxmlformats.org/officeDocument/2006/relationships/hyperlink" Target="https://www.invima.gov.co/informacion-de-intres.html" TargetMode="External"/><Relationship Id="rId1" Type="http://schemas.openxmlformats.org/officeDocument/2006/relationships/hyperlink" Target="https://www.invima.gov.co/contratacion-22" TargetMode="External"/><Relationship Id="rId6" Type="http://schemas.openxmlformats.org/officeDocument/2006/relationships/hyperlink" Target="https://www.invima.gov.co/servicios-de-informacion-al-ciudadano/denuncias-quejas-y-reclamos.html" TargetMode="External"/><Relationship Id="rId11" Type="http://schemas.openxmlformats.org/officeDocument/2006/relationships/hyperlink" Target="https://twitter.com/search?q=conservacion%20carne%20%2B%20invima&amp;src=typd&amp;lang=es" TargetMode="External"/><Relationship Id="rId5" Type="http://schemas.openxmlformats.org/officeDocument/2006/relationships/hyperlink" Target="https://www.invima.gov.co/images/pdf/documentos_tramite/participacion_ciudadana/2017/PLAN-DE-PARTICIPACION-CIUDADANO-2017-.pdf" TargetMode="External"/><Relationship Id="rId10" Type="http://schemas.openxmlformats.org/officeDocument/2006/relationships/hyperlink" Target="https://www.invima.gov.co/contratacion-22" TargetMode="External"/><Relationship Id="rId4" Type="http://schemas.openxmlformats.org/officeDocument/2006/relationships/hyperlink" Target="https://www.invima.gov.co/cannabis-medicinal" TargetMode="External"/><Relationship Id="rId9" Type="http://schemas.openxmlformats.org/officeDocument/2006/relationships/hyperlink" Target="https://www.invima.gov.co/contratacion-22"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invima.gov.co/images/stories/formatotramite/GDI-DIE-PL007.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nvima.gov.co/procesos/archivos/AIC/AST/AIC-AST-MN001.pdf" TargetMode="External"/><Relationship Id="rId1" Type="http://schemas.openxmlformats.org/officeDocument/2006/relationships/hyperlink" Target="https://www.invima.gov.co/transparencia"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B1:W21"/>
  <sheetViews>
    <sheetView tabSelected="1" topLeftCell="F1" zoomScale="90" zoomScaleNormal="90" workbookViewId="0">
      <pane ySplit="7" topLeftCell="A8" activePane="bottomLeft" state="frozen"/>
      <selection pane="bottomLeft" activeCell="AA20" sqref="AA20"/>
    </sheetView>
  </sheetViews>
  <sheetFormatPr baseColWidth="10" defaultColWidth="12" defaultRowHeight="12.75"/>
  <cols>
    <col min="1" max="1" width="12" style="1"/>
    <col min="2" max="2" width="36.1640625" style="1" customWidth="1"/>
    <col min="3" max="3" width="10.83203125" style="1" customWidth="1"/>
    <col min="4" max="4" width="45.1640625" style="1" customWidth="1"/>
    <col min="5" max="5" width="56.6640625" style="1" customWidth="1"/>
    <col min="6" max="6" width="39.83203125" style="1" customWidth="1"/>
    <col min="7" max="7" width="34.83203125" style="1" customWidth="1"/>
    <col min="8" max="8" width="51.33203125" style="1" hidden="1" customWidth="1"/>
    <col min="9" max="9" width="38" style="1" hidden="1" customWidth="1"/>
    <col min="10" max="11" width="25.5" style="1" hidden="1" customWidth="1"/>
    <col min="12" max="12" width="54.33203125" style="1" hidden="1" customWidth="1"/>
    <col min="13" max="13" width="45.1640625" style="1" hidden="1" customWidth="1"/>
    <col min="14" max="14" width="19.83203125" style="1" hidden="1" customWidth="1"/>
    <col min="15" max="15" width="22.83203125" style="1" hidden="1" customWidth="1"/>
    <col min="16" max="16" width="31.6640625" style="1" hidden="1" customWidth="1"/>
    <col min="17" max="17" width="21.1640625" style="1" hidden="1" customWidth="1"/>
    <col min="18" max="18" width="28.33203125" style="1" hidden="1" customWidth="1"/>
    <col min="19" max="19" width="0" style="1" hidden="1" customWidth="1"/>
    <col min="20" max="20" width="41.6640625" style="1" customWidth="1"/>
    <col min="21" max="21" width="31.6640625" style="1" customWidth="1"/>
    <col min="22" max="22" width="19.5" style="1" customWidth="1"/>
    <col min="23" max="23" width="24.1640625" style="1" customWidth="1"/>
    <col min="24" max="16384" width="12" style="1"/>
  </cols>
  <sheetData>
    <row r="1" spans="2:23" ht="25.5" customHeight="1">
      <c r="B1" s="488"/>
      <c r="C1" s="491" t="s">
        <v>0</v>
      </c>
      <c r="D1" s="491"/>
      <c r="E1" s="491"/>
      <c r="F1" s="491"/>
      <c r="G1" s="491"/>
    </row>
    <row r="2" spans="2:23" ht="12.75" customHeight="1">
      <c r="B2" s="489"/>
      <c r="C2" s="492" t="s">
        <v>1</v>
      </c>
      <c r="D2" s="493"/>
      <c r="E2" s="494" t="s">
        <v>2</v>
      </c>
      <c r="F2" s="494"/>
      <c r="G2" s="495"/>
    </row>
    <row r="3" spans="2:23" ht="12.75" customHeight="1">
      <c r="B3" s="489"/>
      <c r="C3" s="496" t="s">
        <v>3</v>
      </c>
      <c r="D3" s="497"/>
      <c r="E3" s="494">
        <v>2017</v>
      </c>
      <c r="F3" s="494"/>
      <c r="G3" s="495"/>
    </row>
    <row r="4" spans="2:23">
      <c r="B4" s="490"/>
      <c r="C4" s="496" t="s">
        <v>4</v>
      </c>
      <c r="D4" s="497"/>
      <c r="E4" s="497" t="s">
        <v>57</v>
      </c>
      <c r="F4" s="497"/>
      <c r="G4" s="498"/>
      <c r="H4" s="517" t="s">
        <v>436</v>
      </c>
      <c r="I4" s="518"/>
      <c r="J4" s="518"/>
      <c r="K4" s="518"/>
      <c r="L4" s="518"/>
      <c r="M4" s="518"/>
      <c r="N4" s="518"/>
      <c r="O4" s="518"/>
      <c r="P4" s="518"/>
      <c r="Q4" s="518"/>
      <c r="R4" s="518"/>
      <c r="S4" s="518"/>
      <c r="T4" s="518"/>
      <c r="U4" s="518"/>
      <c r="V4" s="518"/>
      <c r="W4" s="518"/>
    </row>
    <row r="5" spans="2:23" ht="13.5" thickBot="1">
      <c r="B5" s="2"/>
    </row>
    <row r="6" spans="2:23" ht="27" customHeight="1" thickBot="1">
      <c r="B6" s="499" t="s">
        <v>5</v>
      </c>
      <c r="C6" s="500"/>
      <c r="D6" s="500"/>
      <c r="E6" s="500"/>
      <c r="F6" s="500"/>
      <c r="G6" s="501"/>
      <c r="H6" s="508" t="s">
        <v>514</v>
      </c>
      <c r="I6" s="509"/>
      <c r="J6" s="509"/>
      <c r="K6" s="510"/>
      <c r="L6" s="505" t="s">
        <v>549</v>
      </c>
      <c r="M6" s="506"/>
      <c r="N6" s="506"/>
      <c r="O6" s="507"/>
      <c r="P6" s="511" t="s">
        <v>1681</v>
      </c>
      <c r="Q6" s="512"/>
      <c r="R6" s="512"/>
      <c r="S6" s="513"/>
      <c r="T6" s="514" t="s">
        <v>1712</v>
      </c>
      <c r="U6" s="515"/>
      <c r="V6" s="515"/>
      <c r="W6" s="516"/>
    </row>
    <row r="7" spans="2:23" ht="42" customHeight="1" thickBot="1">
      <c r="B7" s="3" t="s">
        <v>6</v>
      </c>
      <c r="C7" s="502" t="s">
        <v>7</v>
      </c>
      <c r="D7" s="503"/>
      <c r="E7" s="4" t="s">
        <v>8</v>
      </c>
      <c r="F7" s="4" t="s">
        <v>9</v>
      </c>
      <c r="G7" s="5" t="s">
        <v>10</v>
      </c>
      <c r="H7" s="153" t="s">
        <v>432</v>
      </c>
      <c r="I7" s="154" t="s">
        <v>433</v>
      </c>
      <c r="J7" s="155" t="s">
        <v>434</v>
      </c>
      <c r="K7" s="156" t="s">
        <v>435</v>
      </c>
      <c r="L7" s="164" t="s">
        <v>432</v>
      </c>
      <c r="M7" s="165" t="s">
        <v>433</v>
      </c>
      <c r="N7" s="166" t="s">
        <v>434</v>
      </c>
      <c r="O7" s="167" t="s">
        <v>435</v>
      </c>
      <c r="P7" s="279" t="s">
        <v>432</v>
      </c>
      <c r="Q7" s="280" t="s">
        <v>433</v>
      </c>
      <c r="R7" s="281" t="s">
        <v>434</v>
      </c>
      <c r="S7" s="282" t="s">
        <v>435</v>
      </c>
      <c r="T7" s="348" t="s">
        <v>432</v>
      </c>
      <c r="U7" s="349" t="s">
        <v>433</v>
      </c>
      <c r="V7" s="350" t="s">
        <v>434</v>
      </c>
      <c r="W7" s="351" t="s">
        <v>435</v>
      </c>
    </row>
    <row r="8" spans="2:23" ht="156" customHeight="1" thickBot="1">
      <c r="B8" s="6" t="s">
        <v>11</v>
      </c>
      <c r="C8" s="7" t="s">
        <v>12</v>
      </c>
      <c r="D8" s="8" t="s">
        <v>55</v>
      </c>
      <c r="E8" s="9" t="s">
        <v>56</v>
      </c>
      <c r="F8" s="9" t="s">
        <v>13</v>
      </c>
      <c r="G8" s="77">
        <v>42794</v>
      </c>
      <c r="H8" s="130" t="s">
        <v>485</v>
      </c>
      <c r="I8" s="124" t="s">
        <v>486</v>
      </c>
      <c r="J8" s="122">
        <v>1</v>
      </c>
      <c r="K8" s="130" t="s">
        <v>487</v>
      </c>
      <c r="L8" s="295" t="s">
        <v>512</v>
      </c>
      <c r="M8" s="296" t="s">
        <v>642</v>
      </c>
      <c r="N8" s="297">
        <v>1</v>
      </c>
      <c r="O8" s="295" t="s">
        <v>339</v>
      </c>
      <c r="P8" s="176"/>
      <c r="Q8" s="203"/>
      <c r="R8" s="177"/>
      <c r="S8" s="178"/>
      <c r="T8" s="426" t="s">
        <v>512</v>
      </c>
      <c r="U8" s="427" t="s">
        <v>642</v>
      </c>
      <c r="V8" s="428">
        <v>1</v>
      </c>
      <c r="W8" s="426" t="s">
        <v>1882</v>
      </c>
    </row>
    <row r="9" spans="2:23" ht="238.5" customHeight="1" thickBot="1">
      <c r="B9" s="504" t="s">
        <v>14</v>
      </c>
      <c r="C9" s="10" t="s">
        <v>15</v>
      </c>
      <c r="D9" s="11" t="s">
        <v>16</v>
      </c>
      <c r="E9" s="12" t="s">
        <v>17</v>
      </c>
      <c r="F9" s="12" t="s">
        <v>13</v>
      </c>
      <c r="G9" s="78">
        <v>42766</v>
      </c>
      <c r="H9" s="131" t="s">
        <v>488</v>
      </c>
      <c r="I9" s="132" t="s">
        <v>490</v>
      </c>
      <c r="J9" s="120">
        <v>1</v>
      </c>
      <c r="K9" s="131" t="s">
        <v>547</v>
      </c>
      <c r="L9" s="298" t="s">
        <v>578</v>
      </c>
      <c r="M9" s="299" t="s">
        <v>576</v>
      </c>
      <c r="N9" s="300">
        <v>1</v>
      </c>
      <c r="O9" s="298" t="s">
        <v>577</v>
      </c>
      <c r="P9" s="179"/>
      <c r="Q9" s="180"/>
      <c r="R9" s="181"/>
      <c r="S9" s="179"/>
      <c r="T9" s="429" t="s">
        <v>1883</v>
      </c>
      <c r="U9" s="416" t="s">
        <v>1751</v>
      </c>
      <c r="V9" s="430">
        <v>1</v>
      </c>
      <c r="W9" s="431" t="s">
        <v>1752</v>
      </c>
    </row>
    <row r="10" spans="2:23" ht="54" customHeight="1" thickBot="1">
      <c r="B10" s="486"/>
      <c r="C10" s="13" t="s">
        <v>18</v>
      </c>
      <c r="D10" s="14" t="s">
        <v>19</v>
      </c>
      <c r="E10" s="15" t="s">
        <v>20</v>
      </c>
      <c r="F10" s="15" t="s">
        <v>21</v>
      </c>
      <c r="G10" s="78">
        <v>42766</v>
      </c>
      <c r="H10" s="9" t="s">
        <v>560</v>
      </c>
      <c r="I10" s="133" t="s">
        <v>491</v>
      </c>
      <c r="J10" s="119">
        <v>1</v>
      </c>
      <c r="K10" s="108" t="s">
        <v>339</v>
      </c>
      <c r="L10" s="301" t="s">
        <v>561</v>
      </c>
      <c r="M10" s="302" t="s">
        <v>576</v>
      </c>
      <c r="N10" s="303">
        <v>1</v>
      </c>
      <c r="O10" s="304" t="s">
        <v>339</v>
      </c>
      <c r="P10" s="182"/>
      <c r="Q10" s="183"/>
      <c r="R10" s="184"/>
      <c r="S10" s="185"/>
      <c r="T10" s="432" t="s">
        <v>512</v>
      </c>
      <c r="U10" s="433" t="s">
        <v>576</v>
      </c>
      <c r="V10" s="434">
        <v>1</v>
      </c>
      <c r="W10" s="435" t="s">
        <v>339</v>
      </c>
    </row>
    <row r="11" spans="2:23" ht="63" customHeight="1" thickBot="1">
      <c r="B11" s="486"/>
      <c r="C11" s="13" t="s">
        <v>22</v>
      </c>
      <c r="D11" s="14" t="s">
        <v>23</v>
      </c>
      <c r="E11" s="15" t="s">
        <v>24</v>
      </c>
      <c r="F11" s="15" t="s">
        <v>25</v>
      </c>
      <c r="G11" s="78">
        <v>42766</v>
      </c>
      <c r="H11" s="131" t="s">
        <v>492</v>
      </c>
      <c r="I11" s="132" t="s">
        <v>489</v>
      </c>
      <c r="J11" s="120">
        <v>1</v>
      </c>
      <c r="K11" s="123" t="s">
        <v>339</v>
      </c>
      <c r="L11" s="305" t="s">
        <v>512</v>
      </c>
      <c r="M11" s="306" t="s">
        <v>512</v>
      </c>
      <c r="N11" s="300">
        <v>1</v>
      </c>
      <c r="O11" s="305" t="s">
        <v>512</v>
      </c>
      <c r="P11" s="186"/>
      <c r="Q11" s="187"/>
      <c r="R11" s="181"/>
      <c r="S11" s="186"/>
      <c r="T11" s="431" t="s">
        <v>512</v>
      </c>
      <c r="U11" s="436" t="s">
        <v>576</v>
      </c>
      <c r="V11" s="430">
        <v>1</v>
      </c>
      <c r="W11" s="431" t="s">
        <v>339</v>
      </c>
    </row>
    <row r="12" spans="2:23" ht="99.75" customHeight="1" thickBot="1">
      <c r="B12" s="487"/>
      <c r="C12" s="16" t="s">
        <v>178</v>
      </c>
      <c r="D12" s="17" t="s">
        <v>26</v>
      </c>
      <c r="E12" s="18" t="s">
        <v>27</v>
      </c>
      <c r="F12" s="18" t="s">
        <v>13</v>
      </c>
      <c r="G12" s="78">
        <v>42766</v>
      </c>
      <c r="H12" s="9" t="s">
        <v>493</v>
      </c>
      <c r="I12" s="107" t="s">
        <v>494</v>
      </c>
      <c r="J12" s="119">
        <v>1</v>
      </c>
      <c r="K12" s="9" t="s">
        <v>495</v>
      </c>
      <c r="L12" s="307" t="s">
        <v>512</v>
      </c>
      <c r="M12" s="308" t="s">
        <v>512</v>
      </c>
      <c r="N12" s="303">
        <v>1</v>
      </c>
      <c r="O12" s="307" t="s">
        <v>512</v>
      </c>
      <c r="P12" s="174"/>
      <c r="Q12" s="188"/>
      <c r="R12" s="184"/>
      <c r="S12" s="174"/>
      <c r="T12" s="432" t="s">
        <v>512</v>
      </c>
      <c r="U12" s="437" t="s">
        <v>576</v>
      </c>
      <c r="V12" s="434">
        <v>1</v>
      </c>
      <c r="W12" s="432" t="s">
        <v>339</v>
      </c>
    </row>
    <row r="13" spans="2:23" ht="111" customHeight="1" thickBot="1">
      <c r="B13" s="504" t="s">
        <v>28</v>
      </c>
      <c r="C13" s="10" t="s">
        <v>29</v>
      </c>
      <c r="D13" s="11" t="s">
        <v>30</v>
      </c>
      <c r="E13" s="12" t="s">
        <v>54</v>
      </c>
      <c r="F13" s="18" t="s">
        <v>13</v>
      </c>
      <c r="G13" s="78">
        <v>42794</v>
      </c>
      <c r="H13" s="131" t="s">
        <v>527</v>
      </c>
      <c r="I13" s="132" t="s">
        <v>496</v>
      </c>
      <c r="J13" s="121">
        <v>0.25</v>
      </c>
      <c r="K13" s="131" t="s">
        <v>528</v>
      </c>
      <c r="L13" s="298" t="s">
        <v>562</v>
      </c>
      <c r="M13" s="309" t="s">
        <v>579</v>
      </c>
      <c r="N13" s="310">
        <v>0.5</v>
      </c>
      <c r="O13" s="311" t="s">
        <v>580</v>
      </c>
      <c r="P13" s="179"/>
      <c r="Q13" s="189"/>
      <c r="R13" s="190"/>
      <c r="S13" s="191"/>
      <c r="T13" s="429" t="s">
        <v>1758</v>
      </c>
      <c r="U13" s="438" t="s">
        <v>1753</v>
      </c>
      <c r="V13" s="439">
        <f>+J13+N13+25%</f>
        <v>1</v>
      </c>
      <c r="W13" s="440" t="s">
        <v>1859</v>
      </c>
    </row>
    <row r="14" spans="2:23" ht="170.45" customHeight="1" thickBot="1">
      <c r="B14" s="487"/>
      <c r="C14" s="16" t="s">
        <v>31</v>
      </c>
      <c r="D14" s="17" t="s">
        <v>1884</v>
      </c>
      <c r="E14" s="18" t="s">
        <v>54</v>
      </c>
      <c r="F14" s="18" t="s">
        <v>13</v>
      </c>
      <c r="G14" s="78">
        <v>42794</v>
      </c>
      <c r="H14" s="469" t="s">
        <v>529</v>
      </c>
      <c r="I14" s="469" t="s">
        <v>529</v>
      </c>
      <c r="J14" s="119">
        <v>0</v>
      </c>
      <c r="K14" s="9" t="s">
        <v>548</v>
      </c>
      <c r="L14" s="312" t="s">
        <v>562</v>
      </c>
      <c r="M14" s="313" t="s">
        <v>579</v>
      </c>
      <c r="N14" s="303">
        <v>0.75</v>
      </c>
      <c r="O14" s="301" t="s">
        <v>582</v>
      </c>
      <c r="P14" s="192"/>
      <c r="Q14" s="193"/>
      <c r="R14" s="184"/>
      <c r="S14" s="182"/>
      <c r="T14" s="441" t="s">
        <v>1758</v>
      </c>
      <c r="U14" s="442" t="s">
        <v>1753</v>
      </c>
      <c r="V14" s="434">
        <v>0.9</v>
      </c>
      <c r="W14" s="440" t="s">
        <v>1885</v>
      </c>
    </row>
    <row r="15" spans="2:23" ht="108.75" customHeight="1" thickBot="1">
      <c r="B15" s="504" t="s">
        <v>32</v>
      </c>
      <c r="C15" s="10" t="s">
        <v>33</v>
      </c>
      <c r="D15" s="11" t="s">
        <v>34</v>
      </c>
      <c r="E15" s="12" t="s">
        <v>35</v>
      </c>
      <c r="F15" s="12" t="s">
        <v>21</v>
      </c>
      <c r="G15" s="79" t="s">
        <v>36</v>
      </c>
      <c r="H15" s="131" t="s">
        <v>530</v>
      </c>
      <c r="I15" s="132" t="s">
        <v>497</v>
      </c>
      <c r="J15" s="120">
        <v>0.33</v>
      </c>
      <c r="K15" s="140" t="s">
        <v>498</v>
      </c>
      <c r="L15" s="314" t="s">
        <v>563</v>
      </c>
      <c r="M15" s="313" t="s">
        <v>576</v>
      </c>
      <c r="N15" s="300">
        <v>0.33</v>
      </c>
      <c r="O15" s="298" t="s">
        <v>564</v>
      </c>
      <c r="P15" s="194"/>
      <c r="Q15" s="193"/>
      <c r="R15" s="181"/>
      <c r="S15" s="179"/>
      <c r="T15" s="443" t="s">
        <v>1886</v>
      </c>
      <c r="U15" s="429" t="s">
        <v>1759</v>
      </c>
      <c r="V15" s="430">
        <f>+J15+N15+34%</f>
        <v>1</v>
      </c>
      <c r="W15" s="431" t="s">
        <v>512</v>
      </c>
    </row>
    <row r="16" spans="2:23" ht="138.75" customHeight="1" thickBot="1">
      <c r="B16" s="486"/>
      <c r="C16" s="13" t="s">
        <v>37</v>
      </c>
      <c r="D16" s="14" t="s">
        <v>38</v>
      </c>
      <c r="E16" s="15" t="s">
        <v>35</v>
      </c>
      <c r="F16" s="15" t="s">
        <v>21</v>
      </c>
      <c r="G16" s="80" t="s">
        <v>36</v>
      </c>
      <c r="H16" s="9" t="s">
        <v>500</v>
      </c>
      <c r="I16" s="133" t="s">
        <v>499</v>
      </c>
      <c r="J16" s="119">
        <v>0.33</v>
      </c>
      <c r="K16" s="108" t="s">
        <v>339</v>
      </c>
      <c r="L16" s="301" t="s">
        <v>585</v>
      </c>
      <c r="M16" s="313" t="s">
        <v>581</v>
      </c>
      <c r="N16" s="303">
        <v>0.33</v>
      </c>
      <c r="O16" s="304" t="s">
        <v>339</v>
      </c>
      <c r="P16" s="182"/>
      <c r="Q16" s="193"/>
      <c r="R16" s="184"/>
      <c r="S16" s="185"/>
      <c r="T16" s="441" t="s">
        <v>1754</v>
      </c>
      <c r="U16" s="433" t="s">
        <v>576</v>
      </c>
      <c r="V16" s="434">
        <f>+J16+N16+34%</f>
        <v>1</v>
      </c>
      <c r="W16" s="435" t="s">
        <v>512</v>
      </c>
    </row>
    <row r="17" spans="2:23" ht="70.5" customHeight="1" thickBot="1">
      <c r="B17" s="486"/>
      <c r="C17" s="13" t="s">
        <v>39</v>
      </c>
      <c r="D17" s="14" t="s">
        <v>40</v>
      </c>
      <c r="E17" s="15" t="s">
        <v>35</v>
      </c>
      <c r="F17" s="15" t="s">
        <v>21</v>
      </c>
      <c r="G17" s="80" t="s">
        <v>36</v>
      </c>
      <c r="H17" s="131" t="s">
        <v>501</v>
      </c>
      <c r="I17" s="2" t="s">
        <v>502</v>
      </c>
      <c r="J17" s="120">
        <v>0.33</v>
      </c>
      <c r="K17" s="134" t="s">
        <v>339</v>
      </c>
      <c r="L17" s="298" t="s">
        <v>583</v>
      </c>
      <c r="M17" s="315" t="s">
        <v>339</v>
      </c>
      <c r="N17" s="300">
        <v>0.33</v>
      </c>
      <c r="O17" s="304" t="s">
        <v>339</v>
      </c>
      <c r="P17" s="179"/>
      <c r="Q17" s="195"/>
      <c r="R17" s="181"/>
      <c r="S17" s="185"/>
      <c r="T17" s="429" t="s">
        <v>1860</v>
      </c>
      <c r="U17" s="444" t="s">
        <v>339</v>
      </c>
      <c r="V17" s="430">
        <f>+J17+N17+34%</f>
        <v>1</v>
      </c>
      <c r="W17" s="435" t="s">
        <v>339</v>
      </c>
    </row>
    <row r="18" spans="2:23" ht="173.25" customHeight="1" thickBot="1">
      <c r="B18" s="487"/>
      <c r="C18" s="16" t="s">
        <v>249</v>
      </c>
      <c r="D18" s="17" t="s">
        <v>41</v>
      </c>
      <c r="E18" s="18" t="s">
        <v>42</v>
      </c>
      <c r="F18" s="18" t="s">
        <v>21</v>
      </c>
      <c r="G18" s="81" t="s">
        <v>36</v>
      </c>
      <c r="H18" s="9" t="s">
        <v>503</v>
      </c>
      <c r="I18" s="9" t="s">
        <v>503</v>
      </c>
      <c r="J18" s="119">
        <v>0.33</v>
      </c>
      <c r="K18" s="9" t="s">
        <v>504</v>
      </c>
      <c r="L18" s="301" t="s">
        <v>584</v>
      </c>
      <c r="M18" s="301" t="s">
        <v>576</v>
      </c>
      <c r="N18" s="303">
        <v>0.33</v>
      </c>
      <c r="O18" s="304" t="s">
        <v>339</v>
      </c>
      <c r="P18" s="182"/>
      <c r="Q18" s="182"/>
      <c r="R18" s="184"/>
      <c r="S18" s="185"/>
      <c r="T18" s="441" t="s">
        <v>1760</v>
      </c>
      <c r="U18" s="432" t="s">
        <v>339</v>
      </c>
      <c r="V18" s="434">
        <f>+J18+N18+34%</f>
        <v>1</v>
      </c>
      <c r="W18" s="432" t="s">
        <v>1887</v>
      </c>
    </row>
    <row r="19" spans="2:23" ht="198.75" customHeight="1" thickBot="1">
      <c r="B19" s="485" t="s">
        <v>43</v>
      </c>
      <c r="C19" s="19" t="s">
        <v>44</v>
      </c>
      <c r="D19" s="20" t="s">
        <v>45</v>
      </c>
      <c r="E19" s="21" t="s">
        <v>46</v>
      </c>
      <c r="F19" s="21" t="s">
        <v>47</v>
      </c>
      <c r="G19" s="82">
        <v>42855</v>
      </c>
      <c r="H19" s="115" t="s">
        <v>532</v>
      </c>
      <c r="I19" s="132" t="s">
        <v>531</v>
      </c>
      <c r="J19" s="120">
        <v>1</v>
      </c>
      <c r="K19" s="115" t="s">
        <v>533</v>
      </c>
      <c r="L19" s="305" t="s">
        <v>512</v>
      </c>
      <c r="M19" s="306" t="s">
        <v>512</v>
      </c>
      <c r="N19" s="300">
        <v>1</v>
      </c>
      <c r="O19" s="305" t="s">
        <v>512</v>
      </c>
      <c r="P19" s="186"/>
      <c r="Q19" s="187"/>
      <c r="R19" s="181"/>
      <c r="S19" s="186"/>
      <c r="T19" s="432" t="s">
        <v>512</v>
      </c>
      <c r="U19" s="437" t="s">
        <v>512</v>
      </c>
      <c r="V19" s="434">
        <v>1</v>
      </c>
      <c r="W19" s="432" t="s">
        <v>512</v>
      </c>
    </row>
    <row r="20" spans="2:23" ht="215.25" customHeight="1" thickBot="1">
      <c r="B20" s="486"/>
      <c r="C20" s="13" t="s">
        <v>48</v>
      </c>
      <c r="D20" s="14" t="s">
        <v>49</v>
      </c>
      <c r="E20" s="15" t="s">
        <v>50</v>
      </c>
      <c r="F20" s="15" t="s">
        <v>47</v>
      </c>
      <c r="G20" s="83">
        <v>42978</v>
      </c>
      <c r="H20" s="108" t="s">
        <v>437</v>
      </c>
      <c r="I20" s="117" t="s">
        <v>339</v>
      </c>
      <c r="J20" s="119">
        <v>0</v>
      </c>
      <c r="K20" s="108" t="s">
        <v>339</v>
      </c>
      <c r="L20" s="311" t="s">
        <v>1679</v>
      </c>
      <c r="M20" s="308" t="s">
        <v>640</v>
      </c>
      <c r="N20" s="303">
        <v>1</v>
      </c>
      <c r="O20" s="307" t="s">
        <v>641</v>
      </c>
      <c r="P20" s="264"/>
      <c r="Q20" s="138"/>
      <c r="R20" s="119"/>
      <c r="S20" s="152"/>
      <c r="T20" s="431" t="s">
        <v>512</v>
      </c>
      <c r="U20" s="436" t="s">
        <v>512</v>
      </c>
      <c r="V20" s="430">
        <v>1</v>
      </c>
      <c r="W20" s="431" t="s">
        <v>512</v>
      </c>
    </row>
    <row r="21" spans="2:23" ht="166.5" customHeight="1" thickBot="1">
      <c r="B21" s="487"/>
      <c r="C21" s="16" t="s">
        <v>51</v>
      </c>
      <c r="D21" s="17" t="s">
        <v>52</v>
      </c>
      <c r="E21" s="18" t="s">
        <v>53</v>
      </c>
      <c r="F21" s="18" t="s">
        <v>47</v>
      </c>
      <c r="G21" s="84">
        <v>43100</v>
      </c>
      <c r="H21" s="116" t="s">
        <v>437</v>
      </c>
      <c r="I21" s="118" t="s">
        <v>339</v>
      </c>
      <c r="J21" s="122">
        <v>0</v>
      </c>
      <c r="K21" s="116" t="s">
        <v>339</v>
      </c>
      <c r="L21" s="316" t="s">
        <v>339</v>
      </c>
      <c r="M21" s="316" t="s">
        <v>339</v>
      </c>
      <c r="N21" s="297">
        <v>0</v>
      </c>
      <c r="O21" s="316" t="s">
        <v>339</v>
      </c>
      <c r="P21" s="196"/>
      <c r="Q21" s="196"/>
      <c r="R21" s="177"/>
      <c r="S21" s="196"/>
      <c r="T21" s="471" t="s">
        <v>1872</v>
      </c>
      <c r="U21" s="432" t="s">
        <v>640</v>
      </c>
      <c r="V21" s="434">
        <v>1</v>
      </c>
      <c r="W21" s="435" t="s">
        <v>512</v>
      </c>
    </row>
  </sheetData>
  <mergeCells count="19">
    <mergeCell ref="L6:O6"/>
    <mergeCell ref="H6:K6"/>
    <mergeCell ref="P6:S6"/>
    <mergeCell ref="T6:W6"/>
    <mergeCell ref="H4:W4"/>
    <mergeCell ref="B19:B21"/>
    <mergeCell ref="B1:B4"/>
    <mergeCell ref="C1:G1"/>
    <mergeCell ref="C2:D2"/>
    <mergeCell ref="E2:G2"/>
    <mergeCell ref="C3:D3"/>
    <mergeCell ref="E3:G3"/>
    <mergeCell ref="C4:D4"/>
    <mergeCell ref="E4:G4"/>
    <mergeCell ref="B6:G6"/>
    <mergeCell ref="C7:D7"/>
    <mergeCell ref="B9:B12"/>
    <mergeCell ref="B13:B14"/>
    <mergeCell ref="B15:B18"/>
  </mergeCells>
  <hyperlinks>
    <hyperlink ref="U9" r:id="rId1"/>
    <hyperlink ref="U14" r:id="rId2"/>
    <hyperlink ref="U13" r:id="rId3"/>
  </hyperlinks>
  <pageMargins left="0.7" right="0.7" top="0.75" bottom="0.75" header="0.3" footer="0.3"/>
  <pageSetup paperSize="190" scale="33" fitToHeight="0"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3"/>
  <sheetViews>
    <sheetView topLeftCell="X1" zoomScale="80" zoomScaleNormal="80" workbookViewId="0">
      <selection activeCell="AH16" sqref="AH16"/>
    </sheetView>
  </sheetViews>
  <sheetFormatPr baseColWidth="10" defaultColWidth="10.6640625" defaultRowHeight="12.75"/>
  <cols>
    <col min="1" max="1" width="5.5" style="359" bestFit="1" customWidth="1"/>
    <col min="2" max="2" width="19.6640625" style="359" bestFit="1" customWidth="1"/>
    <col min="3" max="3" width="10.33203125" style="359" bestFit="1" customWidth="1"/>
    <col min="4" max="4" width="1.33203125" style="359" bestFit="1" customWidth="1"/>
    <col min="5" max="5" width="29.33203125" style="359" bestFit="1" customWidth="1"/>
    <col min="6" max="6" width="12.6640625" style="359" bestFit="1" customWidth="1"/>
    <col min="7" max="7" width="23.83203125" style="359" customWidth="1"/>
    <col min="8" max="8" width="39.1640625" style="359" customWidth="1"/>
    <col min="9" max="9" width="10.33203125" style="359" bestFit="1" customWidth="1"/>
    <col min="10" max="10" width="18.6640625" style="359" bestFit="1" customWidth="1"/>
    <col min="11" max="11" width="0.33203125" style="359" bestFit="1" customWidth="1"/>
    <col min="12" max="12" width="18.6640625" style="359" bestFit="1" customWidth="1"/>
    <col min="13" max="13" width="0.83203125" style="359" bestFit="1" customWidth="1"/>
    <col min="14" max="14" width="18.83203125" style="359" bestFit="1" customWidth="1"/>
    <col min="15" max="15" width="14.6640625" style="359" bestFit="1" customWidth="1"/>
    <col min="16" max="16" width="5.1640625" style="359" bestFit="1" customWidth="1"/>
    <col min="17" max="17" width="24.33203125" style="359" bestFit="1" customWidth="1"/>
    <col min="18" max="18" width="19.83203125" style="359" bestFit="1" customWidth="1"/>
    <col min="19" max="21" width="14.6640625" style="359" bestFit="1" customWidth="1"/>
    <col min="22" max="22" width="19.83203125" style="359" bestFit="1" customWidth="1"/>
    <col min="23" max="23" width="73.6640625" style="359" bestFit="1" customWidth="1"/>
    <col min="24" max="24" width="22" style="359" bestFit="1" customWidth="1"/>
    <col min="25" max="25" width="18.5" style="359" bestFit="1" customWidth="1"/>
    <col min="26" max="27" width="76.5" style="359" bestFit="1" customWidth="1"/>
    <col min="28" max="28" width="5.5" style="359" bestFit="1" customWidth="1"/>
    <col min="29" max="256" width="10.6640625" style="359"/>
    <col min="257" max="257" width="5.5" style="359" bestFit="1" customWidth="1"/>
    <col min="258" max="258" width="19.6640625" style="359" bestFit="1" customWidth="1"/>
    <col min="259" max="259" width="10.33203125" style="359" bestFit="1" customWidth="1"/>
    <col min="260" max="260" width="1.33203125" style="359" bestFit="1" customWidth="1"/>
    <col min="261" max="261" width="29.33203125" style="359" bestFit="1" customWidth="1"/>
    <col min="262" max="262" width="12.6640625" style="359" bestFit="1" customWidth="1"/>
    <col min="263" max="263" width="23.83203125" style="359" customWidth="1"/>
    <col min="264" max="264" width="26.1640625" style="359" customWidth="1"/>
    <col min="265" max="265" width="10.33203125" style="359" bestFit="1" customWidth="1"/>
    <col min="266" max="266" width="18.6640625" style="359" bestFit="1" customWidth="1"/>
    <col min="267" max="267" width="0.33203125" style="359" bestFit="1" customWidth="1"/>
    <col min="268" max="268" width="18.6640625" style="359" bestFit="1" customWidth="1"/>
    <col min="269" max="269" width="0.83203125" style="359" bestFit="1" customWidth="1"/>
    <col min="270" max="270" width="18.83203125" style="359" bestFit="1" customWidth="1"/>
    <col min="271" max="271" width="14.6640625" style="359" bestFit="1" customWidth="1"/>
    <col min="272" max="272" width="5.1640625" style="359" bestFit="1" customWidth="1"/>
    <col min="273" max="273" width="24.33203125" style="359" bestFit="1" customWidth="1"/>
    <col min="274" max="274" width="19.83203125" style="359" bestFit="1" customWidth="1"/>
    <col min="275" max="277" width="14.6640625" style="359" bestFit="1" customWidth="1"/>
    <col min="278" max="278" width="19.83203125" style="359" bestFit="1" customWidth="1"/>
    <col min="279" max="279" width="73.6640625" style="359" bestFit="1" customWidth="1"/>
    <col min="280" max="280" width="22" style="359" bestFit="1" customWidth="1"/>
    <col min="281" max="281" width="18.5" style="359" bestFit="1" customWidth="1"/>
    <col min="282" max="283" width="76.5" style="359" bestFit="1" customWidth="1"/>
    <col min="284" max="284" width="5.5" style="359" bestFit="1" customWidth="1"/>
    <col min="285" max="512" width="10.6640625" style="359"/>
    <col min="513" max="513" width="5.5" style="359" bestFit="1" customWidth="1"/>
    <col min="514" max="514" width="19.6640625" style="359" bestFit="1" customWidth="1"/>
    <col min="515" max="515" width="10.33203125" style="359" bestFit="1" customWidth="1"/>
    <col min="516" max="516" width="1.33203125" style="359" bestFit="1" customWidth="1"/>
    <col min="517" max="517" width="29.33203125" style="359" bestFit="1" customWidth="1"/>
    <col min="518" max="518" width="12.6640625" style="359" bestFit="1" customWidth="1"/>
    <col min="519" max="519" width="23.83203125" style="359" customWidth="1"/>
    <col min="520" max="520" width="26.1640625" style="359" customWidth="1"/>
    <col min="521" max="521" width="10.33203125" style="359" bestFit="1" customWidth="1"/>
    <col min="522" max="522" width="18.6640625" style="359" bestFit="1" customWidth="1"/>
    <col min="523" max="523" width="0.33203125" style="359" bestFit="1" customWidth="1"/>
    <col min="524" max="524" width="18.6640625" style="359" bestFit="1" customWidth="1"/>
    <col min="525" max="525" width="0.83203125" style="359" bestFit="1" customWidth="1"/>
    <col min="526" max="526" width="18.83203125" style="359" bestFit="1" customWidth="1"/>
    <col min="527" max="527" width="14.6640625" style="359" bestFit="1" customWidth="1"/>
    <col min="528" max="528" width="5.1640625" style="359" bestFit="1" customWidth="1"/>
    <col min="529" max="529" width="24.33203125" style="359" bestFit="1" customWidth="1"/>
    <col min="530" max="530" width="19.83203125" style="359" bestFit="1" customWidth="1"/>
    <col min="531" max="533" width="14.6640625" style="359" bestFit="1" customWidth="1"/>
    <col min="534" max="534" width="19.83203125" style="359" bestFit="1" customWidth="1"/>
    <col min="535" max="535" width="73.6640625" style="359" bestFit="1" customWidth="1"/>
    <col min="536" max="536" width="22" style="359" bestFit="1" customWidth="1"/>
    <col min="537" max="537" width="18.5" style="359" bestFit="1" customWidth="1"/>
    <col min="538" max="539" width="76.5" style="359" bestFit="1" customWidth="1"/>
    <col min="540" max="540" width="5.5" style="359" bestFit="1" customWidth="1"/>
    <col min="541" max="768" width="10.6640625" style="359"/>
    <col min="769" max="769" width="5.5" style="359" bestFit="1" customWidth="1"/>
    <col min="770" max="770" width="19.6640625" style="359" bestFit="1" customWidth="1"/>
    <col min="771" max="771" width="10.33203125" style="359" bestFit="1" customWidth="1"/>
    <col min="772" max="772" width="1.33203125" style="359" bestFit="1" customWidth="1"/>
    <col min="773" max="773" width="29.33203125" style="359" bestFit="1" customWidth="1"/>
    <col min="774" max="774" width="12.6640625" style="359" bestFit="1" customWidth="1"/>
    <col min="775" max="775" width="23.83203125" style="359" customWidth="1"/>
    <col min="776" max="776" width="26.1640625" style="359" customWidth="1"/>
    <col min="777" max="777" width="10.33203125" style="359" bestFit="1" customWidth="1"/>
    <col min="778" max="778" width="18.6640625" style="359" bestFit="1" customWidth="1"/>
    <col min="779" max="779" width="0.33203125" style="359" bestFit="1" customWidth="1"/>
    <col min="780" max="780" width="18.6640625" style="359" bestFit="1" customWidth="1"/>
    <col min="781" max="781" width="0.83203125" style="359" bestFit="1" customWidth="1"/>
    <col min="782" max="782" width="18.83203125" style="359" bestFit="1" customWidth="1"/>
    <col min="783" max="783" width="14.6640625" style="359" bestFit="1" customWidth="1"/>
    <col min="784" max="784" width="5.1640625" style="359" bestFit="1" customWidth="1"/>
    <col min="785" max="785" width="24.33203125" style="359" bestFit="1" customWidth="1"/>
    <col min="786" max="786" width="19.83203125" style="359" bestFit="1" customWidth="1"/>
    <col min="787" max="789" width="14.6640625" style="359" bestFit="1" customWidth="1"/>
    <col min="790" max="790" width="19.83203125" style="359" bestFit="1" customWidth="1"/>
    <col min="791" max="791" width="73.6640625" style="359" bestFit="1" customWidth="1"/>
    <col min="792" max="792" width="22" style="359" bestFit="1" customWidth="1"/>
    <col min="793" max="793" width="18.5" style="359" bestFit="1" customWidth="1"/>
    <col min="794" max="795" width="76.5" style="359" bestFit="1" customWidth="1"/>
    <col min="796" max="796" width="5.5" style="359" bestFit="1" customWidth="1"/>
    <col min="797" max="1024" width="10.6640625" style="359"/>
    <col min="1025" max="1025" width="5.5" style="359" bestFit="1" customWidth="1"/>
    <col min="1026" max="1026" width="19.6640625" style="359" bestFit="1" customWidth="1"/>
    <col min="1027" max="1027" width="10.33203125" style="359" bestFit="1" customWidth="1"/>
    <col min="1028" max="1028" width="1.33203125" style="359" bestFit="1" customWidth="1"/>
    <col min="1029" max="1029" width="29.33203125" style="359" bestFit="1" customWidth="1"/>
    <col min="1030" max="1030" width="12.6640625" style="359" bestFit="1" customWidth="1"/>
    <col min="1031" max="1031" width="23.83203125" style="359" customWidth="1"/>
    <col min="1032" max="1032" width="26.1640625" style="359" customWidth="1"/>
    <col min="1033" max="1033" width="10.33203125" style="359" bestFit="1" customWidth="1"/>
    <col min="1034" max="1034" width="18.6640625" style="359" bestFit="1" customWidth="1"/>
    <col min="1035" max="1035" width="0.33203125" style="359" bestFit="1" customWidth="1"/>
    <col min="1036" max="1036" width="18.6640625" style="359" bestFit="1" customWidth="1"/>
    <col min="1037" max="1037" width="0.83203125" style="359" bestFit="1" customWidth="1"/>
    <col min="1038" max="1038" width="18.83203125" style="359" bestFit="1" customWidth="1"/>
    <col min="1039" max="1039" width="14.6640625" style="359" bestFit="1" customWidth="1"/>
    <col min="1040" max="1040" width="5.1640625" style="359" bestFit="1" customWidth="1"/>
    <col min="1041" max="1041" width="24.33203125" style="359" bestFit="1" customWidth="1"/>
    <col min="1042" max="1042" width="19.83203125" style="359" bestFit="1" customWidth="1"/>
    <col min="1043" max="1045" width="14.6640625" style="359" bestFit="1" customWidth="1"/>
    <col min="1046" max="1046" width="19.83203125" style="359" bestFit="1" customWidth="1"/>
    <col min="1047" max="1047" width="73.6640625" style="359" bestFit="1" customWidth="1"/>
    <col min="1048" max="1048" width="22" style="359" bestFit="1" customWidth="1"/>
    <col min="1049" max="1049" width="18.5" style="359" bestFit="1" customWidth="1"/>
    <col min="1050" max="1051" width="76.5" style="359" bestFit="1" customWidth="1"/>
    <col min="1052" max="1052" width="5.5" style="359" bestFit="1" customWidth="1"/>
    <col min="1053" max="1280" width="10.6640625" style="359"/>
    <col min="1281" max="1281" width="5.5" style="359" bestFit="1" customWidth="1"/>
    <col min="1282" max="1282" width="19.6640625" style="359" bestFit="1" customWidth="1"/>
    <col min="1283" max="1283" width="10.33203125" style="359" bestFit="1" customWidth="1"/>
    <col min="1284" max="1284" width="1.33203125" style="359" bestFit="1" customWidth="1"/>
    <col min="1285" max="1285" width="29.33203125" style="359" bestFit="1" customWidth="1"/>
    <col min="1286" max="1286" width="12.6640625" style="359" bestFit="1" customWidth="1"/>
    <col min="1287" max="1287" width="23.83203125" style="359" customWidth="1"/>
    <col min="1288" max="1288" width="26.1640625" style="359" customWidth="1"/>
    <col min="1289" max="1289" width="10.33203125" style="359" bestFit="1" customWidth="1"/>
    <col min="1290" max="1290" width="18.6640625" style="359" bestFit="1" customWidth="1"/>
    <col min="1291" max="1291" width="0.33203125" style="359" bestFit="1" customWidth="1"/>
    <col min="1292" max="1292" width="18.6640625" style="359" bestFit="1" customWidth="1"/>
    <col min="1293" max="1293" width="0.83203125" style="359" bestFit="1" customWidth="1"/>
    <col min="1294" max="1294" width="18.83203125" style="359" bestFit="1" customWidth="1"/>
    <col min="1295" max="1295" width="14.6640625" style="359" bestFit="1" customWidth="1"/>
    <col min="1296" max="1296" width="5.1640625" style="359" bestFit="1" customWidth="1"/>
    <col min="1297" max="1297" width="24.33203125" style="359" bestFit="1" customWidth="1"/>
    <col min="1298" max="1298" width="19.83203125" style="359" bestFit="1" customWidth="1"/>
    <col min="1299" max="1301" width="14.6640625" style="359" bestFit="1" customWidth="1"/>
    <col min="1302" max="1302" width="19.83203125" style="359" bestFit="1" customWidth="1"/>
    <col min="1303" max="1303" width="73.6640625" style="359" bestFit="1" customWidth="1"/>
    <col min="1304" max="1304" width="22" style="359" bestFit="1" customWidth="1"/>
    <col min="1305" max="1305" width="18.5" style="359" bestFit="1" customWidth="1"/>
    <col min="1306" max="1307" width="76.5" style="359" bestFit="1" customWidth="1"/>
    <col min="1308" max="1308" width="5.5" style="359" bestFit="1" customWidth="1"/>
    <col min="1309" max="1536" width="10.6640625" style="359"/>
    <col min="1537" max="1537" width="5.5" style="359" bestFit="1" customWidth="1"/>
    <col min="1538" max="1538" width="19.6640625" style="359" bestFit="1" customWidth="1"/>
    <col min="1539" max="1539" width="10.33203125" style="359" bestFit="1" customWidth="1"/>
    <col min="1540" max="1540" width="1.33203125" style="359" bestFit="1" customWidth="1"/>
    <col min="1541" max="1541" width="29.33203125" style="359" bestFit="1" customWidth="1"/>
    <col min="1542" max="1542" width="12.6640625" style="359" bestFit="1" customWidth="1"/>
    <col min="1543" max="1543" width="23.83203125" style="359" customWidth="1"/>
    <col min="1544" max="1544" width="26.1640625" style="359" customWidth="1"/>
    <col min="1545" max="1545" width="10.33203125" style="359" bestFit="1" customWidth="1"/>
    <col min="1546" max="1546" width="18.6640625" style="359" bestFit="1" customWidth="1"/>
    <col min="1547" max="1547" width="0.33203125" style="359" bestFit="1" customWidth="1"/>
    <col min="1548" max="1548" width="18.6640625" style="359" bestFit="1" customWidth="1"/>
    <col min="1549" max="1549" width="0.83203125" style="359" bestFit="1" customWidth="1"/>
    <col min="1550" max="1550" width="18.83203125" style="359" bestFit="1" customWidth="1"/>
    <col min="1551" max="1551" width="14.6640625" style="359" bestFit="1" customWidth="1"/>
    <col min="1552" max="1552" width="5.1640625" style="359" bestFit="1" customWidth="1"/>
    <col min="1553" max="1553" width="24.33203125" style="359" bestFit="1" customWidth="1"/>
    <col min="1554" max="1554" width="19.83203125" style="359" bestFit="1" customWidth="1"/>
    <col min="1555" max="1557" width="14.6640625" style="359" bestFit="1" customWidth="1"/>
    <col min="1558" max="1558" width="19.83203125" style="359" bestFit="1" customWidth="1"/>
    <col min="1559" max="1559" width="73.6640625" style="359" bestFit="1" customWidth="1"/>
    <col min="1560" max="1560" width="22" style="359" bestFit="1" customWidth="1"/>
    <col min="1561" max="1561" width="18.5" style="359" bestFit="1" customWidth="1"/>
    <col min="1562" max="1563" width="76.5" style="359" bestFit="1" customWidth="1"/>
    <col min="1564" max="1564" width="5.5" style="359" bestFit="1" customWidth="1"/>
    <col min="1565" max="1792" width="10.6640625" style="359"/>
    <col min="1793" max="1793" width="5.5" style="359" bestFit="1" customWidth="1"/>
    <col min="1794" max="1794" width="19.6640625" style="359" bestFit="1" customWidth="1"/>
    <col min="1795" max="1795" width="10.33203125" style="359" bestFit="1" customWidth="1"/>
    <col min="1796" max="1796" width="1.33203125" style="359" bestFit="1" customWidth="1"/>
    <col min="1797" max="1797" width="29.33203125" style="359" bestFit="1" customWidth="1"/>
    <col min="1798" max="1798" width="12.6640625" style="359" bestFit="1" customWidth="1"/>
    <col min="1799" max="1799" width="23.83203125" style="359" customWidth="1"/>
    <col min="1800" max="1800" width="26.1640625" style="359" customWidth="1"/>
    <col min="1801" max="1801" width="10.33203125" style="359" bestFit="1" customWidth="1"/>
    <col min="1802" max="1802" width="18.6640625" style="359" bestFit="1" customWidth="1"/>
    <col min="1803" max="1803" width="0.33203125" style="359" bestFit="1" customWidth="1"/>
    <col min="1804" max="1804" width="18.6640625" style="359" bestFit="1" customWidth="1"/>
    <col min="1805" max="1805" width="0.83203125" style="359" bestFit="1" customWidth="1"/>
    <col min="1806" max="1806" width="18.83203125" style="359" bestFit="1" customWidth="1"/>
    <col min="1807" max="1807" width="14.6640625" style="359" bestFit="1" customWidth="1"/>
    <col min="1808" max="1808" width="5.1640625" style="359" bestFit="1" customWidth="1"/>
    <col min="1809" max="1809" width="24.33203125" style="359" bestFit="1" customWidth="1"/>
    <col min="1810" max="1810" width="19.83203125" style="359" bestFit="1" customWidth="1"/>
    <col min="1811" max="1813" width="14.6640625" style="359" bestFit="1" customWidth="1"/>
    <col min="1814" max="1814" width="19.83203125" style="359" bestFit="1" customWidth="1"/>
    <col min="1815" max="1815" width="73.6640625" style="359" bestFit="1" customWidth="1"/>
    <col min="1816" max="1816" width="22" style="359" bestFit="1" customWidth="1"/>
    <col min="1817" max="1817" width="18.5" style="359" bestFit="1" customWidth="1"/>
    <col min="1818" max="1819" width="76.5" style="359" bestFit="1" customWidth="1"/>
    <col min="1820" max="1820" width="5.5" style="359" bestFit="1" customWidth="1"/>
    <col min="1821" max="2048" width="10.6640625" style="359"/>
    <col min="2049" max="2049" width="5.5" style="359" bestFit="1" customWidth="1"/>
    <col min="2050" max="2050" width="19.6640625" style="359" bestFit="1" customWidth="1"/>
    <col min="2051" max="2051" width="10.33203125" style="359" bestFit="1" customWidth="1"/>
    <col min="2052" max="2052" width="1.33203125" style="359" bestFit="1" customWidth="1"/>
    <col min="2053" max="2053" width="29.33203125" style="359" bestFit="1" customWidth="1"/>
    <col min="2054" max="2054" width="12.6640625" style="359" bestFit="1" customWidth="1"/>
    <col min="2055" max="2055" width="23.83203125" style="359" customWidth="1"/>
    <col min="2056" max="2056" width="26.1640625" style="359" customWidth="1"/>
    <col min="2057" max="2057" width="10.33203125" style="359" bestFit="1" customWidth="1"/>
    <col min="2058" max="2058" width="18.6640625" style="359" bestFit="1" customWidth="1"/>
    <col min="2059" max="2059" width="0.33203125" style="359" bestFit="1" customWidth="1"/>
    <col min="2060" max="2060" width="18.6640625" style="359" bestFit="1" customWidth="1"/>
    <col min="2061" max="2061" width="0.83203125" style="359" bestFit="1" customWidth="1"/>
    <col min="2062" max="2062" width="18.83203125" style="359" bestFit="1" customWidth="1"/>
    <col min="2063" max="2063" width="14.6640625" style="359" bestFit="1" customWidth="1"/>
    <col min="2064" max="2064" width="5.1640625" style="359" bestFit="1" customWidth="1"/>
    <col min="2065" max="2065" width="24.33203125" style="359" bestFit="1" customWidth="1"/>
    <col min="2066" max="2066" width="19.83203125" style="359" bestFit="1" customWidth="1"/>
    <col min="2067" max="2069" width="14.6640625" style="359" bestFit="1" customWidth="1"/>
    <col min="2070" max="2070" width="19.83203125" style="359" bestFit="1" customWidth="1"/>
    <col min="2071" max="2071" width="73.6640625" style="359" bestFit="1" customWidth="1"/>
    <col min="2072" max="2072" width="22" style="359" bestFit="1" customWidth="1"/>
    <col min="2073" max="2073" width="18.5" style="359" bestFit="1" customWidth="1"/>
    <col min="2074" max="2075" width="76.5" style="359" bestFit="1" customWidth="1"/>
    <col min="2076" max="2076" width="5.5" style="359" bestFit="1" customWidth="1"/>
    <col min="2077" max="2304" width="10.6640625" style="359"/>
    <col min="2305" max="2305" width="5.5" style="359" bestFit="1" customWidth="1"/>
    <col min="2306" max="2306" width="19.6640625" style="359" bestFit="1" customWidth="1"/>
    <col min="2307" max="2307" width="10.33203125" style="359" bestFit="1" customWidth="1"/>
    <col min="2308" max="2308" width="1.33203125" style="359" bestFit="1" customWidth="1"/>
    <col min="2309" max="2309" width="29.33203125" style="359" bestFit="1" customWidth="1"/>
    <col min="2310" max="2310" width="12.6640625" style="359" bestFit="1" customWidth="1"/>
    <col min="2311" max="2311" width="23.83203125" style="359" customWidth="1"/>
    <col min="2312" max="2312" width="26.1640625" style="359" customWidth="1"/>
    <col min="2313" max="2313" width="10.33203125" style="359" bestFit="1" customWidth="1"/>
    <col min="2314" max="2314" width="18.6640625" style="359" bestFit="1" customWidth="1"/>
    <col min="2315" max="2315" width="0.33203125" style="359" bestFit="1" customWidth="1"/>
    <col min="2316" max="2316" width="18.6640625" style="359" bestFit="1" customWidth="1"/>
    <col min="2317" max="2317" width="0.83203125" style="359" bestFit="1" customWidth="1"/>
    <col min="2318" max="2318" width="18.83203125" style="359" bestFit="1" customWidth="1"/>
    <col min="2319" max="2319" width="14.6640625" style="359" bestFit="1" customWidth="1"/>
    <col min="2320" max="2320" width="5.1640625" style="359" bestFit="1" customWidth="1"/>
    <col min="2321" max="2321" width="24.33203125" style="359" bestFit="1" customWidth="1"/>
    <col min="2322" max="2322" width="19.83203125" style="359" bestFit="1" customWidth="1"/>
    <col min="2323" max="2325" width="14.6640625" style="359" bestFit="1" customWidth="1"/>
    <col min="2326" max="2326" width="19.83203125" style="359" bestFit="1" customWidth="1"/>
    <col min="2327" max="2327" width="73.6640625" style="359" bestFit="1" customWidth="1"/>
    <col min="2328" max="2328" width="22" style="359" bestFit="1" customWidth="1"/>
    <col min="2329" max="2329" width="18.5" style="359" bestFit="1" customWidth="1"/>
    <col min="2330" max="2331" width="76.5" style="359" bestFit="1" customWidth="1"/>
    <col min="2332" max="2332" width="5.5" style="359" bestFit="1" customWidth="1"/>
    <col min="2333" max="2560" width="10.6640625" style="359"/>
    <col min="2561" max="2561" width="5.5" style="359" bestFit="1" customWidth="1"/>
    <col min="2562" max="2562" width="19.6640625" style="359" bestFit="1" customWidth="1"/>
    <col min="2563" max="2563" width="10.33203125" style="359" bestFit="1" customWidth="1"/>
    <col min="2564" max="2564" width="1.33203125" style="359" bestFit="1" customWidth="1"/>
    <col min="2565" max="2565" width="29.33203125" style="359" bestFit="1" customWidth="1"/>
    <col min="2566" max="2566" width="12.6640625" style="359" bestFit="1" customWidth="1"/>
    <col min="2567" max="2567" width="23.83203125" style="359" customWidth="1"/>
    <col min="2568" max="2568" width="26.1640625" style="359" customWidth="1"/>
    <col min="2569" max="2569" width="10.33203125" style="359" bestFit="1" customWidth="1"/>
    <col min="2570" max="2570" width="18.6640625" style="359" bestFit="1" customWidth="1"/>
    <col min="2571" max="2571" width="0.33203125" style="359" bestFit="1" customWidth="1"/>
    <col min="2572" max="2572" width="18.6640625" style="359" bestFit="1" customWidth="1"/>
    <col min="2573" max="2573" width="0.83203125" style="359" bestFit="1" customWidth="1"/>
    <col min="2574" max="2574" width="18.83203125" style="359" bestFit="1" customWidth="1"/>
    <col min="2575" max="2575" width="14.6640625" style="359" bestFit="1" customWidth="1"/>
    <col min="2576" max="2576" width="5.1640625" style="359" bestFit="1" customWidth="1"/>
    <col min="2577" max="2577" width="24.33203125" style="359" bestFit="1" customWidth="1"/>
    <col min="2578" max="2578" width="19.83203125" style="359" bestFit="1" customWidth="1"/>
    <col min="2579" max="2581" width="14.6640625" style="359" bestFit="1" customWidth="1"/>
    <col min="2582" max="2582" width="19.83203125" style="359" bestFit="1" customWidth="1"/>
    <col min="2583" max="2583" width="73.6640625" style="359" bestFit="1" customWidth="1"/>
    <col min="2584" max="2584" width="22" style="359" bestFit="1" customWidth="1"/>
    <col min="2585" max="2585" width="18.5" style="359" bestFit="1" customWidth="1"/>
    <col min="2586" max="2587" width="76.5" style="359" bestFit="1" customWidth="1"/>
    <col min="2588" max="2588" width="5.5" style="359" bestFit="1" customWidth="1"/>
    <col min="2589" max="2816" width="10.6640625" style="359"/>
    <col min="2817" max="2817" width="5.5" style="359" bestFit="1" customWidth="1"/>
    <col min="2818" max="2818" width="19.6640625" style="359" bestFit="1" customWidth="1"/>
    <col min="2819" max="2819" width="10.33203125" style="359" bestFit="1" customWidth="1"/>
    <col min="2820" max="2820" width="1.33203125" style="359" bestFit="1" customWidth="1"/>
    <col min="2821" max="2821" width="29.33203125" style="359" bestFit="1" customWidth="1"/>
    <col min="2822" max="2822" width="12.6640625" style="359" bestFit="1" customWidth="1"/>
    <col min="2823" max="2823" width="23.83203125" style="359" customWidth="1"/>
    <col min="2824" max="2824" width="26.1640625" style="359" customWidth="1"/>
    <col min="2825" max="2825" width="10.33203125" style="359" bestFit="1" customWidth="1"/>
    <col min="2826" max="2826" width="18.6640625" style="359" bestFit="1" customWidth="1"/>
    <col min="2827" max="2827" width="0.33203125" style="359" bestFit="1" customWidth="1"/>
    <col min="2828" max="2828" width="18.6640625" style="359" bestFit="1" customWidth="1"/>
    <col min="2829" max="2829" width="0.83203125" style="359" bestFit="1" customWidth="1"/>
    <col min="2830" max="2830" width="18.83203125" style="359" bestFit="1" customWidth="1"/>
    <col min="2831" max="2831" width="14.6640625" style="359" bestFit="1" customWidth="1"/>
    <col min="2832" max="2832" width="5.1640625" style="359" bestFit="1" customWidth="1"/>
    <col min="2833" max="2833" width="24.33203125" style="359" bestFit="1" customWidth="1"/>
    <col min="2834" max="2834" width="19.83203125" style="359" bestFit="1" customWidth="1"/>
    <col min="2835" max="2837" width="14.6640625" style="359" bestFit="1" customWidth="1"/>
    <col min="2838" max="2838" width="19.83203125" style="359" bestFit="1" customWidth="1"/>
    <col min="2839" max="2839" width="73.6640625" style="359" bestFit="1" customWidth="1"/>
    <col min="2840" max="2840" width="22" style="359" bestFit="1" customWidth="1"/>
    <col min="2841" max="2841" width="18.5" style="359" bestFit="1" customWidth="1"/>
    <col min="2842" max="2843" width="76.5" style="359" bestFit="1" customWidth="1"/>
    <col min="2844" max="2844" width="5.5" style="359" bestFit="1" customWidth="1"/>
    <col min="2845" max="3072" width="10.6640625" style="359"/>
    <col min="3073" max="3073" width="5.5" style="359" bestFit="1" customWidth="1"/>
    <col min="3074" max="3074" width="19.6640625" style="359" bestFit="1" customWidth="1"/>
    <col min="3075" max="3075" width="10.33203125" style="359" bestFit="1" customWidth="1"/>
    <col min="3076" max="3076" width="1.33203125" style="359" bestFit="1" customWidth="1"/>
    <col min="3077" max="3077" width="29.33203125" style="359" bestFit="1" customWidth="1"/>
    <col min="3078" max="3078" width="12.6640625" style="359" bestFit="1" customWidth="1"/>
    <col min="3079" max="3079" width="23.83203125" style="359" customWidth="1"/>
    <col min="3080" max="3080" width="26.1640625" style="359" customWidth="1"/>
    <col min="3081" max="3081" width="10.33203125" style="359" bestFit="1" customWidth="1"/>
    <col min="3082" max="3082" width="18.6640625" style="359" bestFit="1" customWidth="1"/>
    <col min="3083" max="3083" width="0.33203125" style="359" bestFit="1" customWidth="1"/>
    <col min="3084" max="3084" width="18.6640625" style="359" bestFit="1" customWidth="1"/>
    <col min="3085" max="3085" width="0.83203125" style="359" bestFit="1" customWidth="1"/>
    <col min="3086" max="3086" width="18.83203125" style="359" bestFit="1" customWidth="1"/>
    <col min="3087" max="3087" width="14.6640625" style="359" bestFit="1" customWidth="1"/>
    <col min="3088" max="3088" width="5.1640625" style="359" bestFit="1" customWidth="1"/>
    <col min="3089" max="3089" width="24.33203125" style="359" bestFit="1" customWidth="1"/>
    <col min="3090" max="3090" width="19.83203125" style="359" bestFit="1" customWidth="1"/>
    <col min="3091" max="3093" width="14.6640625" style="359" bestFit="1" customWidth="1"/>
    <col min="3094" max="3094" width="19.83203125" style="359" bestFit="1" customWidth="1"/>
    <col min="3095" max="3095" width="73.6640625" style="359" bestFit="1" customWidth="1"/>
    <col min="3096" max="3096" width="22" style="359" bestFit="1" customWidth="1"/>
    <col min="3097" max="3097" width="18.5" style="359" bestFit="1" customWidth="1"/>
    <col min="3098" max="3099" width="76.5" style="359" bestFit="1" customWidth="1"/>
    <col min="3100" max="3100" width="5.5" style="359" bestFit="1" customWidth="1"/>
    <col min="3101" max="3328" width="10.6640625" style="359"/>
    <col min="3329" max="3329" width="5.5" style="359" bestFit="1" customWidth="1"/>
    <col min="3330" max="3330" width="19.6640625" style="359" bestFit="1" customWidth="1"/>
    <col min="3331" max="3331" width="10.33203125" style="359" bestFit="1" customWidth="1"/>
    <col min="3332" max="3332" width="1.33203125" style="359" bestFit="1" customWidth="1"/>
    <col min="3333" max="3333" width="29.33203125" style="359" bestFit="1" customWidth="1"/>
    <col min="3334" max="3334" width="12.6640625" style="359" bestFit="1" customWidth="1"/>
    <col min="3335" max="3335" width="23.83203125" style="359" customWidth="1"/>
    <col min="3336" max="3336" width="26.1640625" style="359" customWidth="1"/>
    <col min="3337" max="3337" width="10.33203125" style="359" bestFit="1" customWidth="1"/>
    <col min="3338" max="3338" width="18.6640625" style="359" bestFit="1" customWidth="1"/>
    <col min="3339" max="3339" width="0.33203125" style="359" bestFit="1" customWidth="1"/>
    <col min="3340" max="3340" width="18.6640625" style="359" bestFit="1" customWidth="1"/>
    <col min="3341" max="3341" width="0.83203125" style="359" bestFit="1" customWidth="1"/>
    <col min="3342" max="3342" width="18.83203125" style="359" bestFit="1" customWidth="1"/>
    <col min="3343" max="3343" width="14.6640625" style="359" bestFit="1" customWidth="1"/>
    <col min="3344" max="3344" width="5.1640625" style="359" bestFit="1" customWidth="1"/>
    <col min="3345" max="3345" width="24.33203125" style="359" bestFit="1" customWidth="1"/>
    <col min="3346" max="3346" width="19.83203125" style="359" bestFit="1" customWidth="1"/>
    <col min="3347" max="3349" width="14.6640625" style="359" bestFit="1" customWidth="1"/>
    <col min="3350" max="3350" width="19.83203125" style="359" bestFit="1" customWidth="1"/>
    <col min="3351" max="3351" width="73.6640625" style="359" bestFit="1" customWidth="1"/>
    <col min="3352" max="3352" width="22" style="359" bestFit="1" customWidth="1"/>
    <col min="3353" max="3353" width="18.5" style="359" bestFit="1" customWidth="1"/>
    <col min="3354" max="3355" width="76.5" style="359" bestFit="1" customWidth="1"/>
    <col min="3356" max="3356" width="5.5" style="359" bestFit="1" customWidth="1"/>
    <col min="3357" max="3584" width="10.6640625" style="359"/>
    <col min="3585" max="3585" width="5.5" style="359" bestFit="1" customWidth="1"/>
    <col min="3586" max="3586" width="19.6640625" style="359" bestFit="1" customWidth="1"/>
    <col min="3587" max="3587" width="10.33203125" style="359" bestFit="1" customWidth="1"/>
    <col min="3588" max="3588" width="1.33203125" style="359" bestFit="1" customWidth="1"/>
    <col min="3589" max="3589" width="29.33203125" style="359" bestFit="1" customWidth="1"/>
    <col min="3590" max="3590" width="12.6640625" style="359" bestFit="1" customWidth="1"/>
    <col min="3591" max="3591" width="23.83203125" style="359" customWidth="1"/>
    <col min="3592" max="3592" width="26.1640625" style="359" customWidth="1"/>
    <col min="3593" max="3593" width="10.33203125" style="359" bestFit="1" customWidth="1"/>
    <col min="3594" max="3594" width="18.6640625" style="359" bestFit="1" customWidth="1"/>
    <col min="3595" max="3595" width="0.33203125" style="359" bestFit="1" customWidth="1"/>
    <col min="3596" max="3596" width="18.6640625" style="359" bestFit="1" customWidth="1"/>
    <col min="3597" max="3597" width="0.83203125" style="359" bestFit="1" customWidth="1"/>
    <col min="3598" max="3598" width="18.83203125" style="359" bestFit="1" customWidth="1"/>
    <col min="3599" max="3599" width="14.6640625" style="359" bestFit="1" customWidth="1"/>
    <col min="3600" max="3600" width="5.1640625" style="359" bestFit="1" customWidth="1"/>
    <col min="3601" max="3601" width="24.33203125" style="359" bestFit="1" customWidth="1"/>
    <col min="3602" max="3602" width="19.83203125" style="359" bestFit="1" customWidth="1"/>
    <col min="3603" max="3605" width="14.6640625" style="359" bestFit="1" customWidth="1"/>
    <col min="3606" max="3606" width="19.83203125" style="359" bestFit="1" customWidth="1"/>
    <col min="3607" max="3607" width="73.6640625" style="359" bestFit="1" customWidth="1"/>
    <col min="3608" max="3608" width="22" style="359" bestFit="1" customWidth="1"/>
    <col min="3609" max="3609" width="18.5" style="359" bestFit="1" customWidth="1"/>
    <col min="3610" max="3611" width="76.5" style="359" bestFit="1" customWidth="1"/>
    <col min="3612" max="3612" width="5.5" style="359" bestFit="1" customWidth="1"/>
    <col min="3613" max="3840" width="10.6640625" style="359"/>
    <col min="3841" max="3841" width="5.5" style="359" bestFit="1" customWidth="1"/>
    <col min="3842" max="3842" width="19.6640625" style="359" bestFit="1" customWidth="1"/>
    <col min="3843" max="3843" width="10.33203125" style="359" bestFit="1" customWidth="1"/>
    <col min="3844" max="3844" width="1.33203125" style="359" bestFit="1" customWidth="1"/>
    <col min="3845" max="3845" width="29.33203125" style="359" bestFit="1" customWidth="1"/>
    <col min="3846" max="3846" width="12.6640625" style="359" bestFit="1" customWidth="1"/>
    <col min="3847" max="3847" width="23.83203125" style="359" customWidth="1"/>
    <col min="3848" max="3848" width="26.1640625" style="359" customWidth="1"/>
    <col min="3849" max="3849" width="10.33203125" style="359" bestFit="1" customWidth="1"/>
    <col min="3850" max="3850" width="18.6640625" style="359" bestFit="1" customWidth="1"/>
    <col min="3851" max="3851" width="0.33203125" style="359" bestFit="1" customWidth="1"/>
    <col min="3852" max="3852" width="18.6640625" style="359" bestFit="1" customWidth="1"/>
    <col min="3853" max="3853" width="0.83203125" style="359" bestFit="1" customWidth="1"/>
    <col min="3854" max="3854" width="18.83203125" style="359" bestFit="1" customWidth="1"/>
    <col min="3855" max="3855" width="14.6640625" style="359" bestFit="1" customWidth="1"/>
    <col min="3856" max="3856" width="5.1640625" style="359" bestFit="1" customWidth="1"/>
    <col min="3857" max="3857" width="24.33203125" style="359" bestFit="1" customWidth="1"/>
    <col min="3858" max="3858" width="19.83203125" style="359" bestFit="1" customWidth="1"/>
    <col min="3859" max="3861" width="14.6640625" style="359" bestFit="1" customWidth="1"/>
    <col min="3862" max="3862" width="19.83203125" style="359" bestFit="1" customWidth="1"/>
    <col min="3863" max="3863" width="73.6640625" style="359" bestFit="1" customWidth="1"/>
    <col min="3864" max="3864" width="22" style="359" bestFit="1" customWidth="1"/>
    <col min="3865" max="3865" width="18.5" style="359" bestFit="1" customWidth="1"/>
    <col min="3866" max="3867" width="76.5" style="359" bestFit="1" customWidth="1"/>
    <col min="3868" max="3868" width="5.5" style="359" bestFit="1" customWidth="1"/>
    <col min="3869" max="4096" width="10.6640625" style="359"/>
    <col min="4097" max="4097" width="5.5" style="359" bestFit="1" customWidth="1"/>
    <col min="4098" max="4098" width="19.6640625" style="359" bestFit="1" customWidth="1"/>
    <col min="4099" max="4099" width="10.33203125" style="359" bestFit="1" customWidth="1"/>
    <col min="4100" max="4100" width="1.33203125" style="359" bestFit="1" customWidth="1"/>
    <col min="4101" max="4101" width="29.33203125" style="359" bestFit="1" customWidth="1"/>
    <col min="4102" max="4102" width="12.6640625" style="359" bestFit="1" customWidth="1"/>
    <col min="4103" max="4103" width="23.83203125" style="359" customWidth="1"/>
    <col min="4104" max="4104" width="26.1640625" style="359" customWidth="1"/>
    <col min="4105" max="4105" width="10.33203125" style="359" bestFit="1" customWidth="1"/>
    <col min="4106" max="4106" width="18.6640625" style="359" bestFit="1" customWidth="1"/>
    <col min="4107" max="4107" width="0.33203125" style="359" bestFit="1" customWidth="1"/>
    <col min="4108" max="4108" width="18.6640625" style="359" bestFit="1" customWidth="1"/>
    <col min="4109" max="4109" width="0.83203125" style="359" bestFit="1" customWidth="1"/>
    <col min="4110" max="4110" width="18.83203125" style="359" bestFit="1" customWidth="1"/>
    <col min="4111" max="4111" width="14.6640625" style="359" bestFit="1" customWidth="1"/>
    <col min="4112" max="4112" width="5.1640625" style="359" bestFit="1" customWidth="1"/>
    <col min="4113" max="4113" width="24.33203125" style="359" bestFit="1" customWidth="1"/>
    <col min="4114" max="4114" width="19.83203125" style="359" bestFit="1" customWidth="1"/>
    <col min="4115" max="4117" width="14.6640625" style="359" bestFit="1" customWidth="1"/>
    <col min="4118" max="4118" width="19.83203125" style="359" bestFit="1" customWidth="1"/>
    <col min="4119" max="4119" width="73.6640625" style="359" bestFit="1" customWidth="1"/>
    <col min="4120" max="4120" width="22" style="359" bestFit="1" customWidth="1"/>
    <col min="4121" max="4121" width="18.5" style="359" bestFit="1" customWidth="1"/>
    <col min="4122" max="4123" width="76.5" style="359" bestFit="1" customWidth="1"/>
    <col min="4124" max="4124" width="5.5" style="359" bestFit="1" customWidth="1"/>
    <col min="4125" max="4352" width="10.6640625" style="359"/>
    <col min="4353" max="4353" width="5.5" style="359" bestFit="1" customWidth="1"/>
    <col min="4354" max="4354" width="19.6640625" style="359" bestFit="1" customWidth="1"/>
    <col min="4355" max="4355" width="10.33203125" style="359" bestFit="1" customWidth="1"/>
    <col min="4356" max="4356" width="1.33203125" style="359" bestFit="1" customWidth="1"/>
    <col min="4357" max="4357" width="29.33203125" style="359" bestFit="1" customWidth="1"/>
    <col min="4358" max="4358" width="12.6640625" style="359" bestFit="1" customWidth="1"/>
    <col min="4359" max="4359" width="23.83203125" style="359" customWidth="1"/>
    <col min="4360" max="4360" width="26.1640625" style="359" customWidth="1"/>
    <col min="4361" max="4361" width="10.33203125" style="359" bestFit="1" customWidth="1"/>
    <col min="4362" max="4362" width="18.6640625" style="359" bestFit="1" customWidth="1"/>
    <col min="4363" max="4363" width="0.33203125" style="359" bestFit="1" customWidth="1"/>
    <col min="4364" max="4364" width="18.6640625" style="359" bestFit="1" customWidth="1"/>
    <col min="4365" max="4365" width="0.83203125" style="359" bestFit="1" customWidth="1"/>
    <col min="4366" max="4366" width="18.83203125" style="359" bestFit="1" customWidth="1"/>
    <col min="4367" max="4367" width="14.6640625" style="359" bestFit="1" customWidth="1"/>
    <col min="4368" max="4368" width="5.1640625" style="359" bestFit="1" customWidth="1"/>
    <col min="4369" max="4369" width="24.33203125" style="359" bestFit="1" customWidth="1"/>
    <col min="4370" max="4370" width="19.83203125" style="359" bestFit="1" customWidth="1"/>
    <col min="4371" max="4373" width="14.6640625" style="359" bestFit="1" customWidth="1"/>
    <col min="4374" max="4374" width="19.83203125" style="359" bestFit="1" customWidth="1"/>
    <col min="4375" max="4375" width="73.6640625" style="359" bestFit="1" customWidth="1"/>
    <col min="4376" max="4376" width="22" style="359" bestFit="1" customWidth="1"/>
    <col min="4377" max="4377" width="18.5" style="359" bestFit="1" customWidth="1"/>
    <col min="4378" max="4379" width="76.5" style="359" bestFit="1" customWidth="1"/>
    <col min="4380" max="4380" width="5.5" style="359" bestFit="1" customWidth="1"/>
    <col min="4381" max="4608" width="10.6640625" style="359"/>
    <col min="4609" max="4609" width="5.5" style="359" bestFit="1" customWidth="1"/>
    <col min="4610" max="4610" width="19.6640625" style="359" bestFit="1" customWidth="1"/>
    <col min="4611" max="4611" width="10.33203125" style="359" bestFit="1" customWidth="1"/>
    <col min="4612" max="4612" width="1.33203125" style="359" bestFit="1" customWidth="1"/>
    <col min="4613" max="4613" width="29.33203125" style="359" bestFit="1" customWidth="1"/>
    <col min="4614" max="4614" width="12.6640625" style="359" bestFit="1" customWidth="1"/>
    <col min="4615" max="4615" width="23.83203125" style="359" customWidth="1"/>
    <col min="4616" max="4616" width="26.1640625" style="359" customWidth="1"/>
    <col min="4617" max="4617" width="10.33203125" style="359" bestFit="1" customWidth="1"/>
    <col min="4618" max="4618" width="18.6640625" style="359" bestFit="1" customWidth="1"/>
    <col min="4619" max="4619" width="0.33203125" style="359" bestFit="1" customWidth="1"/>
    <col min="4620" max="4620" width="18.6640625" style="359" bestFit="1" customWidth="1"/>
    <col min="4621" max="4621" width="0.83203125" style="359" bestFit="1" customWidth="1"/>
    <col min="4622" max="4622" width="18.83203125" style="359" bestFit="1" customWidth="1"/>
    <col min="4623" max="4623" width="14.6640625" style="359" bestFit="1" customWidth="1"/>
    <col min="4624" max="4624" width="5.1640625" style="359" bestFit="1" customWidth="1"/>
    <col min="4625" max="4625" width="24.33203125" style="359" bestFit="1" customWidth="1"/>
    <col min="4626" max="4626" width="19.83203125" style="359" bestFit="1" customWidth="1"/>
    <col min="4627" max="4629" width="14.6640625" style="359" bestFit="1" customWidth="1"/>
    <col min="4630" max="4630" width="19.83203125" style="359" bestFit="1" customWidth="1"/>
    <col min="4631" max="4631" width="73.6640625" style="359" bestFit="1" customWidth="1"/>
    <col min="4632" max="4632" width="22" style="359" bestFit="1" customWidth="1"/>
    <col min="4633" max="4633" width="18.5" style="359" bestFit="1" customWidth="1"/>
    <col min="4634" max="4635" width="76.5" style="359" bestFit="1" customWidth="1"/>
    <col min="4636" max="4636" width="5.5" style="359" bestFit="1" customWidth="1"/>
    <col min="4637" max="4864" width="10.6640625" style="359"/>
    <col min="4865" max="4865" width="5.5" style="359" bestFit="1" customWidth="1"/>
    <col min="4866" max="4866" width="19.6640625" style="359" bestFit="1" customWidth="1"/>
    <col min="4867" max="4867" width="10.33203125" style="359" bestFit="1" customWidth="1"/>
    <col min="4868" max="4868" width="1.33203125" style="359" bestFit="1" customWidth="1"/>
    <col min="4869" max="4869" width="29.33203125" style="359" bestFit="1" customWidth="1"/>
    <col min="4870" max="4870" width="12.6640625" style="359" bestFit="1" customWidth="1"/>
    <col min="4871" max="4871" width="23.83203125" style="359" customWidth="1"/>
    <col min="4872" max="4872" width="26.1640625" style="359" customWidth="1"/>
    <col min="4873" max="4873" width="10.33203125" style="359" bestFit="1" customWidth="1"/>
    <col min="4874" max="4874" width="18.6640625" style="359" bestFit="1" customWidth="1"/>
    <col min="4875" max="4875" width="0.33203125" style="359" bestFit="1" customWidth="1"/>
    <col min="4876" max="4876" width="18.6640625" style="359" bestFit="1" customWidth="1"/>
    <col min="4877" max="4877" width="0.83203125" style="359" bestFit="1" customWidth="1"/>
    <col min="4878" max="4878" width="18.83203125" style="359" bestFit="1" customWidth="1"/>
    <col min="4879" max="4879" width="14.6640625" style="359" bestFit="1" customWidth="1"/>
    <col min="4880" max="4880" width="5.1640625" style="359" bestFit="1" customWidth="1"/>
    <col min="4881" max="4881" width="24.33203125" style="359" bestFit="1" customWidth="1"/>
    <col min="4882" max="4882" width="19.83203125" style="359" bestFit="1" customWidth="1"/>
    <col min="4883" max="4885" width="14.6640625" style="359" bestFit="1" customWidth="1"/>
    <col min="4886" max="4886" width="19.83203125" style="359" bestFit="1" customWidth="1"/>
    <col min="4887" max="4887" width="73.6640625" style="359" bestFit="1" customWidth="1"/>
    <col min="4888" max="4888" width="22" style="359" bestFit="1" customWidth="1"/>
    <col min="4889" max="4889" width="18.5" style="359" bestFit="1" customWidth="1"/>
    <col min="4890" max="4891" width="76.5" style="359" bestFit="1" customWidth="1"/>
    <col min="4892" max="4892" width="5.5" style="359" bestFit="1" customWidth="1"/>
    <col min="4893" max="5120" width="10.6640625" style="359"/>
    <col min="5121" max="5121" width="5.5" style="359" bestFit="1" customWidth="1"/>
    <col min="5122" max="5122" width="19.6640625" style="359" bestFit="1" customWidth="1"/>
    <col min="5123" max="5123" width="10.33203125" style="359" bestFit="1" customWidth="1"/>
    <col min="5124" max="5124" width="1.33203125" style="359" bestFit="1" customWidth="1"/>
    <col min="5125" max="5125" width="29.33203125" style="359" bestFit="1" customWidth="1"/>
    <col min="5126" max="5126" width="12.6640625" style="359" bestFit="1" customWidth="1"/>
    <col min="5127" max="5127" width="23.83203125" style="359" customWidth="1"/>
    <col min="5128" max="5128" width="26.1640625" style="359" customWidth="1"/>
    <col min="5129" max="5129" width="10.33203125" style="359" bestFit="1" customWidth="1"/>
    <col min="5130" max="5130" width="18.6640625" style="359" bestFit="1" customWidth="1"/>
    <col min="5131" max="5131" width="0.33203125" style="359" bestFit="1" customWidth="1"/>
    <col min="5132" max="5132" width="18.6640625" style="359" bestFit="1" customWidth="1"/>
    <col min="5133" max="5133" width="0.83203125" style="359" bestFit="1" customWidth="1"/>
    <col min="5134" max="5134" width="18.83203125" style="359" bestFit="1" customWidth="1"/>
    <col min="5135" max="5135" width="14.6640625" style="359" bestFit="1" customWidth="1"/>
    <col min="5136" max="5136" width="5.1640625" style="359" bestFit="1" customWidth="1"/>
    <col min="5137" max="5137" width="24.33203125" style="359" bestFit="1" customWidth="1"/>
    <col min="5138" max="5138" width="19.83203125" style="359" bestFit="1" customWidth="1"/>
    <col min="5139" max="5141" width="14.6640625" style="359" bestFit="1" customWidth="1"/>
    <col min="5142" max="5142" width="19.83203125" style="359" bestFit="1" customWidth="1"/>
    <col min="5143" max="5143" width="73.6640625" style="359" bestFit="1" customWidth="1"/>
    <col min="5144" max="5144" width="22" style="359" bestFit="1" customWidth="1"/>
    <col min="5145" max="5145" width="18.5" style="359" bestFit="1" customWidth="1"/>
    <col min="5146" max="5147" width="76.5" style="359" bestFit="1" customWidth="1"/>
    <col min="5148" max="5148" width="5.5" style="359" bestFit="1" customWidth="1"/>
    <col min="5149" max="5376" width="10.6640625" style="359"/>
    <col min="5377" max="5377" width="5.5" style="359" bestFit="1" customWidth="1"/>
    <col min="5378" max="5378" width="19.6640625" style="359" bestFit="1" customWidth="1"/>
    <col min="5379" max="5379" width="10.33203125" style="359" bestFit="1" customWidth="1"/>
    <col min="5380" max="5380" width="1.33203125" style="359" bestFit="1" customWidth="1"/>
    <col min="5381" max="5381" width="29.33203125" style="359" bestFit="1" customWidth="1"/>
    <col min="5382" max="5382" width="12.6640625" style="359" bestFit="1" customWidth="1"/>
    <col min="5383" max="5383" width="23.83203125" style="359" customWidth="1"/>
    <col min="5384" max="5384" width="26.1640625" style="359" customWidth="1"/>
    <col min="5385" max="5385" width="10.33203125" style="359" bestFit="1" customWidth="1"/>
    <col min="5386" max="5386" width="18.6640625" style="359" bestFit="1" customWidth="1"/>
    <col min="5387" max="5387" width="0.33203125" style="359" bestFit="1" customWidth="1"/>
    <col min="5388" max="5388" width="18.6640625" style="359" bestFit="1" customWidth="1"/>
    <col min="5389" max="5389" width="0.83203125" style="359" bestFit="1" customWidth="1"/>
    <col min="5390" max="5390" width="18.83203125" style="359" bestFit="1" customWidth="1"/>
    <col min="5391" max="5391" width="14.6640625" style="359" bestFit="1" customWidth="1"/>
    <col min="5392" max="5392" width="5.1640625" style="359" bestFit="1" customWidth="1"/>
    <col min="5393" max="5393" width="24.33203125" style="359" bestFit="1" customWidth="1"/>
    <col min="5394" max="5394" width="19.83203125" style="359" bestFit="1" customWidth="1"/>
    <col min="5395" max="5397" width="14.6640625" style="359" bestFit="1" customWidth="1"/>
    <col min="5398" max="5398" width="19.83203125" style="359" bestFit="1" customWidth="1"/>
    <col min="5399" max="5399" width="73.6640625" style="359" bestFit="1" customWidth="1"/>
    <col min="5400" max="5400" width="22" style="359" bestFit="1" customWidth="1"/>
    <col min="5401" max="5401" width="18.5" style="359" bestFit="1" customWidth="1"/>
    <col min="5402" max="5403" width="76.5" style="359" bestFit="1" customWidth="1"/>
    <col min="5404" max="5404" width="5.5" style="359" bestFit="1" customWidth="1"/>
    <col min="5405" max="5632" width="10.6640625" style="359"/>
    <col min="5633" max="5633" width="5.5" style="359" bestFit="1" customWidth="1"/>
    <col min="5634" max="5634" width="19.6640625" style="359" bestFit="1" customWidth="1"/>
    <col min="5635" max="5635" width="10.33203125" style="359" bestFit="1" customWidth="1"/>
    <col min="5636" max="5636" width="1.33203125" style="359" bestFit="1" customWidth="1"/>
    <col min="5637" max="5637" width="29.33203125" style="359" bestFit="1" customWidth="1"/>
    <col min="5638" max="5638" width="12.6640625" style="359" bestFit="1" customWidth="1"/>
    <col min="5639" max="5639" width="23.83203125" style="359" customWidth="1"/>
    <col min="5640" max="5640" width="26.1640625" style="359" customWidth="1"/>
    <col min="5641" max="5641" width="10.33203125" style="359" bestFit="1" customWidth="1"/>
    <col min="5642" max="5642" width="18.6640625" style="359" bestFit="1" customWidth="1"/>
    <col min="5643" max="5643" width="0.33203125" style="359" bestFit="1" customWidth="1"/>
    <col min="5644" max="5644" width="18.6640625" style="359" bestFit="1" customWidth="1"/>
    <col min="5645" max="5645" width="0.83203125" style="359" bestFit="1" customWidth="1"/>
    <col min="5646" max="5646" width="18.83203125" style="359" bestFit="1" customWidth="1"/>
    <col min="5647" max="5647" width="14.6640625" style="359" bestFit="1" customWidth="1"/>
    <col min="5648" max="5648" width="5.1640625" style="359" bestFit="1" customWidth="1"/>
    <col min="5649" max="5649" width="24.33203125" style="359" bestFit="1" customWidth="1"/>
    <col min="5650" max="5650" width="19.83203125" style="359" bestFit="1" customWidth="1"/>
    <col min="5651" max="5653" width="14.6640625" style="359" bestFit="1" customWidth="1"/>
    <col min="5654" max="5654" width="19.83203125" style="359" bestFit="1" customWidth="1"/>
    <col min="5655" max="5655" width="73.6640625" style="359" bestFit="1" customWidth="1"/>
    <col min="5656" max="5656" width="22" style="359" bestFit="1" customWidth="1"/>
    <col min="5657" max="5657" width="18.5" style="359" bestFit="1" customWidth="1"/>
    <col min="5658" max="5659" width="76.5" style="359" bestFit="1" customWidth="1"/>
    <col min="5660" max="5660" width="5.5" style="359" bestFit="1" customWidth="1"/>
    <col min="5661" max="5888" width="10.6640625" style="359"/>
    <col min="5889" max="5889" width="5.5" style="359" bestFit="1" customWidth="1"/>
    <col min="5890" max="5890" width="19.6640625" style="359" bestFit="1" customWidth="1"/>
    <col min="5891" max="5891" width="10.33203125" style="359" bestFit="1" customWidth="1"/>
    <col min="5892" max="5892" width="1.33203125" style="359" bestFit="1" customWidth="1"/>
    <col min="5893" max="5893" width="29.33203125" style="359" bestFit="1" customWidth="1"/>
    <col min="5894" max="5894" width="12.6640625" style="359" bestFit="1" customWidth="1"/>
    <col min="5895" max="5895" width="23.83203125" style="359" customWidth="1"/>
    <col min="5896" max="5896" width="26.1640625" style="359" customWidth="1"/>
    <col min="5897" max="5897" width="10.33203125" style="359" bestFit="1" customWidth="1"/>
    <col min="5898" max="5898" width="18.6640625" style="359" bestFit="1" customWidth="1"/>
    <col min="5899" max="5899" width="0.33203125" style="359" bestFit="1" customWidth="1"/>
    <col min="5900" max="5900" width="18.6640625" style="359" bestFit="1" customWidth="1"/>
    <col min="5901" max="5901" width="0.83203125" style="359" bestFit="1" customWidth="1"/>
    <col min="5902" max="5902" width="18.83203125" style="359" bestFit="1" customWidth="1"/>
    <col min="5903" max="5903" width="14.6640625" style="359" bestFit="1" customWidth="1"/>
    <col min="5904" max="5904" width="5.1640625" style="359" bestFit="1" customWidth="1"/>
    <col min="5905" max="5905" width="24.33203125" style="359" bestFit="1" customWidth="1"/>
    <col min="5906" max="5906" width="19.83203125" style="359" bestFit="1" customWidth="1"/>
    <col min="5907" max="5909" width="14.6640625" style="359" bestFit="1" customWidth="1"/>
    <col min="5910" max="5910" width="19.83203125" style="359" bestFit="1" customWidth="1"/>
    <col min="5911" max="5911" width="73.6640625" style="359" bestFit="1" customWidth="1"/>
    <col min="5912" max="5912" width="22" style="359" bestFit="1" customWidth="1"/>
    <col min="5913" max="5913" width="18.5" style="359" bestFit="1" customWidth="1"/>
    <col min="5914" max="5915" width="76.5" style="359" bestFit="1" customWidth="1"/>
    <col min="5916" max="5916" width="5.5" style="359" bestFit="1" customWidth="1"/>
    <col min="5917" max="6144" width="10.6640625" style="359"/>
    <col min="6145" max="6145" width="5.5" style="359" bestFit="1" customWidth="1"/>
    <col min="6146" max="6146" width="19.6640625" style="359" bestFit="1" customWidth="1"/>
    <col min="6147" max="6147" width="10.33203125" style="359" bestFit="1" customWidth="1"/>
    <col min="6148" max="6148" width="1.33203125" style="359" bestFit="1" customWidth="1"/>
    <col min="6149" max="6149" width="29.33203125" style="359" bestFit="1" customWidth="1"/>
    <col min="6150" max="6150" width="12.6640625" style="359" bestFit="1" customWidth="1"/>
    <col min="6151" max="6151" width="23.83203125" style="359" customWidth="1"/>
    <col min="6152" max="6152" width="26.1640625" style="359" customWidth="1"/>
    <col min="6153" max="6153" width="10.33203125" style="359" bestFit="1" customWidth="1"/>
    <col min="6154" max="6154" width="18.6640625" style="359" bestFit="1" customWidth="1"/>
    <col min="6155" max="6155" width="0.33203125" style="359" bestFit="1" customWidth="1"/>
    <col min="6156" max="6156" width="18.6640625" style="359" bestFit="1" customWidth="1"/>
    <col min="6157" max="6157" width="0.83203125" style="359" bestFit="1" customWidth="1"/>
    <col min="6158" max="6158" width="18.83203125" style="359" bestFit="1" customWidth="1"/>
    <col min="6159" max="6159" width="14.6640625" style="359" bestFit="1" customWidth="1"/>
    <col min="6160" max="6160" width="5.1640625" style="359" bestFit="1" customWidth="1"/>
    <col min="6161" max="6161" width="24.33203125" style="359" bestFit="1" customWidth="1"/>
    <col min="6162" max="6162" width="19.83203125" style="359" bestFit="1" customWidth="1"/>
    <col min="6163" max="6165" width="14.6640625" style="359" bestFit="1" customWidth="1"/>
    <col min="6166" max="6166" width="19.83203125" style="359" bestFit="1" customWidth="1"/>
    <col min="6167" max="6167" width="73.6640625" style="359" bestFit="1" customWidth="1"/>
    <col min="6168" max="6168" width="22" style="359" bestFit="1" customWidth="1"/>
    <col min="6169" max="6169" width="18.5" style="359" bestFit="1" customWidth="1"/>
    <col min="6170" max="6171" width="76.5" style="359" bestFit="1" customWidth="1"/>
    <col min="6172" max="6172" width="5.5" style="359" bestFit="1" customWidth="1"/>
    <col min="6173" max="6400" width="10.6640625" style="359"/>
    <col min="6401" max="6401" width="5.5" style="359" bestFit="1" customWidth="1"/>
    <col min="6402" max="6402" width="19.6640625" style="359" bestFit="1" customWidth="1"/>
    <col min="6403" max="6403" width="10.33203125" style="359" bestFit="1" customWidth="1"/>
    <col min="6404" max="6404" width="1.33203125" style="359" bestFit="1" customWidth="1"/>
    <col min="6405" max="6405" width="29.33203125" style="359" bestFit="1" customWidth="1"/>
    <col min="6406" max="6406" width="12.6640625" style="359" bestFit="1" customWidth="1"/>
    <col min="6407" max="6407" width="23.83203125" style="359" customWidth="1"/>
    <col min="6408" max="6408" width="26.1640625" style="359" customWidth="1"/>
    <col min="6409" max="6409" width="10.33203125" style="359" bestFit="1" customWidth="1"/>
    <col min="6410" max="6410" width="18.6640625" style="359" bestFit="1" customWidth="1"/>
    <col min="6411" max="6411" width="0.33203125" style="359" bestFit="1" customWidth="1"/>
    <col min="6412" max="6412" width="18.6640625" style="359" bestFit="1" customWidth="1"/>
    <col min="6413" max="6413" width="0.83203125" style="359" bestFit="1" customWidth="1"/>
    <col min="6414" max="6414" width="18.83203125" style="359" bestFit="1" customWidth="1"/>
    <col min="6415" max="6415" width="14.6640625" style="359" bestFit="1" customWidth="1"/>
    <col min="6416" max="6416" width="5.1640625" style="359" bestFit="1" customWidth="1"/>
    <col min="6417" max="6417" width="24.33203125" style="359" bestFit="1" customWidth="1"/>
    <col min="6418" max="6418" width="19.83203125" style="359" bestFit="1" customWidth="1"/>
    <col min="6419" max="6421" width="14.6640625" style="359" bestFit="1" customWidth="1"/>
    <col min="6422" max="6422" width="19.83203125" style="359" bestFit="1" customWidth="1"/>
    <col min="6423" max="6423" width="73.6640625" style="359" bestFit="1" customWidth="1"/>
    <col min="6424" max="6424" width="22" style="359" bestFit="1" customWidth="1"/>
    <col min="6425" max="6425" width="18.5" style="359" bestFit="1" customWidth="1"/>
    <col min="6426" max="6427" width="76.5" style="359" bestFit="1" customWidth="1"/>
    <col min="6428" max="6428" width="5.5" style="359" bestFit="1" customWidth="1"/>
    <col min="6429" max="6656" width="10.6640625" style="359"/>
    <col min="6657" max="6657" width="5.5" style="359" bestFit="1" customWidth="1"/>
    <col min="6658" max="6658" width="19.6640625" style="359" bestFit="1" customWidth="1"/>
    <col min="6659" max="6659" width="10.33203125" style="359" bestFit="1" customWidth="1"/>
    <col min="6660" max="6660" width="1.33203125" style="359" bestFit="1" customWidth="1"/>
    <col min="6661" max="6661" width="29.33203125" style="359" bestFit="1" customWidth="1"/>
    <col min="6662" max="6662" width="12.6640625" style="359" bestFit="1" customWidth="1"/>
    <col min="6663" max="6663" width="23.83203125" style="359" customWidth="1"/>
    <col min="6664" max="6664" width="26.1640625" style="359" customWidth="1"/>
    <col min="6665" max="6665" width="10.33203125" style="359" bestFit="1" customWidth="1"/>
    <col min="6666" max="6666" width="18.6640625" style="359" bestFit="1" customWidth="1"/>
    <col min="6667" max="6667" width="0.33203125" style="359" bestFit="1" customWidth="1"/>
    <col min="6668" max="6668" width="18.6640625" style="359" bestFit="1" customWidth="1"/>
    <col min="6669" max="6669" width="0.83203125" style="359" bestFit="1" customWidth="1"/>
    <col min="6670" max="6670" width="18.83203125" style="359" bestFit="1" customWidth="1"/>
    <col min="6671" max="6671" width="14.6640625" style="359" bestFit="1" customWidth="1"/>
    <col min="6672" max="6672" width="5.1640625" style="359" bestFit="1" customWidth="1"/>
    <col min="6673" max="6673" width="24.33203125" style="359" bestFit="1" customWidth="1"/>
    <col min="6674" max="6674" width="19.83203125" style="359" bestFit="1" customWidth="1"/>
    <col min="6675" max="6677" width="14.6640625" style="359" bestFit="1" customWidth="1"/>
    <col min="6678" max="6678" width="19.83203125" style="359" bestFit="1" customWidth="1"/>
    <col min="6679" max="6679" width="73.6640625" style="359" bestFit="1" customWidth="1"/>
    <col min="6680" max="6680" width="22" style="359" bestFit="1" customWidth="1"/>
    <col min="6681" max="6681" width="18.5" style="359" bestFit="1" customWidth="1"/>
    <col min="6682" max="6683" width="76.5" style="359" bestFit="1" customWidth="1"/>
    <col min="6684" max="6684" width="5.5" style="359" bestFit="1" customWidth="1"/>
    <col min="6685" max="6912" width="10.6640625" style="359"/>
    <col min="6913" max="6913" width="5.5" style="359" bestFit="1" customWidth="1"/>
    <col min="6914" max="6914" width="19.6640625" style="359" bestFit="1" customWidth="1"/>
    <col min="6915" max="6915" width="10.33203125" style="359" bestFit="1" customWidth="1"/>
    <col min="6916" max="6916" width="1.33203125" style="359" bestFit="1" customWidth="1"/>
    <col min="6917" max="6917" width="29.33203125" style="359" bestFit="1" customWidth="1"/>
    <col min="6918" max="6918" width="12.6640625" style="359" bestFit="1" customWidth="1"/>
    <col min="6919" max="6919" width="23.83203125" style="359" customWidth="1"/>
    <col min="6920" max="6920" width="26.1640625" style="359" customWidth="1"/>
    <col min="6921" max="6921" width="10.33203125" style="359" bestFit="1" customWidth="1"/>
    <col min="6922" max="6922" width="18.6640625" style="359" bestFit="1" customWidth="1"/>
    <col min="6923" max="6923" width="0.33203125" style="359" bestFit="1" customWidth="1"/>
    <col min="6924" max="6924" width="18.6640625" style="359" bestFit="1" customWidth="1"/>
    <col min="6925" max="6925" width="0.83203125" style="359" bestFit="1" customWidth="1"/>
    <col min="6926" max="6926" width="18.83203125" style="359" bestFit="1" customWidth="1"/>
    <col min="6927" max="6927" width="14.6640625" style="359" bestFit="1" customWidth="1"/>
    <col min="6928" max="6928" width="5.1640625" style="359" bestFit="1" customWidth="1"/>
    <col min="6929" max="6929" width="24.33203125" style="359" bestFit="1" customWidth="1"/>
    <col min="6930" max="6930" width="19.83203125" style="359" bestFit="1" customWidth="1"/>
    <col min="6931" max="6933" width="14.6640625" style="359" bestFit="1" customWidth="1"/>
    <col min="6934" max="6934" width="19.83203125" style="359" bestFit="1" customWidth="1"/>
    <col min="6935" max="6935" width="73.6640625" style="359" bestFit="1" customWidth="1"/>
    <col min="6936" max="6936" width="22" style="359" bestFit="1" customWidth="1"/>
    <col min="6937" max="6937" width="18.5" style="359" bestFit="1" customWidth="1"/>
    <col min="6938" max="6939" width="76.5" style="359" bestFit="1" customWidth="1"/>
    <col min="6940" max="6940" width="5.5" style="359" bestFit="1" customWidth="1"/>
    <col min="6941" max="7168" width="10.6640625" style="359"/>
    <col min="7169" max="7169" width="5.5" style="359" bestFit="1" customWidth="1"/>
    <col min="7170" max="7170" width="19.6640625" style="359" bestFit="1" customWidth="1"/>
    <col min="7171" max="7171" width="10.33203125" style="359" bestFit="1" customWidth="1"/>
    <col min="7172" max="7172" width="1.33203125" style="359" bestFit="1" customWidth="1"/>
    <col min="7173" max="7173" width="29.33203125" style="359" bestFit="1" customWidth="1"/>
    <col min="7174" max="7174" width="12.6640625" style="359" bestFit="1" customWidth="1"/>
    <col min="7175" max="7175" width="23.83203125" style="359" customWidth="1"/>
    <col min="7176" max="7176" width="26.1640625" style="359" customWidth="1"/>
    <col min="7177" max="7177" width="10.33203125" style="359" bestFit="1" customWidth="1"/>
    <col min="7178" max="7178" width="18.6640625" style="359" bestFit="1" customWidth="1"/>
    <col min="7179" max="7179" width="0.33203125" style="359" bestFit="1" customWidth="1"/>
    <col min="7180" max="7180" width="18.6640625" style="359" bestFit="1" customWidth="1"/>
    <col min="7181" max="7181" width="0.83203125" style="359" bestFit="1" customWidth="1"/>
    <col min="7182" max="7182" width="18.83203125" style="359" bestFit="1" customWidth="1"/>
    <col min="7183" max="7183" width="14.6640625" style="359" bestFit="1" customWidth="1"/>
    <col min="7184" max="7184" width="5.1640625" style="359" bestFit="1" customWidth="1"/>
    <col min="7185" max="7185" width="24.33203125" style="359" bestFit="1" customWidth="1"/>
    <col min="7186" max="7186" width="19.83203125" style="359" bestFit="1" customWidth="1"/>
    <col min="7187" max="7189" width="14.6640625" style="359" bestFit="1" customWidth="1"/>
    <col min="7190" max="7190" width="19.83203125" style="359" bestFit="1" customWidth="1"/>
    <col min="7191" max="7191" width="73.6640625" style="359" bestFit="1" customWidth="1"/>
    <col min="7192" max="7192" width="22" style="359" bestFit="1" customWidth="1"/>
    <col min="7193" max="7193" width="18.5" style="359" bestFit="1" customWidth="1"/>
    <col min="7194" max="7195" width="76.5" style="359" bestFit="1" customWidth="1"/>
    <col min="7196" max="7196" width="5.5" style="359" bestFit="1" customWidth="1"/>
    <col min="7197" max="7424" width="10.6640625" style="359"/>
    <col min="7425" max="7425" width="5.5" style="359" bestFit="1" customWidth="1"/>
    <col min="7426" max="7426" width="19.6640625" style="359" bestFit="1" customWidth="1"/>
    <col min="7427" max="7427" width="10.33203125" style="359" bestFit="1" customWidth="1"/>
    <col min="7428" max="7428" width="1.33203125" style="359" bestFit="1" customWidth="1"/>
    <col min="7429" max="7429" width="29.33203125" style="359" bestFit="1" customWidth="1"/>
    <col min="7430" max="7430" width="12.6640625" style="359" bestFit="1" customWidth="1"/>
    <col min="7431" max="7431" width="23.83203125" style="359" customWidth="1"/>
    <col min="7432" max="7432" width="26.1640625" style="359" customWidth="1"/>
    <col min="7433" max="7433" width="10.33203125" style="359" bestFit="1" customWidth="1"/>
    <col min="7434" max="7434" width="18.6640625" style="359" bestFit="1" customWidth="1"/>
    <col min="7435" max="7435" width="0.33203125" style="359" bestFit="1" customWidth="1"/>
    <col min="7436" max="7436" width="18.6640625" style="359" bestFit="1" customWidth="1"/>
    <col min="7437" max="7437" width="0.83203125" style="359" bestFit="1" customWidth="1"/>
    <col min="7438" max="7438" width="18.83203125" style="359" bestFit="1" customWidth="1"/>
    <col min="7439" max="7439" width="14.6640625" style="359" bestFit="1" customWidth="1"/>
    <col min="7440" max="7440" width="5.1640625" style="359" bestFit="1" customWidth="1"/>
    <col min="7441" max="7441" width="24.33203125" style="359" bestFit="1" customWidth="1"/>
    <col min="7442" max="7442" width="19.83203125" style="359" bestFit="1" customWidth="1"/>
    <col min="7443" max="7445" width="14.6640625" style="359" bestFit="1" customWidth="1"/>
    <col min="7446" max="7446" width="19.83203125" style="359" bestFit="1" customWidth="1"/>
    <col min="7447" max="7447" width="73.6640625" style="359" bestFit="1" customWidth="1"/>
    <col min="7448" max="7448" width="22" style="359" bestFit="1" customWidth="1"/>
    <col min="7449" max="7449" width="18.5" style="359" bestFit="1" customWidth="1"/>
    <col min="7450" max="7451" width="76.5" style="359" bestFit="1" customWidth="1"/>
    <col min="7452" max="7452" width="5.5" style="359" bestFit="1" customWidth="1"/>
    <col min="7453" max="7680" width="10.6640625" style="359"/>
    <col min="7681" max="7681" width="5.5" style="359" bestFit="1" customWidth="1"/>
    <col min="7682" max="7682" width="19.6640625" style="359" bestFit="1" customWidth="1"/>
    <col min="7683" max="7683" width="10.33203125" style="359" bestFit="1" customWidth="1"/>
    <col min="7684" max="7684" width="1.33203125" style="359" bestFit="1" customWidth="1"/>
    <col min="7685" max="7685" width="29.33203125" style="359" bestFit="1" customWidth="1"/>
    <col min="7686" max="7686" width="12.6640625" style="359" bestFit="1" customWidth="1"/>
    <col min="7687" max="7687" width="23.83203125" style="359" customWidth="1"/>
    <col min="7688" max="7688" width="26.1640625" style="359" customWidth="1"/>
    <col min="7689" max="7689" width="10.33203125" style="359" bestFit="1" customWidth="1"/>
    <col min="7690" max="7690" width="18.6640625" style="359" bestFit="1" customWidth="1"/>
    <col min="7691" max="7691" width="0.33203125" style="359" bestFit="1" customWidth="1"/>
    <col min="7692" max="7692" width="18.6640625" style="359" bestFit="1" customWidth="1"/>
    <col min="7693" max="7693" width="0.83203125" style="359" bestFit="1" customWidth="1"/>
    <col min="7694" max="7694" width="18.83203125" style="359" bestFit="1" customWidth="1"/>
    <col min="7695" max="7695" width="14.6640625" style="359" bestFit="1" customWidth="1"/>
    <col min="7696" max="7696" width="5.1640625" style="359" bestFit="1" customWidth="1"/>
    <col min="7697" max="7697" width="24.33203125" style="359" bestFit="1" customWidth="1"/>
    <col min="7698" max="7698" width="19.83203125" style="359" bestFit="1" customWidth="1"/>
    <col min="7699" max="7701" width="14.6640625" style="359" bestFit="1" customWidth="1"/>
    <col min="7702" max="7702" width="19.83203125" style="359" bestFit="1" customWidth="1"/>
    <col min="7703" max="7703" width="73.6640625" style="359" bestFit="1" customWidth="1"/>
    <col min="7704" max="7704" width="22" style="359" bestFit="1" customWidth="1"/>
    <col min="7705" max="7705" width="18.5" style="359" bestFit="1" customWidth="1"/>
    <col min="7706" max="7707" width="76.5" style="359" bestFit="1" customWidth="1"/>
    <col min="7708" max="7708" width="5.5" style="359" bestFit="1" customWidth="1"/>
    <col min="7709" max="7936" width="10.6640625" style="359"/>
    <col min="7937" max="7937" width="5.5" style="359" bestFit="1" customWidth="1"/>
    <col min="7938" max="7938" width="19.6640625" style="359" bestFit="1" customWidth="1"/>
    <col min="7939" max="7939" width="10.33203125" style="359" bestFit="1" customWidth="1"/>
    <col min="7940" max="7940" width="1.33203125" style="359" bestFit="1" customWidth="1"/>
    <col min="7941" max="7941" width="29.33203125" style="359" bestFit="1" customWidth="1"/>
    <col min="7942" max="7942" width="12.6640625" style="359" bestFit="1" customWidth="1"/>
    <col min="7943" max="7943" width="23.83203125" style="359" customWidth="1"/>
    <col min="7944" max="7944" width="26.1640625" style="359" customWidth="1"/>
    <col min="7945" max="7945" width="10.33203125" style="359" bestFit="1" customWidth="1"/>
    <col min="7946" max="7946" width="18.6640625" style="359" bestFit="1" customWidth="1"/>
    <col min="7947" max="7947" width="0.33203125" style="359" bestFit="1" customWidth="1"/>
    <col min="7948" max="7948" width="18.6640625" style="359" bestFit="1" customWidth="1"/>
    <col min="7949" max="7949" width="0.83203125" style="359" bestFit="1" customWidth="1"/>
    <col min="7950" max="7950" width="18.83203125" style="359" bestFit="1" customWidth="1"/>
    <col min="7951" max="7951" width="14.6640625" style="359" bestFit="1" customWidth="1"/>
    <col min="7952" max="7952" width="5.1640625" style="359" bestFit="1" customWidth="1"/>
    <col min="7953" max="7953" width="24.33203125" style="359" bestFit="1" customWidth="1"/>
    <col min="7954" max="7954" width="19.83203125" style="359" bestFit="1" customWidth="1"/>
    <col min="7955" max="7957" width="14.6640625" style="359" bestFit="1" customWidth="1"/>
    <col min="7958" max="7958" width="19.83203125" style="359" bestFit="1" customWidth="1"/>
    <col min="7959" max="7959" width="73.6640625" style="359" bestFit="1" customWidth="1"/>
    <col min="7960" max="7960" width="22" style="359" bestFit="1" customWidth="1"/>
    <col min="7961" max="7961" width="18.5" style="359" bestFit="1" customWidth="1"/>
    <col min="7962" max="7963" width="76.5" style="359" bestFit="1" customWidth="1"/>
    <col min="7964" max="7964" width="5.5" style="359" bestFit="1" customWidth="1"/>
    <col min="7965" max="8192" width="10.6640625" style="359"/>
    <col min="8193" max="8193" width="5.5" style="359" bestFit="1" customWidth="1"/>
    <col min="8194" max="8194" width="19.6640625" style="359" bestFit="1" customWidth="1"/>
    <col min="8195" max="8195" width="10.33203125" style="359" bestFit="1" customWidth="1"/>
    <col min="8196" max="8196" width="1.33203125" style="359" bestFit="1" customWidth="1"/>
    <col min="8197" max="8197" width="29.33203125" style="359" bestFit="1" customWidth="1"/>
    <col min="8198" max="8198" width="12.6640625" style="359" bestFit="1" customWidth="1"/>
    <col min="8199" max="8199" width="23.83203125" style="359" customWidth="1"/>
    <col min="8200" max="8200" width="26.1640625" style="359" customWidth="1"/>
    <col min="8201" max="8201" width="10.33203125" style="359" bestFit="1" customWidth="1"/>
    <col min="8202" max="8202" width="18.6640625" style="359" bestFit="1" customWidth="1"/>
    <col min="8203" max="8203" width="0.33203125" style="359" bestFit="1" customWidth="1"/>
    <col min="8204" max="8204" width="18.6640625" style="359" bestFit="1" customWidth="1"/>
    <col min="8205" max="8205" width="0.83203125" style="359" bestFit="1" customWidth="1"/>
    <col min="8206" max="8206" width="18.83203125" style="359" bestFit="1" customWidth="1"/>
    <col min="8207" max="8207" width="14.6640625" style="359" bestFit="1" customWidth="1"/>
    <col min="8208" max="8208" width="5.1640625" style="359" bestFit="1" customWidth="1"/>
    <col min="8209" max="8209" width="24.33203125" style="359" bestFit="1" customWidth="1"/>
    <col min="8210" max="8210" width="19.83203125" style="359" bestFit="1" customWidth="1"/>
    <col min="8211" max="8213" width="14.6640625" style="359" bestFit="1" customWidth="1"/>
    <col min="8214" max="8214" width="19.83203125" style="359" bestFit="1" customWidth="1"/>
    <col min="8215" max="8215" width="73.6640625" style="359" bestFit="1" customWidth="1"/>
    <col min="8216" max="8216" width="22" style="359" bestFit="1" customWidth="1"/>
    <col min="8217" max="8217" width="18.5" style="359" bestFit="1" customWidth="1"/>
    <col min="8218" max="8219" width="76.5" style="359" bestFit="1" customWidth="1"/>
    <col min="8220" max="8220" width="5.5" style="359" bestFit="1" customWidth="1"/>
    <col min="8221" max="8448" width="10.6640625" style="359"/>
    <col min="8449" max="8449" width="5.5" style="359" bestFit="1" customWidth="1"/>
    <col min="8450" max="8450" width="19.6640625" style="359" bestFit="1" customWidth="1"/>
    <col min="8451" max="8451" width="10.33203125" style="359" bestFit="1" customWidth="1"/>
    <col min="8452" max="8452" width="1.33203125" style="359" bestFit="1" customWidth="1"/>
    <col min="8453" max="8453" width="29.33203125" style="359" bestFit="1" customWidth="1"/>
    <col min="8454" max="8454" width="12.6640625" style="359" bestFit="1" customWidth="1"/>
    <col min="8455" max="8455" width="23.83203125" style="359" customWidth="1"/>
    <col min="8456" max="8456" width="26.1640625" style="359" customWidth="1"/>
    <col min="8457" max="8457" width="10.33203125" style="359" bestFit="1" customWidth="1"/>
    <col min="8458" max="8458" width="18.6640625" style="359" bestFit="1" customWidth="1"/>
    <col min="8459" max="8459" width="0.33203125" style="359" bestFit="1" customWidth="1"/>
    <col min="8460" max="8460" width="18.6640625" style="359" bestFit="1" customWidth="1"/>
    <col min="8461" max="8461" width="0.83203125" style="359" bestFit="1" customWidth="1"/>
    <col min="8462" max="8462" width="18.83203125" style="359" bestFit="1" customWidth="1"/>
    <col min="8463" max="8463" width="14.6640625" style="359" bestFit="1" customWidth="1"/>
    <col min="8464" max="8464" width="5.1640625" style="359" bestFit="1" customWidth="1"/>
    <col min="8465" max="8465" width="24.33203125" style="359" bestFit="1" customWidth="1"/>
    <col min="8466" max="8466" width="19.83203125" style="359" bestFit="1" customWidth="1"/>
    <col min="8467" max="8469" width="14.6640625" style="359" bestFit="1" customWidth="1"/>
    <col min="8470" max="8470" width="19.83203125" style="359" bestFit="1" customWidth="1"/>
    <col min="8471" max="8471" width="73.6640625" style="359" bestFit="1" customWidth="1"/>
    <col min="8472" max="8472" width="22" style="359" bestFit="1" customWidth="1"/>
    <col min="8473" max="8473" width="18.5" style="359" bestFit="1" customWidth="1"/>
    <col min="8474" max="8475" width="76.5" style="359" bestFit="1" customWidth="1"/>
    <col min="8476" max="8476" width="5.5" style="359" bestFit="1" customWidth="1"/>
    <col min="8477" max="8704" width="10.6640625" style="359"/>
    <col min="8705" max="8705" width="5.5" style="359" bestFit="1" customWidth="1"/>
    <col min="8706" max="8706" width="19.6640625" style="359" bestFit="1" customWidth="1"/>
    <col min="8707" max="8707" width="10.33203125" style="359" bestFit="1" customWidth="1"/>
    <col min="8708" max="8708" width="1.33203125" style="359" bestFit="1" customWidth="1"/>
    <col min="8709" max="8709" width="29.33203125" style="359" bestFit="1" customWidth="1"/>
    <col min="8710" max="8710" width="12.6640625" style="359" bestFit="1" customWidth="1"/>
    <col min="8711" max="8711" width="23.83203125" style="359" customWidth="1"/>
    <col min="8712" max="8712" width="26.1640625" style="359" customWidth="1"/>
    <col min="8713" max="8713" width="10.33203125" style="359" bestFit="1" customWidth="1"/>
    <col min="8714" max="8714" width="18.6640625" style="359" bestFit="1" customWidth="1"/>
    <col min="8715" max="8715" width="0.33203125" style="359" bestFit="1" customWidth="1"/>
    <col min="8716" max="8716" width="18.6640625" style="359" bestFit="1" customWidth="1"/>
    <col min="8717" max="8717" width="0.83203125" style="359" bestFit="1" customWidth="1"/>
    <col min="8718" max="8718" width="18.83203125" style="359" bestFit="1" customWidth="1"/>
    <col min="8719" max="8719" width="14.6640625" style="359" bestFit="1" customWidth="1"/>
    <col min="8720" max="8720" width="5.1640625" style="359" bestFit="1" customWidth="1"/>
    <col min="8721" max="8721" width="24.33203125" style="359" bestFit="1" customWidth="1"/>
    <col min="8722" max="8722" width="19.83203125" style="359" bestFit="1" customWidth="1"/>
    <col min="8723" max="8725" width="14.6640625" style="359" bestFit="1" customWidth="1"/>
    <col min="8726" max="8726" width="19.83203125" style="359" bestFit="1" customWidth="1"/>
    <col min="8727" max="8727" width="73.6640625" style="359" bestFit="1" customWidth="1"/>
    <col min="8728" max="8728" width="22" style="359" bestFit="1" customWidth="1"/>
    <col min="8729" max="8729" width="18.5" style="359" bestFit="1" customWidth="1"/>
    <col min="8730" max="8731" width="76.5" style="359" bestFit="1" customWidth="1"/>
    <col min="8732" max="8732" width="5.5" style="359" bestFit="1" customWidth="1"/>
    <col min="8733" max="8960" width="10.6640625" style="359"/>
    <col min="8961" max="8961" width="5.5" style="359" bestFit="1" customWidth="1"/>
    <col min="8962" max="8962" width="19.6640625" style="359" bestFit="1" customWidth="1"/>
    <col min="8963" max="8963" width="10.33203125" style="359" bestFit="1" customWidth="1"/>
    <col min="8964" max="8964" width="1.33203125" style="359" bestFit="1" customWidth="1"/>
    <col min="8965" max="8965" width="29.33203125" style="359" bestFit="1" customWidth="1"/>
    <col min="8966" max="8966" width="12.6640625" style="359" bestFit="1" customWidth="1"/>
    <col min="8967" max="8967" width="23.83203125" style="359" customWidth="1"/>
    <col min="8968" max="8968" width="26.1640625" style="359" customWidth="1"/>
    <col min="8969" max="8969" width="10.33203125" style="359" bestFit="1" customWidth="1"/>
    <col min="8970" max="8970" width="18.6640625" style="359" bestFit="1" customWidth="1"/>
    <col min="8971" max="8971" width="0.33203125" style="359" bestFit="1" customWidth="1"/>
    <col min="8972" max="8972" width="18.6640625" style="359" bestFit="1" customWidth="1"/>
    <col min="8973" max="8973" width="0.83203125" style="359" bestFit="1" customWidth="1"/>
    <col min="8974" max="8974" width="18.83203125" style="359" bestFit="1" customWidth="1"/>
    <col min="8975" max="8975" width="14.6640625" style="359" bestFit="1" customWidth="1"/>
    <col min="8976" max="8976" width="5.1640625" style="359" bestFit="1" customWidth="1"/>
    <col min="8977" max="8977" width="24.33203125" style="359" bestFit="1" customWidth="1"/>
    <col min="8978" max="8978" width="19.83203125" style="359" bestFit="1" customWidth="1"/>
    <col min="8979" max="8981" width="14.6640625" style="359" bestFit="1" customWidth="1"/>
    <col min="8982" max="8982" width="19.83203125" style="359" bestFit="1" customWidth="1"/>
    <col min="8983" max="8983" width="73.6640625" style="359" bestFit="1" customWidth="1"/>
    <col min="8984" max="8984" width="22" style="359" bestFit="1" customWidth="1"/>
    <col min="8985" max="8985" width="18.5" style="359" bestFit="1" customWidth="1"/>
    <col min="8986" max="8987" width="76.5" style="359" bestFit="1" customWidth="1"/>
    <col min="8988" max="8988" width="5.5" style="359" bestFit="1" customWidth="1"/>
    <col min="8989" max="9216" width="10.6640625" style="359"/>
    <col min="9217" max="9217" width="5.5" style="359" bestFit="1" customWidth="1"/>
    <col min="9218" max="9218" width="19.6640625" style="359" bestFit="1" customWidth="1"/>
    <col min="9219" max="9219" width="10.33203125" style="359" bestFit="1" customWidth="1"/>
    <col min="9220" max="9220" width="1.33203125" style="359" bestFit="1" customWidth="1"/>
    <col min="9221" max="9221" width="29.33203125" style="359" bestFit="1" customWidth="1"/>
    <col min="9222" max="9222" width="12.6640625" style="359" bestFit="1" customWidth="1"/>
    <col min="9223" max="9223" width="23.83203125" style="359" customWidth="1"/>
    <col min="9224" max="9224" width="26.1640625" style="359" customWidth="1"/>
    <col min="9225" max="9225" width="10.33203125" style="359" bestFit="1" customWidth="1"/>
    <col min="9226" max="9226" width="18.6640625" style="359" bestFit="1" customWidth="1"/>
    <col min="9227" max="9227" width="0.33203125" style="359" bestFit="1" customWidth="1"/>
    <col min="9228" max="9228" width="18.6640625" style="359" bestFit="1" customWidth="1"/>
    <col min="9229" max="9229" width="0.83203125" style="359" bestFit="1" customWidth="1"/>
    <col min="9230" max="9230" width="18.83203125" style="359" bestFit="1" customWidth="1"/>
    <col min="9231" max="9231" width="14.6640625" style="359" bestFit="1" customWidth="1"/>
    <col min="9232" max="9232" width="5.1640625" style="359" bestFit="1" customWidth="1"/>
    <col min="9233" max="9233" width="24.33203125" style="359" bestFit="1" customWidth="1"/>
    <col min="9234" max="9234" width="19.83203125" style="359" bestFit="1" customWidth="1"/>
    <col min="9235" max="9237" width="14.6640625" style="359" bestFit="1" customWidth="1"/>
    <col min="9238" max="9238" width="19.83203125" style="359" bestFit="1" customWidth="1"/>
    <col min="9239" max="9239" width="73.6640625" style="359" bestFit="1" customWidth="1"/>
    <col min="9240" max="9240" width="22" style="359" bestFit="1" customWidth="1"/>
    <col min="9241" max="9241" width="18.5" style="359" bestFit="1" customWidth="1"/>
    <col min="9242" max="9243" width="76.5" style="359" bestFit="1" customWidth="1"/>
    <col min="9244" max="9244" width="5.5" style="359" bestFit="1" customWidth="1"/>
    <col min="9245" max="9472" width="10.6640625" style="359"/>
    <col min="9473" max="9473" width="5.5" style="359" bestFit="1" customWidth="1"/>
    <col min="9474" max="9474" width="19.6640625" style="359" bestFit="1" customWidth="1"/>
    <col min="9475" max="9475" width="10.33203125" style="359" bestFit="1" customWidth="1"/>
    <col min="9476" max="9476" width="1.33203125" style="359" bestFit="1" customWidth="1"/>
    <col min="9477" max="9477" width="29.33203125" style="359" bestFit="1" customWidth="1"/>
    <col min="9478" max="9478" width="12.6640625" style="359" bestFit="1" customWidth="1"/>
    <col min="9479" max="9479" width="23.83203125" style="359" customWidth="1"/>
    <col min="9480" max="9480" width="26.1640625" style="359" customWidth="1"/>
    <col min="9481" max="9481" width="10.33203125" style="359" bestFit="1" customWidth="1"/>
    <col min="9482" max="9482" width="18.6640625" style="359" bestFit="1" customWidth="1"/>
    <col min="9483" max="9483" width="0.33203125" style="359" bestFit="1" customWidth="1"/>
    <col min="9484" max="9484" width="18.6640625" style="359" bestFit="1" customWidth="1"/>
    <col min="9485" max="9485" width="0.83203125" style="359" bestFit="1" customWidth="1"/>
    <col min="9486" max="9486" width="18.83203125" style="359" bestFit="1" customWidth="1"/>
    <col min="9487" max="9487" width="14.6640625" style="359" bestFit="1" customWidth="1"/>
    <col min="9488" max="9488" width="5.1640625" style="359" bestFit="1" customWidth="1"/>
    <col min="9489" max="9489" width="24.33203125" style="359" bestFit="1" customWidth="1"/>
    <col min="9490" max="9490" width="19.83203125" style="359" bestFit="1" customWidth="1"/>
    <col min="9491" max="9493" width="14.6640625" style="359" bestFit="1" customWidth="1"/>
    <col min="9494" max="9494" width="19.83203125" style="359" bestFit="1" customWidth="1"/>
    <col min="9495" max="9495" width="73.6640625" style="359" bestFit="1" customWidth="1"/>
    <col min="9496" max="9496" width="22" style="359" bestFit="1" customWidth="1"/>
    <col min="9497" max="9497" width="18.5" style="359" bestFit="1" customWidth="1"/>
    <col min="9498" max="9499" width="76.5" style="359" bestFit="1" customWidth="1"/>
    <col min="9500" max="9500" width="5.5" style="359" bestFit="1" customWidth="1"/>
    <col min="9501" max="9728" width="10.6640625" style="359"/>
    <col min="9729" max="9729" width="5.5" style="359" bestFit="1" customWidth="1"/>
    <col min="9730" max="9730" width="19.6640625" style="359" bestFit="1" customWidth="1"/>
    <col min="9731" max="9731" width="10.33203125" style="359" bestFit="1" customWidth="1"/>
    <col min="9732" max="9732" width="1.33203125" style="359" bestFit="1" customWidth="1"/>
    <col min="9733" max="9733" width="29.33203125" style="359" bestFit="1" customWidth="1"/>
    <col min="9734" max="9734" width="12.6640625" style="359" bestFit="1" customWidth="1"/>
    <col min="9735" max="9735" width="23.83203125" style="359" customWidth="1"/>
    <col min="9736" max="9736" width="26.1640625" style="359" customWidth="1"/>
    <col min="9737" max="9737" width="10.33203125" style="359" bestFit="1" customWidth="1"/>
    <col min="9738" max="9738" width="18.6640625" style="359" bestFit="1" customWidth="1"/>
    <col min="9739" max="9739" width="0.33203125" style="359" bestFit="1" customWidth="1"/>
    <col min="9740" max="9740" width="18.6640625" style="359" bestFit="1" customWidth="1"/>
    <col min="9741" max="9741" width="0.83203125" style="359" bestFit="1" customWidth="1"/>
    <col min="9742" max="9742" width="18.83203125" style="359" bestFit="1" customWidth="1"/>
    <col min="9743" max="9743" width="14.6640625" style="359" bestFit="1" customWidth="1"/>
    <col min="9744" max="9744" width="5.1640625" style="359" bestFit="1" customWidth="1"/>
    <col min="9745" max="9745" width="24.33203125" style="359" bestFit="1" customWidth="1"/>
    <col min="9746" max="9746" width="19.83203125" style="359" bestFit="1" customWidth="1"/>
    <col min="9747" max="9749" width="14.6640625" style="359" bestFit="1" customWidth="1"/>
    <col min="9750" max="9750" width="19.83203125" style="359" bestFit="1" customWidth="1"/>
    <col min="9751" max="9751" width="73.6640625" style="359" bestFit="1" customWidth="1"/>
    <col min="9752" max="9752" width="22" style="359" bestFit="1" customWidth="1"/>
    <col min="9753" max="9753" width="18.5" style="359" bestFit="1" customWidth="1"/>
    <col min="9754" max="9755" width="76.5" style="359" bestFit="1" customWidth="1"/>
    <col min="9756" max="9756" width="5.5" style="359" bestFit="1" customWidth="1"/>
    <col min="9757" max="9984" width="10.6640625" style="359"/>
    <col min="9985" max="9985" width="5.5" style="359" bestFit="1" customWidth="1"/>
    <col min="9986" max="9986" width="19.6640625" style="359" bestFit="1" customWidth="1"/>
    <col min="9987" max="9987" width="10.33203125" style="359" bestFit="1" customWidth="1"/>
    <col min="9988" max="9988" width="1.33203125" style="359" bestFit="1" customWidth="1"/>
    <col min="9989" max="9989" width="29.33203125" style="359" bestFit="1" customWidth="1"/>
    <col min="9990" max="9990" width="12.6640625" style="359" bestFit="1" customWidth="1"/>
    <col min="9991" max="9991" width="23.83203125" style="359" customWidth="1"/>
    <col min="9992" max="9992" width="26.1640625" style="359" customWidth="1"/>
    <col min="9993" max="9993" width="10.33203125" style="359" bestFit="1" customWidth="1"/>
    <col min="9994" max="9994" width="18.6640625" style="359" bestFit="1" customWidth="1"/>
    <col min="9995" max="9995" width="0.33203125" style="359" bestFit="1" customWidth="1"/>
    <col min="9996" max="9996" width="18.6640625" style="359" bestFit="1" customWidth="1"/>
    <col min="9997" max="9997" width="0.83203125" style="359" bestFit="1" customWidth="1"/>
    <col min="9998" max="9998" width="18.83203125" style="359" bestFit="1" customWidth="1"/>
    <col min="9999" max="9999" width="14.6640625" style="359" bestFit="1" customWidth="1"/>
    <col min="10000" max="10000" width="5.1640625" style="359" bestFit="1" customWidth="1"/>
    <col min="10001" max="10001" width="24.33203125" style="359" bestFit="1" customWidth="1"/>
    <col min="10002" max="10002" width="19.83203125" style="359" bestFit="1" customWidth="1"/>
    <col min="10003" max="10005" width="14.6640625" style="359" bestFit="1" customWidth="1"/>
    <col min="10006" max="10006" width="19.83203125" style="359" bestFit="1" customWidth="1"/>
    <col min="10007" max="10007" width="73.6640625" style="359" bestFit="1" customWidth="1"/>
    <col min="10008" max="10008" width="22" style="359" bestFit="1" customWidth="1"/>
    <col min="10009" max="10009" width="18.5" style="359" bestFit="1" customWidth="1"/>
    <col min="10010" max="10011" width="76.5" style="359" bestFit="1" customWidth="1"/>
    <col min="10012" max="10012" width="5.5" style="359" bestFit="1" customWidth="1"/>
    <col min="10013" max="10240" width="10.6640625" style="359"/>
    <col min="10241" max="10241" width="5.5" style="359" bestFit="1" customWidth="1"/>
    <col min="10242" max="10242" width="19.6640625" style="359" bestFit="1" customWidth="1"/>
    <col min="10243" max="10243" width="10.33203125" style="359" bestFit="1" customWidth="1"/>
    <col min="10244" max="10244" width="1.33203125" style="359" bestFit="1" customWidth="1"/>
    <col min="10245" max="10245" width="29.33203125" style="359" bestFit="1" customWidth="1"/>
    <col min="10246" max="10246" width="12.6640625" style="359" bestFit="1" customWidth="1"/>
    <col min="10247" max="10247" width="23.83203125" style="359" customWidth="1"/>
    <col min="10248" max="10248" width="26.1640625" style="359" customWidth="1"/>
    <col min="10249" max="10249" width="10.33203125" style="359" bestFit="1" customWidth="1"/>
    <col min="10250" max="10250" width="18.6640625" style="359" bestFit="1" customWidth="1"/>
    <col min="10251" max="10251" width="0.33203125" style="359" bestFit="1" customWidth="1"/>
    <col min="10252" max="10252" width="18.6640625" style="359" bestFit="1" customWidth="1"/>
    <col min="10253" max="10253" width="0.83203125" style="359" bestFit="1" customWidth="1"/>
    <col min="10254" max="10254" width="18.83203125" style="359" bestFit="1" customWidth="1"/>
    <col min="10255" max="10255" width="14.6640625" style="359" bestFit="1" customWidth="1"/>
    <col min="10256" max="10256" width="5.1640625" style="359" bestFit="1" customWidth="1"/>
    <col min="10257" max="10257" width="24.33203125" style="359" bestFit="1" customWidth="1"/>
    <col min="10258" max="10258" width="19.83203125" style="359" bestFit="1" customWidth="1"/>
    <col min="10259" max="10261" width="14.6640625" style="359" bestFit="1" customWidth="1"/>
    <col min="10262" max="10262" width="19.83203125" style="359" bestFit="1" customWidth="1"/>
    <col min="10263" max="10263" width="73.6640625" style="359" bestFit="1" customWidth="1"/>
    <col min="10264" max="10264" width="22" style="359" bestFit="1" customWidth="1"/>
    <col min="10265" max="10265" width="18.5" style="359" bestFit="1" customWidth="1"/>
    <col min="10266" max="10267" width="76.5" style="359" bestFit="1" customWidth="1"/>
    <col min="10268" max="10268" width="5.5" style="359" bestFit="1" customWidth="1"/>
    <col min="10269" max="10496" width="10.6640625" style="359"/>
    <col min="10497" max="10497" width="5.5" style="359" bestFit="1" customWidth="1"/>
    <col min="10498" max="10498" width="19.6640625" style="359" bestFit="1" customWidth="1"/>
    <col min="10499" max="10499" width="10.33203125" style="359" bestFit="1" customWidth="1"/>
    <col min="10500" max="10500" width="1.33203125" style="359" bestFit="1" customWidth="1"/>
    <col min="10501" max="10501" width="29.33203125" style="359" bestFit="1" customWidth="1"/>
    <col min="10502" max="10502" width="12.6640625" style="359" bestFit="1" customWidth="1"/>
    <col min="10503" max="10503" width="23.83203125" style="359" customWidth="1"/>
    <col min="10504" max="10504" width="26.1640625" style="359" customWidth="1"/>
    <col min="10505" max="10505" width="10.33203125" style="359" bestFit="1" customWidth="1"/>
    <col min="10506" max="10506" width="18.6640625" style="359" bestFit="1" customWidth="1"/>
    <col min="10507" max="10507" width="0.33203125" style="359" bestFit="1" customWidth="1"/>
    <col min="10508" max="10508" width="18.6640625" style="359" bestFit="1" customWidth="1"/>
    <col min="10509" max="10509" width="0.83203125" style="359" bestFit="1" customWidth="1"/>
    <col min="10510" max="10510" width="18.83203125" style="359" bestFit="1" customWidth="1"/>
    <col min="10511" max="10511" width="14.6640625" style="359" bestFit="1" customWidth="1"/>
    <col min="10512" max="10512" width="5.1640625" style="359" bestFit="1" customWidth="1"/>
    <col min="10513" max="10513" width="24.33203125" style="359" bestFit="1" customWidth="1"/>
    <col min="10514" max="10514" width="19.83203125" style="359" bestFit="1" customWidth="1"/>
    <col min="10515" max="10517" width="14.6640625" style="359" bestFit="1" customWidth="1"/>
    <col min="10518" max="10518" width="19.83203125" style="359" bestFit="1" customWidth="1"/>
    <col min="10519" max="10519" width="73.6640625" style="359" bestFit="1" customWidth="1"/>
    <col min="10520" max="10520" width="22" style="359" bestFit="1" customWidth="1"/>
    <col min="10521" max="10521" width="18.5" style="359" bestFit="1" customWidth="1"/>
    <col min="10522" max="10523" width="76.5" style="359" bestFit="1" customWidth="1"/>
    <col min="10524" max="10524" width="5.5" style="359" bestFit="1" customWidth="1"/>
    <col min="10525" max="10752" width="10.6640625" style="359"/>
    <col min="10753" max="10753" width="5.5" style="359" bestFit="1" customWidth="1"/>
    <col min="10754" max="10754" width="19.6640625" style="359" bestFit="1" customWidth="1"/>
    <col min="10755" max="10755" width="10.33203125" style="359" bestFit="1" customWidth="1"/>
    <col min="10756" max="10756" width="1.33203125" style="359" bestFit="1" customWidth="1"/>
    <col min="10757" max="10757" width="29.33203125" style="359" bestFit="1" customWidth="1"/>
    <col min="10758" max="10758" width="12.6640625" style="359" bestFit="1" customWidth="1"/>
    <col min="10759" max="10759" width="23.83203125" style="359" customWidth="1"/>
    <col min="10760" max="10760" width="26.1640625" style="359" customWidth="1"/>
    <col min="10761" max="10761" width="10.33203125" style="359" bestFit="1" customWidth="1"/>
    <col min="10762" max="10762" width="18.6640625" style="359" bestFit="1" customWidth="1"/>
    <col min="10763" max="10763" width="0.33203125" style="359" bestFit="1" customWidth="1"/>
    <col min="10764" max="10764" width="18.6640625" style="359" bestFit="1" customWidth="1"/>
    <col min="10765" max="10765" width="0.83203125" style="359" bestFit="1" customWidth="1"/>
    <col min="10766" max="10766" width="18.83203125" style="359" bestFit="1" customWidth="1"/>
    <col min="10767" max="10767" width="14.6640625" style="359" bestFit="1" customWidth="1"/>
    <col min="10768" max="10768" width="5.1640625" style="359" bestFit="1" customWidth="1"/>
    <col min="10769" max="10769" width="24.33203125" style="359" bestFit="1" customWidth="1"/>
    <col min="10770" max="10770" width="19.83203125" style="359" bestFit="1" customWidth="1"/>
    <col min="10771" max="10773" width="14.6640625" style="359" bestFit="1" customWidth="1"/>
    <col min="10774" max="10774" width="19.83203125" style="359" bestFit="1" customWidth="1"/>
    <col min="10775" max="10775" width="73.6640625" style="359" bestFit="1" customWidth="1"/>
    <col min="10776" max="10776" width="22" style="359" bestFit="1" customWidth="1"/>
    <col min="10777" max="10777" width="18.5" style="359" bestFit="1" customWidth="1"/>
    <col min="10778" max="10779" width="76.5" style="359" bestFit="1" customWidth="1"/>
    <col min="10780" max="10780" width="5.5" style="359" bestFit="1" customWidth="1"/>
    <col min="10781" max="11008" width="10.6640625" style="359"/>
    <col min="11009" max="11009" width="5.5" style="359" bestFit="1" customWidth="1"/>
    <col min="11010" max="11010" width="19.6640625" style="359" bestFit="1" customWidth="1"/>
    <col min="11011" max="11011" width="10.33203125" style="359" bestFit="1" customWidth="1"/>
    <col min="11012" max="11012" width="1.33203125" style="359" bestFit="1" customWidth="1"/>
    <col min="11013" max="11013" width="29.33203125" style="359" bestFit="1" customWidth="1"/>
    <col min="11014" max="11014" width="12.6640625" style="359" bestFit="1" customWidth="1"/>
    <col min="11015" max="11015" width="23.83203125" style="359" customWidth="1"/>
    <col min="11016" max="11016" width="26.1640625" style="359" customWidth="1"/>
    <col min="11017" max="11017" width="10.33203125" style="359" bestFit="1" customWidth="1"/>
    <col min="11018" max="11018" width="18.6640625" style="359" bestFit="1" customWidth="1"/>
    <col min="11019" max="11019" width="0.33203125" style="359" bestFit="1" customWidth="1"/>
    <col min="11020" max="11020" width="18.6640625" style="359" bestFit="1" customWidth="1"/>
    <col min="11021" max="11021" width="0.83203125" style="359" bestFit="1" customWidth="1"/>
    <col min="11022" max="11022" width="18.83203125" style="359" bestFit="1" customWidth="1"/>
    <col min="11023" max="11023" width="14.6640625" style="359" bestFit="1" customWidth="1"/>
    <col min="11024" max="11024" width="5.1640625" style="359" bestFit="1" customWidth="1"/>
    <col min="11025" max="11025" width="24.33203125" style="359" bestFit="1" customWidth="1"/>
    <col min="11026" max="11026" width="19.83203125" style="359" bestFit="1" customWidth="1"/>
    <col min="11027" max="11029" width="14.6640625" style="359" bestFit="1" customWidth="1"/>
    <col min="11030" max="11030" width="19.83203125" style="359" bestFit="1" customWidth="1"/>
    <col min="11031" max="11031" width="73.6640625" style="359" bestFit="1" customWidth="1"/>
    <col min="11032" max="11032" width="22" style="359" bestFit="1" customWidth="1"/>
    <col min="11033" max="11033" width="18.5" style="359" bestFit="1" customWidth="1"/>
    <col min="11034" max="11035" width="76.5" style="359" bestFit="1" customWidth="1"/>
    <col min="11036" max="11036" width="5.5" style="359" bestFit="1" customWidth="1"/>
    <col min="11037" max="11264" width="10.6640625" style="359"/>
    <col min="11265" max="11265" width="5.5" style="359" bestFit="1" customWidth="1"/>
    <col min="11266" max="11266" width="19.6640625" style="359" bestFit="1" customWidth="1"/>
    <col min="11267" max="11267" width="10.33203125" style="359" bestFit="1" customWidth="1"/>
    <col min="11268" max="11268" width="1.33203125" style="359" bestFit="1" customWidth="1"/>
    <col min="11269" max="11269" width="29.33203125" style="359" bestFit="1" customWidth="1"/>
    <col min="11270" max="11270" width="12.6640625" style="359" bestFit="1" customWidth="1"/>
    <col min="11271" max="11271" width="23.83203125" style="359" customWidth="1"/>
    <col min="11272" max="11272" width="26.1640625" style="359" customWidth="1"/>
    <col min="11273" max="11273" width="10.33203125" style="359" bestFit="1" customWidth="1"/>
    <col min="11274" max="11274" width="18.6640625" style="359" bestFit="1" customWidth="1"/>
    <col min="11275" max="11275" width="0.33203125" style="359" bestFit="1" customWidth="1"/>
    <col min="11276" max="11276" width="18.6640625" style="359" bestFit="1" customWidth="1"/>
    <col min="11277" max="11277" width="0.83203125" style="359" bestFit="1" customWidth="1"/>
    <col min="11278" max="11278" width="18.83203125" style="359" bestFit="1" customWidth="1"/>
    <col min="11279" max="11279" width="14.6640625" style="359" bestFit="1" customWidth="1"/>
    <col min="11280" max="11280" width="5.1640625" style="359" bestFit="1" customWidth="1"/>
    <col min="11281" max="11281" width="24.33203125" style="359" bestFit="1" customWidth="1"/>
    <col min="11282" max="11282" width="19.83203125" style="359" bestFit="1" customWidth="1"/>
    <col min="11283" max="11285" width="14.6640625" style="359" bestFit="1" customWidth="1"/>
    <col min="11286" max="11286" width="19.83203125" style="359" bestFit="1" customWidth="1"/>
    <col min="11287" max="11287" width="73.6640625" style="359" bestFit="1" customWidth="1"/>
    <col min="11288" max="11288" width="22" style="359" bestFit="1" customWidth="1"/>
    <col min="11289" max="11289" width="18.5" style="359" bestFit="1" customWidth="1"/>
    <col min="11290" max="11291" width="76.5" style="359" bestFit="1" customWidth="1"/>
    <col min="11292" max="11292" width="5.5" style="359" bestFit="1" customWidth="1"/>
    <col min="11293" max="11520" width="10.6640625" style="359"/>
    <col min="11521" max="11521" width="5.5" style="359" bestFit="1" customWidth="1"/>
    <col min="11522" max="11522" width="19.6640625" style="359" bestFit="1" customWidth="1"/>
    <col min="11523" max="11523" width="10.33203125" style="359" bestFit="1" customWidth="1"/>
    <col min="11524" max="11524" width="1.33203125" style="359" bestFit="1" customWidth="1"/>
    <col min="11525" max="11525" width="29.33203125" style="359" bestFit="1" customWidth="1"/>
    <col min="11526" max="11526" width="12.6640625" style="359" bestFit="1" customWidth="1"/>
    <col min="11527" max="11527" width="23.83203125" style="359" customWidth="1"/>
    <col min="11528" max="11528" width="26.1640625" style="359" customWidth="1"/>
    <col min="11529" max="11529" width="10.33203125" style="359" bestFit="1" customWidth="1"/>
    <col min="11530" max="11530" width="18.6640625" style="359" bestFit="1" customWidth="1"/>
    <col min="11531" max="11531" width="0.33203125" style="359" bestFit="1" customWidth="1"/>
    <col min="11532" max="11532" width="18.6640625" style="359" bestFit="1" customWidth="1"/>
    <col min="11533" max="11533" width="0.83203125" style="359" bestFit="1" customWidth="1"/>
    <col min="11534" max="11534" width="18.83203125" style="359" bestFit="1" customWidth="1"/>
    <col min="11535" max="11535" width="14.6640625" style="359" bestFit="1" customWidth="1"/>
    <col min="11536" max="11536" width="5.1640625" style="359" bestFit="1" customWidth="1"/>
    <col min="11537" max="11537" width="24.33203125" style="359" bestFit="1" customWidth="1"/>
    <col min="11538" max="11538" width="19.83203125" style="359" bestFit="1" customWidth="1"/>
    <col min="11539" max="11541" width="14.6640625" style="359" bestFit="1" customWidth="1"/>
    <col min="11542" max="11542" width="19.83203125" style="359" bestFit="1" customWidth="1"/>
    <col min="11543" max="11543" width="73.6640625" style="359" bestFit="1" customWidth="1"/>
    <col min="11544" max="11544" width="22" style="359" bestFit="1" customWidth="1"/>
    <col min="11545" max="11545" width="18.5" style="359" bestFit="1" customWidth="1"/>
    <col min="11546" max="11547" width="76.5" style="359" bestFit="1" customWidth="1"/>
    <col min="11548" max="11548" width="5.5" style="359" bestFit="1" customWidth="1"/>
    <col min="11549" max="11776" width="10.6640625" style="359"/>
    <col min="11777" max="11777" width="5.5" style="359" bestFit="1" customWidth="1"/>
    <col min="11778" max="11778" width="19.6640625" style="359" bestFit="1" customWidth="1"/>
    <col min="11779" max="11779" width="10.33203125" style="359" bestFit="1" customWidth="1"/>
    <col min="11780" max="11780" width="1.33203125" style="359" bestFit="1" customWidth="1"/>
    <col min="11781" max="11781" width="29.33203125" style="359" bestFit="1" customWidth="1"/>
    <col min="11782" max="11782" width="12.6640625" style="359" bestFit="1" customWidth="1"/>
    <col min="11783" max="11783" width="23.83203125" style="359" customWidth="1"/>
    <col min="11784" max="11784" width="26.1640625" style="359" customWidth="1"/>
    <col min="11785" max="11785" width="10.33203125" style="359" bestFit="1" customWidth="1"/>
    <col min="11786" max="11786" width="18.6640625" style="359" bestFit="1" customWidth="1"/>
    <col min="11787" max="11787" width="0.33203125" style="359" bestFit="1" customWidth="1"/>
    <col min="11788" max="11788" width="18.6640625" style="359" bestFit="1" customWidth="1"/>
    <col min="11789" max="11789" width="0.83203125" style="359" bestFit="1" customWidth="1"/>
    <col min="11790" max="11790" width="18.83203125" style="359" bestFit="1" customWidth="1"/>
    <col min="11791" max="11791" width="14.6640625" style="359" bestFit="1" customWidth="1"/>
    <col min="11792" max="11792" width="5.1640625" style="359" bestFit="1" customWidth="1"/>
    <col min="11793" max="11793" width="24.33203125" style="359" bestFit="1" customWidth="1"/>
    <col min="11794" max="11794" width="19.83203125" style="359" bestFit="1" customWidth="1"/>
    <col min="11795" max="11797" width="14.6640625" style="359" bestFit="1" customWidth="1"/>
    <col min="11798" max="11798" width="19.83203125" style="359" bestFit="1" customWidth="1"/>
    <col min="11799" max="11799" width="73.6640625" style="359" bestFit="1" customWidth="1"/>
    <col min="11800" max="11800" width="22" style="359" bestFit="1" customWidth="1"/>
    <col min="11801" max="11801" width="18.5" style="359" bestFit="1" customWidth="1"/>
    <col min="11802" max="11803" width="76.5" style="359" bestFit="1" customWidth="1"/>
    <col min="11804" max="11804" width="5.5" style="359" bestFit="1" customWidth="1"/>
    <col min="11805" max="12032" width="10.6640625" style="359"/>
    <col min="12033" max="12033" width="5.5" style="359" bestFit="1" customWidth="1"/>
    <col min="12034" max="12034" width="19.6640625" style="359" bestFit="1" customWidth="1"/>
    <col min="12035" max="12035" width="10.33203125" style="359" bestFit="1" customWidth="1"/>
    <col min="12036" max="12036" width="1.33203125" style="359" bestFit="1" customWidth="1"/>
    <col min="12037" max="12037" width="29.33203125" style="359" bestFit="1" customWidth="1"/>
    <col min="12038" max="12038" width="12.6640625" style="359" bestFit="1" customWidth="1"/>
    <col min="12039" max="12039" width="23.83203125" style="359" customWidth="1"/>
    <col min="12040" max="12040" width="26.1640625" style="359" customWidth="1"/>
    <col min="12041" max="12041" width="10.33203125" style="359" bestFit="1" customWidth="1"/>
    <col min="12042" max="12042" width="18.6640625" style="359" bestFit="1" customWidth="1"/>
    <col min="12043" max="12043" width="0.33203125" style="359" bestFit="1" customWidth="1"/>
    <col min="12044" max="12044" width="18.6640625" style="359" bestFit="1" customWidth="1"/>
    <col min="12045" max="12045" width="0.83203125" style="359" bestFit="1" customWidth="1"/>
    <col min="12046" max="12046" width="18.83203125" style="359" bestFit="1" customWidth="1"/>
    <col min="12047" max="12047" width="14.6640625" style="359" bestFit="1" customWidth="1"/>
    <col min="12048" max="12048" width="5.1640625" style="359" bestFit="1" customWidth="1"/>
    <col min="12049" max="12049" width="24.33203125" style="359" bestFit="1" customWidth="1"/>
    <col min="12050" max="12050" width="19.83203125" style="359" bestFit="1" customWidth="1"/>
    <col min="12051" max="12053" width="14.6640625" style="359" bestFit="1" customWidth="1"/>
    <col min="12054" max="12054" width="19.83203125" style="359" bestFit="1" customWidth="1"/>
    <col min="12055" max="12055" width="73.6640625" style="359" bestFit="1" customWidth="1"/>
    <col min="12056" max="12056" width="22" style="359" bestFit="1" customWidth="1"/>
    <col min="12057" max="12057" width="18.5" style="359" bestFit="1" customWidth="1"/>
    <col min="12058" max="12059" width="76.5" style="359" bestFit="1" customWidth="1"/>
    <col min="12060" max="12060" width="5.5" style="359" bestFit="1" customWidth="1"/>
    <col min="12061" max="12288" width="10.6640625" style="359"/>
    <col min="12289" max="12289" width="5.5" style="359" bestFit="1" customWidth="1"/>
    <col min="12290" max="12290" width="19.6640625" style="359" bestFit="1" customWidth="1"/>
    <col min="12291" max="12291" width="10.33203125" style="359" bestFit="1" customWidth="1"/>
    <col min="12292" max="12292" width="1.33203125" style="359" bestFit="1" customWidth="1"/>
    <col min="12293" max="12293" width="29.33203125" style="359" bestFit="1" customWidth="1"/>
    <col min="12294" max="12294" width="12.6640625" style="359" bestFit="1" customWidth="1"/>
    <col min="12295" max="12295" width="23.83203125" style="359" customWidth="1"/>
    <col min="12296" max="12296" width="26.1640625" style="359" customWidth="1"/>
    <col min="12297" max="12297" width="10.33203125" style="359" bestFit="1" customWidth="1"/>
    <col min="12298" max="12298" width="18.6640625" style="359" bestFit="1" customWidth="1"/>
    <col min="12299" max="12299" width="0.33203125" style="359" bestFit="1" customWidth="1"/>
    <col min="12300" max="12300" width="18.6640625" style="359" bestFit="1" customWidth="1"/>
    <col min="12301" max="12301" width="0.83203125" style="359" bestFit="1" customWidth="1"/>
    <col min="12302" max="12302" width="18.83203125" style="359" bestFit="1" customWidth="1"/>
    <col min="12303" max="12303" width="14.6640625" style="359" bestFit="1" customWidth="1"/>
    <col min="12304" max="12304" width="5.1640625" style="359" bestFit="1" customWidth="1"/>
    <col min="12305" max="12305" width="24.33203125" style="359" bestFit="1" customWidth="1"/>
    <col min="12306" max="12306" width="19.83203125" style="359" bestFit="1" customWidth="1"/>
    <col min="12307" max="12309" width="14.6640625" style="359" bestFit="1" customWidth="1"/>
    <col min="12310" max="12310" width="19.83203125" style="359" bestFit="1" customWidth="1"/>
    <col min="12311" max="12311" width="73.6640625" style="359" bestFit="1" customWidth="1"/>
    <col min="12312" max="12312" width="22" style="359" bestFit="1" customWidth="1"/>
    <col min="12313" max="12313" width="18.5" style="359" bestFit="1" customWidth="1"/>
    <col min="12314" max="12315" width="76.5" style="359" bestFit="1" customWidth="1"/>
    <col min="12316" max="12316" width="5.5" style="359" bestFit="1" customWidth="1"/>
    <col min="12317" max="12544" width="10.6640625" style="359"/>
    <col min="12545" max="12545" width="5.5" style="359" bestFit="1" customWidth="1"/>
    <col min="12546" max="12546" width="19.6640625" style="359" bestFit="1" customWidth="1"/>
    <col min="12547" max="12547" width="10.33203125" style="359" bestFit="1" customWidth="1"/>
    <col min="12548" max="12548" width="1.33203125" style="359" bestFit="1" customWidth="1"/>
    <col min="12549" max="12549" width="29.33203125" style="359" bestFit="1" customWidth="1"/>
    <col min="12550" max="12550" width="12.6640625" style="359" bestFit="1" customWidth="1"/>
    <col min="12551" max="12551" width="23.83203125" style="359" customWidth="1"/>
    <col min="12552" max="12552" width="26.1640625" style="359" customWidth="1"/>
    <col min="12553" max="12553" width="10.33203125" style="359" bestFit="1" customWidth="1"/>
    <col min="12554" max="12554" width="18.6640625" style="359" bestFit="1" customWidth="1"/>
    <col min="12555" max="12555" width="0.33203125" style="359" bestFit="1" customWidth="1"/>
    <col min="12556" max="12556" width="18.6640625" style="359" bestFit="1" customWidth="1"/>
    <col min="12557" max="12557" width="0.83203125" style="359" bestFit="1" customWidth="1"/>
    <col min="12558" max="12558" width="18.83203125" style="359" bestFit="1" customWidth="1"/>
    <col min="12559" max="12559" width="14.6640625" style="359" bestFit="1" customWidth="1"/>
    <col min="12560" max="12560" width="5.1640625" style="359" bestFit="1" customWidth="1"/>
    <col min="12561" max="12561" width="24.33203125" style="359" bestFit="1" customWidth="1"/>
    <col min="12562" max="12562" width="19.83203125" style="359" bestFit="1" customWidth="1"/>
    <col min="12563" max="12565" width="14.6640625" style="359" bestFit="1" customWidth="1"/>
    <col min="12566" max="12566" width="19.83203125" style="359" bestFit="1" customWidth="1"/>
    <col min="12567" max="12567" width="73.6640625" style="359" bestFit="1" customWidth="1"/>
    <col min="12568" max="12568" width="22" style="359" bestFit="1" customWidth="1"/>
    <col min="12569" max="12569" width="18.5" style="359" bestFit="1" customWidth="1"/>
    <col min="12570" max="12571" width="76.5" style="359" bestFit="1" customWidth="1"/>
    <col min="12572" max="12572" width="5.5" style="359" bestFit="1" customWidth="1"/>
    <col min="12573" max="12800" width="10.6640625" style="359"/>
    <col min="12801" max="12801" width="5.5" style="359" bestFit="1" customWidth="1"/>
    <col min="12802" max="12802" width="19.6640625" style="359" bestFit="1" customWidth="1"/>
    <col min="12803" max="12803" width="10.33203125" style="359" bestFit="1" customWidth="1"/>
    <col min="12804" max="12804" width="1.33203125" style="359" bestFit="1" customWidth="1"/>
    <col min="12805" max="12805" width="29.33203125" style="359" bestFit="1" customWidth="1"/>
    <col min="12806" max="12806" width="12.6640625" style="359" bestFit="1" customWidth="1"/>
    <col min="12807" max="12807" width="23.83203125" style="359" customWidth="1"/>
    <col min="12808" max="12808" width="26.1640625" style="359" customWidth="1"/>
    <col min="12809" max="12809" width="10.33203125" style="359" bestFit="1" customWidth="1"/>
    <col min="12810" max="12810" width="18.6640625" style="359" bestFit="1" customWidth="1"/>
    <col min="12811" max="12811" width="0.33203125" style="359" bestFit="1" customWidth="1"/>
    <col min="12812" max="12812" width="18.6640625" style="359" bestFit="1" customWidth="1"/>
    <col min="12813" max="12813" width="0.83203125" style="359" bestFit="1" customWidth="1"/>
    <col min="12814" max="12814" width="18.83203125" style="359" bestFit="1" customWidth="1"/>
    <col min="12815" max="12815" width="14.6640625" style="359" bestFit="1" customWidth="1"/>
    <col min="12816" max="12816" width="5.1640625" style="359" bestFit="1" customWidth="1"/>
    <col min="12817" max="12817" width="24.33203125" style="359" bestFit="1" customWidth="1"/>
    <col min="12818" max="12818" width="19.83203125" style="359" bestFit="1" customWidth="1"/>
    <col min="12819" max="12821" width="14.6640625" style="359" bestFit="1" customWidth="1"/>
    <col min="12822" max="12822" width="19.83203125" style="359" bestFit="1" customWidth="1"/>
    <col min="12823" max="12823" width="73.6640625" style="359" bestFit="1" customWidth="1"/>
    <col min="12824" max="12824" width="22" style="359" bestFit="1" customWidth="1"/>
    <col min="12825" max="12825" width="18.5" style="359" bestFit="1" customWidth="1"/>
    <col min="12826" max="12827" width="76.5" style="359" bestFit="1" customWidth="1"/>
    <col min="12828" max="12828" width="5.5" style="359" bestFit="1" customWidth="1"/>
    <col min="12829" max="13056" width="10.6640625" style="359"/>
    <col min="13057" max="13057" width="5.5" style="359" bestFit="1" customWidth="1"/>
    <col min="13058" max="13058" width="19.6640625" style="359" bestFit="1" customWidth="1"/>
    <col min="13059" max="13059" width="10.33203125" style="359" bestFit="1" customWidth="1"/>
    <col min="13060" max="13060" width="1.33203125" style="359" bestFit="1" customWidth="1"/>
    <col min="13061" max="13061" width="29.33203125" style="359" bestFit="1" customWidth="1"/>
    <col min="13062" max="13062" width="12.6640625" style="359" bestFit="1" customWidth="1"/>
    <col min="13063" max="13063" width="23.83203125" style="359" customWidth="1"/>
    <col min="13064" max="13064" width="26.1640625" style="359" customWidth="1"/>
    <col min="13065" max="13065" width="10.33203125" style="359" bestFit="1" customWidth="1"/>
    <col min="13066" max="13066" width="18.6640625" style="359" bestFit="1" customWidth="1"/>
    <col min="13067" max="13067" width="0.33203125" style="359" bestFit="1" customWidth="1"/>
    <col min="13068" max="13068" width="18.6640625" style="359" bestFit="1" customWidth="1"/>
    <col min="13069" max="13069" width="0.83203125" style="359" bestFit="1" customWidth="1"/>
    <col min="13070" max="13070" width="18.83203125" style="359" bestFit="1" customWidth="1"/>
    <col min="13071" max="13071" width="14.6640625" style="359" bestFit="1" customWidth="1"/>
    <col min="13072" max="13072" width="5.1640625" style="359" bestFit="1" customWidth="1"/>
    <col min="13073" max="13073" width="24.33203125" style="359" bestFit="1" customWidth="1"/>
    <col min="13074" max="13074" width="19.83203125" style="359" bestFit="1" customWidth="1"/>
    <col min="13075" max="13077" width="14.6640625" style="359" bestFit="1" customWidth="1"/>
    <col min="13078" max="13078" width="19.83203125" style="359" bestFit="1" customWidth="1"/>
    <col min="13079" max="13079" width="73.6640625" style="359" bestFit="1" customWidth="1"/>
    <col min="13080" max="13080" width="22" style="359" bestFit="1" customWidth="1"/>
    <col min="13081" max="13081" width="18.5" style="359" bestFit="1" customWidth="1"/>
    <col min="13082" max="13083" width="76.5" style="359" bestFit="1" customWidth="1"/>
    <col min="13084" max="13084" width="5.5" style="359" bestFit="1" customWidth="1"/>
    <col min="13085" max="13312" width="10.6640625" style="359"/>
    <col min="13313" max="13313" width="5.5" style="359" bestFit="1" customWidth="1"/>
    <col min="13314" max="13314" width="19.6640625" style="359" bestFit="1" customWidth="1"/>
    <col min="13315" max="13315" width="10.33203125" style="359" bestFit="1" customWidth="1"/>
    <col min="13316" max="13316" width="1.33203125" style="359" bestFit="1" customWidth="1"/>
    <col min="13317" max="13317" width="29.33203125" style="359" bestFit="1" customWidth="1"/>
    <col min="13318" max="13318" width="12.6640625" style="359" bestFit="1" customWidth="1"/>
    <col min="13319" max="13319" width="23.83203125" style="359" customWidth="1"/>
    <col min="13320" max="13320" width="26.1640625" style="359" customWidth="1"/>
    <col min="13321" max="13321" width="10.33203125" style="359" bestFit="1" customWidth="1"/>
    <col min="13322" max="13322" width="18.6640625" style="359" bestFit="1" customWidth="1"/>
    <col min="13323" max="13323" width="0.33203125" style="359" bestFit="1" customWidth="1"/>
    <col min="13324" max="13324" width="18.6640625" style="359" bestFit="1" customWidth="1"/>
    <col min="13325" max="13325" width="0.83203125" style="359" bestFit="1" customWidth="1"/>
    <col min="13326" max="13326" width="18.83203125" style="359" bestFit="1" customWidth="1"/>
    <col min="13327" max="13327" width="14.6640625" style="359" bestFit="1" customWidth="1"/>
    <col min="13328" max="13328" width="5.1640625" style="359" bestFit="1" customWidth="1"/>
    <col min="13329" max="13329" width="24.33203125" style="359" bestFit="1" customWidth="1"/>
    <col min="13330" max="13330" width="19.83203125" style="359" bestFit="1" customWidth="1"/>
    <col min="13331" max="13333" width="14.6640625" style="359" bestFit="1" customWidth="1"/>
    <col min="13334" max="13334" width="19.83203125" style="359" bestFit="1" customWidth="1"/>
    <col min="13335" max="13335" width="73.6640625" style="359" bestFit="1" customWidth="1"/>
    <col min="13336" max="13336" width="22" style="359" bestFit="1" customWidth="1"/>
    <col min="13337" max="13337" width="18.5" style="359" bestFit="1" customWidth="1"/>
    <col min="13338" max="13339" width="76.5" style="359" bestFit="1" customWidth="1"/>
    <col min="13340" max="13340" width="5.5" style="359" bestFit="1" customWidth="1"/>
    <col min="13341" max="13568" width="10.6640625" style="359"/>
    <col min="13569" max="13569" width="5.5" style="359" bestFit="1" customWidth="1"/>
    <col min="13570" max="13570" width="19.6640625" style="359" bestFit="1" customWidth="1"/>
    <col min="13571" max="13571" width="10.33203125" style="359" bestFit="1" customWidth="1"/>
    <col min="13572" max="13572" width="1.33203125" style="359" bestFit="1" customWidth="1"/>
    <col min="13573" max="13573" width="29.33203125" style="359" bestFit="1" customWidth="1"/>
    <col min="13574" max="13574" width="12.6640625" style="359" bestFit="1" customWidth="1"/>
    <col min="13575" max="13575" width="23.83203125" style="359" customWidth="1"/>
    <col min="13576" max="13576" width="26.1640625" style="359" customWidth="1"/>
    <col min="13577" max="13577" width="10.33203125" style="359" bestFit="1" customWidth="1"/>
    <col min="13578" max="13578" width="18.6640625" style="359" bestFit="1" customWidth="1"/>
    <col min="13579" max="13579" width="0.33203125" style="359" bestFit="1" customWidth="1"/>
    <col min="13580" max="13580" width="18.6640625" style="359" bestFit="1" customWidth="1"/>
    <col min="13581" max="13581" width="0.83203125" style="359" bestFit="1" customWidth="1"/>
    <col min="13582" max="13582" width="18.83203125" style="359" bestFit="1" customWidth="1"/>
    <col min="13583" max="13583" width="14.6640625" style="359" bestFit="1" customWidth="1"/>
    <col min="13584" max="13584" width="5.1640625" style="359" bestFit="1" customWidth="1"/>
    <col min="13585" max="13585" width="24.33203125" style="359" bestFit="1" customWidth="1"/>
    <col min="13586" max="13586" width="19.83203125" style="359" bestFit="1" customWidth="1"/>
    <col min="13587" max="13589" width="14.6640625" style="359" bestFit="1" customWidth="1"/>
    <col min="13590" max="13590" width="19.83203125" style="359" bestFit="1" customWidth="1"/>
    <col min="13591" max="13591" width="73.6640625" style="359" bestFit="1" customWidth="1"/>
    <col min="13592" max="13592" width="22" style="359" bestFit="1" customWidth="1"/>
    <col min="13593" max="13593" width="18.5" style="359" bestFit="1" customWidth="1"/>
    <col min="13594" max="13595" width="76.5" style="359" bestFit="1" customWidth="1"/>
    <col min="13596" max="13596" width="5.5" style="359" bestFit="1" customWidth="1"/>
    <col min="13597" max="13824" width="10.6640625" style="359"/>
    <col min="13825" max="13825" width="5.5" style="359" bestFit="1" customWidth="1"/>
    <col min="13826" max="13826" width="19.6640625" style="359" bestFit="1" customWidth="1"/>
    <col min="13827" max="13827" width="10.33203125" style="359" bestFit="1" customWidth="1"/>
    <col min="13828" max="13828" width="1.33203125" style="359" bestFit="1" customWidth="1"/>
    <col min="13829" max="13829" width="29.33203125" style="359" bestFit="1" customWidth="1"/>
    <col min="13830" max="13830" width="12.6640625" style="359" bestFit="1" customWidth="1"/>
    <col min="13831" max="13831" width="23.83203125" style="359" customWidth="1"/>
    <col min="13832" max="13832" width="26.1640625" style="359" customWidth="1"/>
    <col min="13833" max="13833" width="10.33203125" style="359" bestFit="1" customWidth="1"/>
    <col min="13834" max="13834" width="18.6640625" style="359" bestFit="1" customWidth="1"/>
    <col min="13835" max="13835" width="0.33203125" style="359" bestFit="1" customWidth="1"/>
    <col min="13836" max="13836" width="18.6640625" style="359" bestFit="1" customWidth="1"/>
    <col min="13837" max="13837" width="0.83203125" style="359" bestFit="1" customWidth="1"/>
    <col min="13838" max="13838" width="18.83203125" style="359" bestFit="1" customWidth="1"/>
    <col min="13839" max="13839" width="14.6640625" style="359" bestFit="1" customWidth="1"/>
    <col min="13840" max="13840" width="5.1640625" style="359" bestFit="1" customWidth="1"/>
    <col min="13841" max="13841" width="24.33203125" style="359" bestFit="1" customWidth="1"/>
    <col min="13842" max="13842" width="19.83203125" style="359" bestFit="1" customWidth="1"/>
    <col min="13843" max="13845" width="14.6640625" style="359" bestFit="1" customWidth="1"/>
    <col min="13846" max="13846" width="19.83203125" style="359" bestFit="1" customWidth="1"/>
    <col min="13847" max="13847" width="73.6640625" style="359" bestFit="1" customWidth="1"/>
    <col min="13848" max="13848" width="22" style="359" bestFit="1" customWidth="1"/>
    <col min="13849" max="13849" width="18.5" style="359" bestFit="1" customWidth="1"/>
    <col min="13850" max="13851" width="76.5" style="359" bestFit="1" customWidth="1"/>
    <col min="13852" max="13852" width="5.5" style="359" bestFit="1" customWidth="1"/>
    <col min="13853" max="14080" width="10.6640625" style="359"/>
    <col min="14081" max="14081" width="5.5" style="359" bestFit="1" customWidth="1"/>
    <col min="14082" max="14082" width="19.6640625" style="359" bestFit="1" customWidth="1"/>
    <col min="14083" max="14083" width="10.33203125" style="359" bestFit="1" customWidth="1"/>
    <col min="14084" max="14084" width="1.33203125" style="359" bestFit="1" customWidth="1"/>
    <col min="14085" max="14085" width="29.33203125" style="359" bestFit="1" customWidth="1"/>
    <col min="14086" max="14086" width="12.6640625" style="359" bestFit="1" customWidth="1"/>
    <col min="14087" max="14087" width="23.83203125" style="359" customWidth="1"/>
    <col min="14088" max="14088" width="26.1640625" style="359" customWidth="1"/>
    <col min="14089" max="14089" width="10.33203125" style="359" bestFit="1" customWidth="1"/>
    <col min="14090" max="14090" width="18.6640625" style="359" bestFit="1" customWidth="1"/>
    <col min="14091" max="14091" width="0.33203125" style="359" bestFit="1" customWidth="1"/>
    <col min="14092" max="14092" width="18.6640625" style="359" bestFit="1" customWidth="1"/>
    <col min="14093" max="14093" width="0.83203125" style="359" bestFit="1" customWidth="1"/>
    <col min="14094" max="14094" width="18.83203125" style="359" bestFit="1" customWidth="1"/>
    <col min="14095" max="14095" width="14.6640625" style="359" bestFit="1" customWidth="1"/>
    <col min="14096" max="14096" width="5.1640625" style="359" bestFit="1" customWidth="1"/>
    <col min="14097" max="14097" width="24.33203125" style="359" bestFit="1" customWidth="1"/>
    <col min="14098" max="14098" width="19.83203125" style="359" bestFit="1" customWidth="1"/>
    <col min="14099" max="14101" width="14.6640625" style="359" bestFit="1" customWidth="1"/>
    <col min="14102" max="14102" width="19.83203125" style="359" bestFit="1" customWidth="1"/>
    <col min="14103" max="14103" width="73.6640625" style="359" bestFit="1" customWidth="1"/>
    <col min="14104" max="14104" width="22" style="359" bestFit="1" customWidth="1"/>
    <col min="14105" max="14105" width="18.5" style="359" bestFit="1" customWidth="1"/>
    <col min="14106" max="14107" width="76.5" style="359" bestFit="1" customWidth="1"/>
    <col min="14108" max="14108" width="5.5" style="359" bestFit="1" customWidth="1"/>
    <col min="14109" max="14336" width="10.6640625" style="359"/>
    <col min="14337" max="14337" width="5.5" style="359" bestFit="1" customWidth="1"/>
    <col min="14338" max="14338" width="19.6640625" style="359" bestFit="1" customWidth="1"/>
    <col min="14339" max="14339" width="10.33203125" style="359" bestFit="1" customWidth="1"/>
    <col min="14340" max="14340" width="1.33203125" style="359" bestFit="1" customWidth="1"/>
    <col min="14341" max="14341" width="29.33203125" style="359" bestFit="1" customWidth="1"/>
    <col min="14342" max="14342" width="12.6640625" style="359" bestFit="1" customWidth="1"/>
    <col min="14343" max="14343" width="23.83203125" style="359" customWidth="1"/>
    <col min="14344" max="14344" width="26.1640625" style="359" customWidth="1"/>
    <col min="14345" max="14345" width="10.33203125" style="359" bestFit="1" customWidth="1"/>
    <col min="14346" max="14346" width="18.6640625" style="359" bestFit="1" customWidth="1"/>
    <col min="14347" max="14347" width="0.33203125" style="359" bestFit="1" customWidth="1"/>
    <col min="14348" max="14348" width="18.6640625" style="359" bestFit="1" customWidth="1"/>
    <col min="14349" max="14349" width="0.83203125" style="359" bestFit="1" customWidth="1"/>
    <col min="14350" max="14350" width="18.83203125" style="359" bestFit="1" customWidth="1"/>
    <col min="14351" max="14351" width="14.6640625" style="359" bestFit="1" customWidth="1"/>
    <col min="14352" max="14352" width="5.1640625" style="359" bestFit="1" customWidth="1"/>
    <col min="14353" max="14353" width="24.33203125" style="359" bestFit="1" customWidth="1"/>
    <col min="14354" max="14354" width="19.83203125" style="359" bestFit="1" customWidth="1"/>
    <col min="14355" max="14357" width="14.6640625" style="359" bestFit="1" customWidth="1"/>
    <col min="14358" max="14358" width="19.83203125" style="359" bestFit="1" customWidth="1"/>
    <col min="14359" max="14359" width="73.6640625" style="359" bestFit="1" customWidth="1"/>
    <col min="14360" max="14360" width="22" style="359" bestFit="1" customWidth="1"/>
    <col min="14361" max="14361" width="18.5" style="359" bestFit="1" customWidth="1"/>
    <col min="14362" max="14363" width="76.5" style="359" bestFit="1" customWidth="1"/>
    <col min="14364" max="14364" width="5.5" style="359" bestFit="1" customWidth="1"/>
    <col min="14365" max="14592" width="10.6640625" style="359"/>
    <col min="14593" max="14593" width="5.5" style="359" bestFit="1" customWidth="1"/>
    <col min="14594" max="14594" width="19.6640625" style="359" bestFit="1" customWidth="1"/>
    <col min="14595" max="14595" width="10.33203125" style="359" bestFit="1" customWidth="1"/>
    <col min="14596" max="14596" width="1.33203125" style="359" bestFit="1" customWidth="1"/>
    <col min="14597" max="14597" width="29.33203125" style="359" bestFit="1" customWidth="1"/>
    <col min="14598" max="14598" width="12.6640625" style="359" bestFit="1" customWidth="1"/>
    <col min="14599" max="14599" width="23.83203125" style="359" customWidth="1"/>
    <col min="14600" max="14600" width="26.1640625" style="359" customWidth="1"/>
    <col min="14601" max="14601" width="10.33203125" style="359" bestFit="1" customWidth="1"/>
    <col min="14602" max="14602" width="18.6640625" style="359" bestFit="1" customWidth="1"/>
    <col min="14603" max="14603" width="0.33203125" style="359" bestFit="1" customWidth="1"/>
    <col min="14604" max="14604" width="18.6640625" style="359" bestFit="1" customWidth="1"/>
    <col min="14605" max="14605" width="0.83203125" style="359" bestFit="1" customWidth="1"/>
    <col min="14606" max="14606" width="18.83203125" style="359" bestFit="1" customWidth="1"/>
    <col min="14607" max="14607" width="14.6640625" style="359" bestFit="1" customWidth="1"/>
    <col min="14608" max="14608" width="5.1640625" style="359" bestFit="1" customWidth="1"/>
    <col min="14609" max="14609" width="24.33203125" style="359" bestFit="1" customWidth="1"/>
    <col min="14610" max="14610" width="19.83203125" style="359" bestFit="1" customWidth="1"/>
    <col min="14611" max="14613" width="14.6640625" style="359" bestFit="1" customWidth="1"/>
    <col min="14614" max="14614" width="19.83203125" style="359" bestFit="1" customWidth="1"/>
    <col min="14615" max="14615" width="73.6640625" style="359" bestFit="1" customWidth="1"/>
    <col min="14616" max="14616" width="22" style="359" bestFit="1" customWidth="1"/>
    <col min="14617" max="14617" width="18.5" style="359" bestFit="1" customWidth="1"/>
    <col min="14618" max="14619" width="76.5" style="359" bestFit="1" customWidth="1"/>
    <col min="14620" max="14620" width="5.5" style="359" bestFit="1" customWidth="1"/>
    <col min="14621" max="14848" width="10.6640625" style="359"/>
    <col min="14849" max="14849" width="5.5" style="359" bestFit="1" customWidth="1"/>
    <col min="14850" max="14850" width="19.6640625" style="359" bestFit="1" customWidth="1"/>
    <col min="14851" max="14851" width="10.33203125" style="359" bestFit="1" customWidth="1"/>
    <col min="14852" max="14852" width="1.33203125" style="359" bestFit="1" customWidth="1"/>
    <col min="14853" max="14853" width="29.33203125" style="359" bestFit="1" customWidth="1"/>
    <col min="14854" max="14854" width="12.6640625" style="359" bestFit="1" customWidth="1"/>
    <col min="14855" max="14855" width="23.83203125" style="359" customWidth="1"/>
    <col min="14856" max="14856" width="26.1640625" style="359" customWidth="1"/>
    <col min="14857" max="14857" width="10.33203125" style="359" bestFit="1" customWidth="1"/>
    <col min="14858" max="14858" width="18.6640625" style="359" bestFit="1" customWidth="1"/>
    <col min="14859" max="14859" width="0.33203125" style="359" bestFit="1" customWidth="1"/>
    <col min="14860" max="14860" width="18.6640625" style="359" bestFit="1" customWidth="1"/>
    <col min="14861" max="14861" width="0.83203125" style="359" bestFit="1" customWidth="1"/>
    <col min="14862" max="14862" width="18.83203125" style="359" bestFit="1" customWidth="1"/>
    <col min="14863" max="14863" width="14.6640625" style="359" bestFit="1" customWidth="1"/>
    <col min="14864" max="14864" width="5.1640625" style="359" bestFit="1" customWidth="1"/>
    <col min="14865" max="14865" width="24.33203125" style="359" bestFit="1" customWidth="1"/>
    <col min="14866" max="14866" width="19.83203125" style="359" bestFit="1" customWidth="1"/>
    <col min="14867" max="14869" width="14.6640625" style="359" bestFit="1" customWidth="1"/>
    <col min="14870" max="14870" width="19.83203125" style="359" bestFit="1" customWidth="1"/>
    <col min="14871" max="14871" width="73.6640625" style="359" bestFit="1" customWidth="1"/>
    <col min="14872" max="14872" width="22" style="359" bestFit="1" customWidth="1"/>
    <col min="14873" max="14873" width="18.5" style="359" bestFit="1" customWidth="1"/>
    <col min="14874" max="14875" width="76.5" style="359" bestFit="1" customWidth="1"/>
    <col min="14876" max="14876" width="5.5" style="359" bestFit="1" customWidth="1"/>
    <col min="14877" max="15104" width="10.6640625" style="359"/>
    <col min="15105" max="15105" width="5.5" style="359" bestFit="1" customWidth="1"/>
    <col min="15106" max="15106" width="19.6640625" style="359" bestFit="1" customWidth="1"/>
    <col min="15107" max="15107" width="10.33203125" style="359" bestFit="1" customWidth="1"/>
    <col min="15108" max="15108" width="1.33203125" style="359" bestFit="1" customWidth="1"/>
    <col min="15109" max="15109" width="29.33203125" style="359" bestFit="1" customWidth="1"/>
    <col min="15110" max="15110" width="12.6640625" style="359" bestFit="1" customWidth="1"/>
    <col min="15111" max="15111" width="23.83203125" style="359" customWidth="1"/>
    <col min="15112" max="15112" width="26.1640625" style="359" customWidth="1"/>
    <col min="15113" max="15113" width="10.33203125" style="359" bestFit="1" customWidth="1"/>
    <col min="15114" max="15114" width="18.6640625" style="359" bestFit="1" customWidth="1"/>
    <col min="15115" max="15115" width="0.33203125" style="359" bestFit="1" customWidth="1"/>
    <col min="15116" max="15116" width="18.6640625" style="359" bestFit="1" customWidth="1"/>
    <col min="15117" max="15117" width="0.83203125" style="359" bestFit="1" customWidth="1"/>
    <col min="15118" max="15118" width="18.83203125" style="359" bestFit="1" customWidth="1"/>
    <col min="15119" max="15119" width="14.6640625" style="359" bestFit="1" customWidth="1"/>
    <col min="15120" max="15120" width="5.1640625" style="359" bestFit="1" customWidth="1"/>
    <col min="15121" max="15121" width="24.33203125" style="359" bestFit="1" customWidth="1"/>
    <col min="15122" max="15122" width="19.83203125" style="359" bestFit="1" customWidth="1"/>
    <col min="15123" max="15125" width="14.6640625" style="359" bestFit="1" customWidth="1"/>
    <col min="15126" max="15126" width="19.83203125" style="359" bestFit="1" customWidth="1"/>
    <col min="15127" max="15127" width="73.6640625" style="359" bestFit="1" customWidth="1"/>
    <col min="15128" max="15128" width="22" style="359" bestFit="1" customWidth="1"/>
    <col min="15129" max="15129" width="18.5" style="359" bestFit="1" customWidth="1"/>
    <col min="15130" max="15131" width="76.5" style="359" bestFit="1" customWidth="1"/>
    <col min="15132" max="15132" width="5.5" style="359" bestFit="1" customWidth="1"/>
    <col min="15133" max="15360" width="10.6640625" style="359"/>
    <col min="15361" max="15361" width="5.5" style="359" bestFit="1" customWidth="1"/>
    <col min="15362" max="15362" width="19.6640625" style="359" bestFit="1" customWidth="1"/>
    <col min="15363" max="15363" width="10.33203125" style="359" bestFit="1" customWidth="1"/>
    <col min="15364" max="15364" width="1.33203125" style="359" bestFit="1" customWidth="1"/>
    <col min="15365" max="15365" width="29.33203125" style="359" bestFit="1" customWidth="1"/>
    <col min="15366" max="15366" width="12.6640625" style="359" bestFit="1" customWidth="1"/>
    <col min="15367" max="15367" width="23.83203125" style="359" customWidth="1"/>
    <col min="15368" max="15368" width="26.1640625" style="359" customWidth="1"/>
    <col min="15369" max="15369" width="10.33203125" style="359" bestFit="1" customWidth="1"/>
    <col min="15370" max="15370" width="18.6640625" style="359" bestFit="1" customWidth="1"/>
    <col min="15371" max="15371" width="0.33203125" style="359" bestFit="1" customWidth="1"/>
    <col min="15372" max="15372" width="18.6640625" style="359" bestFit="1" customWidth="1"/>
    <col min="15373" max="15373" width="0.83203125" style="359" bestFit="1" customWidth="1"/>
    <col min="15374" max="15374" width="18.83203125" style="359" bestFit="1" customWidth="1"/>
    <col min="15375" max="15375" width="14.6640625" style="359" bestFit="1" customWidth="1"/>
    <col min="15376" max="15376" width="5.1640625" style="359" bestFit="1" customWidth="1"/>
    <col min="15377" max="15377" width="24.33203125" style="359" bestFit="1" customWidth="1"/>
    <col min="15378" max="15378" width="19.83203125" style="359" bestFit="1" customWidth="1"/>
    <col min="15379" max="15381" width="14.6640625" style="359" bestFit="1" customWidth="1"/>
    <col min="15382" max="15382" width="19.83203125" style="359" bestFit="1" customWidth="1"/>
    <col min="15383" max="15383" width="73.6640625" style="359" bestFit="1" customWidth="1"/>
    <col min="15384" max="15384" width="22" style="359" bestFit="1" customWidth="1"/>
    <col min="15385" max="15385" width="18.5" style="359" bestFit="1" customWidth="1"/>
    <col min="15386" max="15387" width="76.5" style="359" bestFit="1" customWidth="1"/>
    <col min="15388" max="15388" width="5.5" style="359" bestFit="1" customWidth="1"/>
    <col min="15389" max="15616" width="10.6640625" style="359"/>
    <col min="15617" max="15617" width="5.5" style="359" bestFit="1" customWidth="1"/>
    <col min="15618" max="15618" width="19.6640625" style="359" bestFit="1" customWidth="1"/>
    <col min="15619" max="15619" width="10.33203125" style="359" bestFit="1" customWidth="1"/>
    <col min="15620" max="15620" width="1.33203125" style="359" bestFit="1" customWidth="1"/>
    <col min="15621" max="15621" width="29.33203125" style="359" bestFit="1" customWidth="1"/>
    <col min="15622" max="15622" width="12.6640625" style="359" bestFit="1" customWidth="1"/>
    <col min="15623" max="15623" width="23.83203125" style="359" customWidth="1"/>
    <col min="15624" max="15624" width="26.1640625" style="359" customWidth="1"/>
    <col min="15625" max="15625" width="10.33203125" style="359" bestFit="1" customWidth="1"/>
    <col min="15626" max="15626" width="18.6640625" style="359" bestFit="1" customWidth="1"/>
    <col min="15627" max="15627" width="0.33203125" style="359" bestFit="1" customWidth="1"/>
    <col min="15628" max="15628" width="18.6640625" style="359" bestFit="1" customWidth="1"/>
    <col min="15629" max="15629" width="0.83203125" style="359" bestFit="1" customWidth="1"/>
    <col min="15630" max="15630" width="18.83203125" style="359" bestFit="1" customWidth="1"/>
    <col min="15631" max="15631" width="14.6640625" style="359" bestFit="1" customWidth="1"/>
    <col min="15632" max="15632" width="5.1640625" style="359" bestFit="1" customWidth="1"/>
    <col min="15633" max="15633" width="24.33203125" style="359" bestFit="1" customWidth="1"/>
    <col min="15634" max="15634" width="19.83203125" style="359" bestFit="1" customWidth="1"/>
    <col min="15635" max="15637" width="14.6640625" style="359" bestFit="1" customWidth="1"/>
    <col min="15638" max="15638" width="19.83203125" style="359" bestFit="1" customWidth="1"/>
    <col min="15639" max="15639" width="73.6640625" style="359" bestFit="1" customWidth="1"/>
    <col min="15640" max="15640" width="22" style="359" bestFit="1" customWidth="1"/>
    <col min="15641" max="15641" width="18.5" style="359" bestFit="1" customWidth="1"/>
    <col min="15642" max="15643" width="76.5" style="359" bestFit="1" customWidth="1"/>
    <col min="15644" max="15644" width="5.5" style="359" bestFit="1" customWidth="1"/>
    <col min="15645" max="15872" width="10.6640625" style="359"/>
    <col min="15873" max="15873" width="5.5" style="359" bestFit="1" customWidth="1"/>
    <col min="15874" max="15874" width="19.6640625" style="359" bestFit="1" customWidth="1"/>
    <col min="15875" max="15875" width="10.33203125" style="359" bestFit="1" customWidth="1"/>
    <col min="15876" max="15876" width="1.33203125" style="359" bestFit="1" customWidth="1"/>
    <col min="15877" max="15877" width="29.33203125" style="359" bestFit="1" customWidth="1"/>
    <col min="15878" max="15878" width="12.6640625" style="359" bestFit="1" customWidth="1"/>
    <col min="15879" max="15879" width="23.83203125" style="359" customWidth="1"/>
    <col min="15880" max="15880" width="26.1640625" style="359" customWidth="1"/>
    <col min="15881" max="15881" width="10.33203125" style="359" bestFit="1" customWidth="1"/>
    <col min="15882" max="15882" width="18.6640625" style="359" bestFit="1" customWidth="1"/>
    <col min="15883" max="15883" width="0.33203125" style="359" bestFit="1" customWidth="1"/>
    <col min="15884" max="15884" width="18.6640625" style="359" bestFit="1" customWidth="1"/>
    <col min="15885" max="15885" width="0.83203125" style="359" bestFit="1" customWidth="1"/>
    <col min="15886" max="15886" width="18.83203125" style="359" bestFit="1" customWidth="1"/>
    <col min="15887" max="15887" width="14.6640625" style="359" bestFit="1" customWidth="1"/>
    <col min="15888" max="15888" width="5.1640625" style="359" bestFit="1" customWidth="1"/>
    <col min="15889" max="15889" width="24.33203125" style="359" bestFit="1" customWidth="1"/>
    <col min="15890" max="15890" width="19.83203125" style="359" bestFit="1" customWidth="1"/>
    <col min="15891" max="15893" width="14.6640625" style="359" bestFit="1" customWidth="1"/>
    <col min="15894" max="15894" width="19.83203125" style="359" bestFit="1" customWidth="1"/>
    <col min="15895" max="15895" width="73.6640625" style="359" bestFit="1" customWidth="1"/>
    <col min="15896" max="15896" width="22" style="359" bestFit="1" customWidth="1"/>
    <col min="15897" max="15897" width="18.5" style="359" bestFit="1" customWidth="1"/>
    <col min="15898" max="15899" width="76.5" style="359" bestFit="1" customWidth="1"/>
    <col min="15900" max="15900" width="5.5" style="359" bestFit="1" customWidth="1"/>
    <col min="15901" max="16128" width="10.6640625" style="359"/>
    <col min="16129" max="16129" width="5.5" style="359" bestFit="1" customWidth="1"/>
    <col min="16130" max="16130" width="19.6640625" style="359" bestFit="1" customWidth="1"/>
    <col min="16131" max="16131" width="10.33203125" style="359" bestFit="1" customWidth="1"/>
    <col min="16132" max="16132" width="1.33203125" style="359" bestFit="1" customWidth="1"/>
    <col min="16133" max="16133" width="29.33203125" style="359" bestFit="1" customWidth="1"/>
    <col min="16134" max="16134" width="12.6640625" style="359" bestFit="1" customWidth="1"/>
    <col min="16135" max="16135" width="23.83203125" style="359" customWidth="1"/>
    <col min="16136" max="16136" width="26.1640625" style="359" customWidth="1"/>
    <col min="16137" max="16137" width="10.33203125" style="359" bestFit="1" customWidth="1"/>
    <col min="16138" max="16138" width="18.6640625" style="359" bestFit="1" customWidth="1"/>
    <col min="16139" max="16139" width="0.33203125" style="359" bestFit="1" customWidth="1"/>
    <col min="16140" max="16140" width="18.6640625" style="359" bestFit="1" customWidth="1"/>
    <col min="16141" max="16141" width="0.83203125" style="359" bestFit="1" customWidth="1"/>
    <col min="16142" max="16142" width="18.83203125" style="359" bestFit="1" customWidth="1"/>
    <col min="16143" max="16143" width="14.6640625" style="359" bestFit="1" customWidth="1"/>
    <col min="16144" max="16144" width="5.1640625" style="359" bestFit="1" customWidth="1"/>
    <col min="16145" max="16145" width="24.33203125" style="359" bestFit="1" customWidth="1"/>
    <col min="16146" max="16146" width="19.83203125" style="359" bestFit="1" customWidth="1"/>
    <col min="16147" max="16149" width="14.6640625" style="359" bestFit="1" customWidth="1"/>
    <col min="16150" max="16150" width="19.83203125" style="359" bestFit="1" customWidth="1"/>
    <col min="16151" max="16151" width="73.6640625" style="359" bestFit="1" customWidth="1"/>
    <col min="16152" max="16152" width="22" style="359" bestFit="1" customWidth="1"/>
    <col min="16153" max="16153" width="18.5" style="359" bestFit="1" customWidth="1"/>
    <col min="16154" max="16155" width="76.5" style="359" bestFit="1" customWidth="1"/>
    <col min="16156" max="16156" width="5.5" style="359" bestFit="1" customWidth="1"/>
    <col min="16157" max="16384" width="10.6640625" style="359"/>
  </cols>
  <sheetData>
    <row r="1" spans="1:28" ht="13.5" thickBot="1">
      <c r="A1" s="197"/>
      <c r="B1" s="557" t="s">
        <v>58</v>
      </c>
      <c r="C1" s="552"/>
      <c r="D1" s="552"/>
      <c r="E1" s="552"/>
      <c r="F1" s="552"/>
      <c r="G1" s="552"/>
      <c r="H1" s="552"/>
      <c r="I1" s="552"/>
      <c r="J1" s="552"/>
      <c r="K1" s="552"/>
      <c r="L1" s="552"/>
      <c r="M1" s="552"/>
      <c r="N1" s="552"/>
      <c r="O1" s="552"/>
      <c r="P1" s="552"/>
      <c r="Q1" s="197"/>
      <c r="R1" s="197"/>
      <c r="S1" s="197"/>
      <c r="T1" s="197"/>
      <c r="U1" s="197"/>
      <c r="V1" s="197"/>
      <c r="W1" s="197"/>
      <c r="X1" s="197"/>
      <c r="Y1" s="197"/>
      <c r="Z1" s="197"/>
      <c r="AA1" s="197"/>
      <c r="AB1" s="197"/>
    </row>
    <row r="2" spans="1:28" ht="15.75" thickBot="1">
      <c r="A2" s="197"/>
      <c r="B2" s="558" t="s">
        <v>59</v>
      </c>
      <c r="C2" s="552"/>
      <c r="D2" s="559" t="s">
        <v>60</v>
      </c>
      <c r="E2" s="560"/>
      <c r="F2" s="560"/>
      <c r="G2" s="560"/>
      <c r="H2" s="560"/>
      <c r="I2" s="561"/>
      <c r="J2" s="197"/>
      <c r="K2" s="197"/>
      <c r="L2" s="197"/>
      <c r="M2" s="197"/>
      <c r="N2" s="197"/>
      <c r="O2" s="197"/>
      <c r="P2" s="197"/>
      <c r="Q2" s="197"/>
      <c r="R2" s="197"/>
      <c r="S2" s="197"/>
      <c r="T2" s="197"/>
      <c r="U2" s="197"/>
      <c r="V2" s="197"/>
      <c r="W2" s="197"/>
      <c r="X2" s="197"/>
      <c r="Y2" s="197"/>
      <c r="Z2" s="197"/>
      <c r="AA2" s="197"/>
      <c r="AB2" s="197"/>
    </row>
    <row r="3" spans="1:28" ht="13.5" thickBot="1">
      <c r="A3" s="197"/>
      <c r="B3" s="197"/>
      <c r="C3" s="197"/>
      <c r="D3" s="197"/>
      <c r="E3" s="197"/>
      <c r="F3" s="197"/>
      <c r="G3" s="197"/>
      <c r="H3" s="197"/>
      <c r="I3" s="197"/>
      <c r="J3" s="197"/>
      <c r="K3" s="558" t="s">
        <v>61</v>
      </c>
      <c r="L3" s="552"/>
      <c r="M3" s="552"/>
      <c r="N3" s="562" t="s">
        <v>62</v>
      </c>
      <c r="O3" s="563"/>
      <c r="P3" s="564"/>
      <c r="Q3" s="197"/>
      <c r="R3" s="197"/>
      <c r="S3" s="197"/>
      <c r="T3" s="197"/>
      <c r="U3" s="197"/>
      <c r="V3" s="197"/>
      <c r="W3" s="197"/>
      <c r="X3" s="197"/>
      <c r="Y3" s="197"/>
      <c r="Z3" s="197"/>
      <c r="AA3" s="197"/>
      <c r="AB3" s="197"/>
    </row>
    <row r="4" spans="1:28" ht="13.5" thickBot="1">
      <c r="A4" s="197"/>
      <c r="B4" s="558" t="s">
        <v>63</v>
      </c>
      <c r="C4" s="552"/>
      <c r="D4" s="562" t="s">
        <v>64</v>
      </c>
      <c r="E4" s="563"/>
      <c r="F4" s="563"/>
      <c r="G4" s="563"/>
      <c r="H4" s="563"/>
      <c r="I4" s="564"/>
      <c r="J4" s="197"/>
      <c r="K4" s="552"/>
      <c r="L4" s="552"/>
      <c r="M4" s="552"/>
      <c r="N4" s="565"/>
      <c r="O4" s="566"/>
      <c r="P4" s="567"/>
      <c r="Q4" s="197"/>
      <c r="R4" s="197"/>
      <c r="S4" s="197"/>
      <c r="T4" s="197"/>
      <c r="U4" s="197"/>
      <c r="V4" s="197"/>
      <c r="W4" s="197"/>
      <c r="X4" s="197"/>
      <c r="Y4" s="197"/>
      <c r="Z4" s="197"/>
      <c r="AA4" s="197"/>
      <c r="AB4" s="197"/>
    </row>
    <row r="5" spans="1:28" ht="13.5" thickBot="1">
      <c r="A5" s="197"/>
      <c r="B5" s="552"/>
      <c r="C5" s="552"/>
      <c r="D5" s="565"/>
      <c r="E5" s="566"/>
      <c r="F5" s="566"/>
      <c r="G5" s="566"/>
      <c r="H5" s="566"/>
      <c r="I5" s="567"/>
      <c r="J5" s="197"/>
      <c r="K5" s="197"/>
      <c r="L5" s="197"/>
      <c r="M5" s="197"/>
      <c r="N5" s="197"/>
      <c r="O5" s="197"/>
      <c r="P5" s="197"/>
      <c r="Q5" s="197"/>
      <c r="R5" s="197"/>
      <c r="S5" s="197"/>
      <c r="T5" s="197"/>
      <c r="U5" s="197"/>
      <c r="V5" s="197"/>
      <c r="W5" s="197"/>
      <c r="X5" s="197"/>
      <c r="Y5" s="197"/>
      <c r="Z5" s="197"/>
      <c r="AA5" s="197"/>
      <c r="AB5" s="197"/>
    </row>
    <row r="6" spans="1:28" ht="13.5" thickBot="1">
      <c r="A6" s="197"/>
      <c r="B6" s="197"/>
      <c r="C6" s="197"/>
      <c r="D6" s="197"/>
      <c r="E6" s="197"/>
      <c r="F6" s="197"/>
      <c r="G6" s="197"/>
      <c r="H6" s="197"/>
      <c r="I6" s="197"/>
      <c r="J6" s="197"/>
      <c r="K6" s="558" t="s">
        <v>65</v>
      </c>
      <c r="L6" s="552"/>
      <c r="M6" s="552"/>
      <c r="N6" s="562" t="s">
        <v>66</v>
      </c>
      <c r="O6" s="563"/>
      <c r="P6" s="564"/>
      <c r="Q6" s="197"/>
      <c r="R6" s="197"/>
      <c r="S6" s="197"/>
      <c r="T6" s="197"/>
      <c r="U6" s="197"/>
      <c r="V6" s="197"/>
      <c r="W6" s="197"/>
      <c r="X6" s="197"/>
      <c r="Y6" s="197"/>
      <c r="Z6" s="197"/>
      <c r="AA6" s="197"/>
      <c r="AB6" s="197"/>
    </row>
    <row r="7" spans="1:28" ht="13.5" thickBot="1">
      <c r="A7" s="197"/>
      <c r="B7" s="558" t="s">
        <v>67</v>
      </c>
      <c r="C7" s="552"/>
      <c r="D7" s="562" t="s">
        <v>68</v>
      </c>
      <c r="E7" s="563"/>
      <c r="F7" s="563"/>
      <c r="G7" s="563"/>
      <c r="H7" s="563"/>
      <c r="I7" s="564"/>
      <c r="J7" s="197"/>
      <c r="K7" s="552"/>
      <c r="L7" s="552"/>
      <c r="M7" s="552"/>
      <c r="N7" s="565"/>
      <c r="O7" s="566"/>
      <c r="P7" s="567"/>
      <c r="Q7" s="197"/>
      <c r="R7" s="197"/>
      <c r="S7" s="197"/>
      <c r="T7" s="197"/>
      <c r="U7" s="197"/>
      <c r="V7" s="197"/>
      <c r="W7" s="197"/>
      <c r="X7" s="197"/>
      <c r="Y7" s="197"/>
      <c r="Z7" s="197"/>
      <c r="AA7" s="197"/>
      <c r="AB7" s="197"/>
    </row>
    <row r="8" spans="1:28">
      <c r="A8" s="197"/>
      <c r="B8" s="552"/>
      <c r="C8" s="552"/>
      <c r="D8" s="571"/>
      <c r="E8" s="552"/>
      <c r="F8" s="552"/>
      <c r="G8" s="552"/>
      <c r="H8" s="552"/>
      <c r="I8" s="572"/>
      <c r="J8" s="197"/>
      <c r="K8" s="197"/>
      <c r="L8" s="197"/>
      <c r="M8" s="197"/>
      <c r="N8" s="197"/>
      <c r="O8" s="197"/>
      <c r="P8" s="197"/>
      <c r="Q8" s="197"/>
      <c r="R8" s="197"/>
      <c r="S8" s="197"/>
      <c r="T8" s="197"/>
      <c r="U8" s="197"/>
      <c r="V8" s="197"/>
      <c r="W8" s="197"/>
      <c r="X8" s="197"/>
      <c r="Y8" s="197"/>
      <c r="Z8" s="197"/>
      <c r="AA8" s="197"/>
      <c r="AB8" s="197"/>
    </row>
    <row r="9" spans="1:28" ht="13.5" thickBot="1">
      <c r="A9" s="197"/>
      <c r="B9" s="552"/>
      <c r="C9" s="552"/>
      <c r="D9" s="565"/>
      <c r="E9" s="566"/>
      <c r="F9" s="566"/>
      <c r="G9" s="566"/>
      <c r="H9" s="566"/>
      <c r="I9" s="567"/>
      <c r="J9" s="197"/>
      <c r="K9" s="557" t="s">
        <v>58</v>
      </c>
      <c r="L9" s="552"/>
      <c r="M9" s="552"/>
      <c r="N9" s="552"/>
      <c r="O9" s="552"/>
      <c r="P9" s="552"/>
      <c r="Q9" s="197"/>
      <c r="R9" s="197"/>
      <c r="S9" s="197"/>
      <c r="T9" s="197"/>
      <c r="U9" s="197"/>
      <c r="V9" s="197"/>
      <c r="W9" s="197"/>
      <c r="X9" s="197"/>
      <c r="Y9" s="197"/>
      <c r="Z9" s="197"/>
      <c r="AA9" s="197"/>
      <c r="AB9" s="197"/>
    </row>
    <row r="10" spans="1:28" ht="13.5" thickBot="1">
      <c r="A10" s="197"/>
      <c r="B10" s="197"/>
      <c r="C10" s="197"/>
      <c r="D10" s="197"/>
      <c r="E10" s="197"/>
      <c r="F10" s="197"/>
      <c r="G10" s="197"/>
      <c r="H10" s="197"/>
      <c r="I10" s="197"/>
      <c r="J10" s="197"/>
      <c r="K10" s="552"/>
      <c r="L10" s="552"/>
      <c r="M10" s="552"/>
      <c r="N10" s="552"/>
      <c r="O10" s="552"/>
      <c r="P10" s="552"/>
      <c r="Q10" s="197"/>
      <c r="R10" s="197"/>
      <c r="S10" s="197"/>
      <c r="T10" s="197"/>
      <c r="U10" s="197"/>
      <c r="V10" s="197"/>
      <c r="W10" s="197"/>
      <c r="X10" s="197"/>
      <c r="Y10" s="197"/>
      <c r="Z10" s="197"/>
      <c r="AA10" s="197"/>
      <c r="AB10" s="197"/>
    </row>
    <row r="11" spans="1:28">
      <c r="A11" s="197"/>
      <c r="B11" s="558" t="s">
        <v>69</v>
      </c>
      <c r="C11" s="552"/>
      <c r="D11" s="562" t="s">
        <v>70</v>
      </c>
      <c r="E11" s="563"/>
      <c r="F11" s="563"/>
      <c r="G11" s="563"/>
      <c r="H11" s="563"/>
      <c r="I11" s="564"/>
      <c r="J11" s="197"/>
      <c r="K11" s="552"/>
      <c r="L11" s="552"/>
      <c r="M11" s="552"/>
      <c r="N11" s="552"/>
      <c r="O11" s="552"/>
      <c r="P11" s="552"/>
      <c r="Q11" s="197"/>
      <c r="R11" s="197"/>
      <c r="S11" s="197"/>
      <c r="T11" s="197"/>
      <c r="U11" s="197"/>
      <c r="V11" s="197"/>
      <c r="W11" s="197"/>
      <c r="X11" s="197"/>
      <c r="Y11" s="197"/>
      <c r="Z11" s="197"/>
      <c r="AA11" s="197"/>
      <c r="AB11" s="197"/>
    </row>
    <row r="12" spans="1:28" ht="13.5" thickBot="1">
      <c r="A12" s="197"/>
      <c r="B12" s="552"/>
      <c r="C12" s="552"/>
      <c r="D12" s="565"/>
      <c r="E12" s="566"/>
      <c r="F12" s="566"/>
      <c r="G12" s="566"/>
      <c r="H12" s="566"/>
      <c r="I12" s="567"/>
      <c r="J12" s="197"/>
      <c r="K12" s="197"/>
      <c r="L12" s="197"/>
      <c r="M12" s="197"/>
      <c r="N12" s="197"/>
      <c r="O12" s="197"/>
      <c r="P12" s="197"/>
      <c r="Q12" s="197"/>
      <c r="R12" s="197"/>
      <c r="S12" s="197"/>
      <c r="T12" s="197"/>
      <c r="U12" s="197"/>
      <c r="V12" s="197"/>
      <c r="W12" s="197"/>
      <c r="X12" s="197"/>
      <c r="Y12" s="197"/>
      <c r="Z12" s="197"/>
      <c r="AA12" s="197"/>
      <c r="AB12" s="197"/>
    </row>
    <row r="13" spans="1:28" ht="13.5" thickBot="1">
      <c r="A13" s="197"/>
      <c r="B13" s="557" t="s">
        <v>58</v>
      </c>
      <c r="C13" s="552"/>
      <c r="D13" s="552"/>
      <c r="E13" s="552"/>
      <c r="F13" s="552"/>
      <c r="G13" s="552"/>
      <c r="H13" s="552"/>
      <c r="I13" s="552"/>
      <c r="J13" s="552"/>
      <c r="K13" s="552"/>
      <c r="L13" s="552"/>
      <c r="M13" s="552"/>
      <c r="N13" s="552"/>
      <c r="O13" s="552"/>
      <c r="P13" s="552"/>
      <c r="Q13" s="197"/>
      <c r="R13" s="197"/>
      <c r="S13" s="197"/>
      <c r="T13" s="197"/>
      <c r="U13" s="197"/>
      <c r="V13" s="197"/>
      <c r="W13" s="197"/>
      <c r="X13" s="197"/>
      <c r="Y13" s="197"/>
      <c r="Z13" s="197"/>
      <c r="AA13" s="197"/>
      <c r="AB13" s="197"/>
    </row>
    <row r="14" spans="1:28" ht="13.5" thickBot="1">
      <c r="A14" s="197"/>
      <c r="B14" s="568" t="s">
        <v>71</v>
      </c>
      <c r="C14" s="569"/>
      <c r="D14" s="569"/>
      <c r="E14" s="569"/>
      <c r="F14" s="570"/>
      <c r="G14" s="568" t="s">
        <v>72</v>
      </c>
      <c r="H14" s="569"/>
      <c r="I14" s="569"/>
      <c r="J14" s="569"/>
      <c r="K14" s="569"/>
      <c r="L14" s="569"/>
      <c r="M14" s="569"/>
      <c r="N14" s="570"/>
      <c r="O14" s="568" t="s">
        <v>73</v>
      </c>
      <c r="P14" s="569"/>
      <c r="Q14" s="569"/>
      <c r="R14" s="570"/>
      <c r="S14" s="568" t="s">
        <v>589</v>
      </c>
      <c r="T14" s="569"/>
      <c r="U14" s="569"/>
      <c r="V14" s="569"/>
      <c r="W14" s="569"/>
      <c r="X14" s="570"/>
      <c r="Y14" s="568" t="s">
        <v>1713</v>
      </c>
      <c r="Z14" s="569"/>
      <c r="AA14" s="570"/>
      <c r="AB14" s="197"/>
    </row>
    <row r="15" spans="1:28" ht="44.25" customHeight="1" thickBot="1">
      <c r="A15" s="197"/>
      <c r="B15" s="198" t="s">
        <v>74</v>
      </c>
      <c r="C15" s="568" t="s">
        <v>75</v>
      </c>
      <c r="D15" s="570"/>
      <c r="E15" s="198" t="s">
        <v>76</v>
      </c>
      <c r="F15" s="198" t="s">
        <v>77</v>
      </c>
      <c r="G15" s="198" t="s">
        <v>78</v>
      </c>
      <c r="H15" s="198" t="s">
        <v>590</v>
      </c>
      <c r="I15" s="568" t="s">
        <v>591</v>
      </c>
      <c r="J15" s="569"/>
      <c r="K15" s="570"/>
      <c r="L15" s="198" t="s">
        <v>79</v>
      </c>
      <c r="M15" s="568" t="s">
        <v>80</v>
      </c>
      <c r="N15" s="570"/>
      <c r="O15" s="198" t="s">
        <v>592</v>
      </c>
      <c r="P15" s="568" t="s">
        <v>81</v>
      </c>
      <c r="Q15" s="570"/>
      <c r="R15" s="198" t="s">
        <v>9</v>
      </c>
      <c r="S15" s="198" t="s">
        <v>593</v>
      </c>
      <c r="T15" s="198" t="s">
        <v>594</v>
      </c>
      <c r="U15" s="198" t="s">
        <v>595</v>
      </c>
      <c r="V15" s="198" t="s">
        <v>596</v>
      </c>
      <c r="W15" s="198" t="s">
        <v>597</v>
      </c>
      <c r="X15" s="198" t="s">
        <v>598</v>
      </c>
      <c r="Y15" s="198" t="s">
        <v>599</v>
      </c>
      <c r="Z15" s="568" t="s">
        <v>1889</v>
      </c>
      <c r="AA15" s="570"/>
      <c r="AB15" s="197"/>
    </row>
    <row r="16" spans="1:28" ht="156.75" thickBot="1">
      <c r="A16" s="197"/>
      <c r="B16" s="199" t="s">
        <v>82</v>
      </c>
      <c r="C16" s="534" t="s">
        <v>600</v>
      </c>
      <c r="D16" s="535"/>
      <c r="E16" s="199" t="s">
        <v>601</v>
      </c>
      <c r="F16" s="199" t="s">
        <v>602</v>
      </c>
      <c r="G16" s="199" t="s">
        <v>603</v>
      </c>
      <c r="H16" s="199" t="s">
        <v>604</v>
      </c>
      <c r="I16" s="534" t="s">
        <v>98</v>
      </c>
      <c r="J16" s="536"/>
      <c r="K16" s="535"/>
      <c r="L16" s="200" t="s">
        <v>108</v>
      </c>
      <c r="M16" s="534" t="s">
        <v>605</v>
      </c>
      <c r="N16" s="535"/>
      <c r="O16" s="201" t="s">
        <v>606</v>
      </c>
      <c r="P16" s="537" t="s">
        <v>607</v>
      </c>
      <c r="Q16" s="538"/>
      <c r="R16" s="199" t="s">
        <v>608</v>
      </c>
      <c r="S16" s="201" t="s">
        <v>609</v>
      </c>
      <c r="T16" s="201">
        <v>100</v>
      </c>
      <c r="U16" s="201">
        <v>100</v>
      </c>
      <c r="V16" s="199">
        <v>0</v>
      </c>
      <c r="W16" s="202" t="s">
        <v>58</v>
      </c>
      <c r="X16" s="202" t="s">
        <v>58</v>
      </c>
      <c r="Y16" s="201" t="s">
        <v>609</v>
      </c>
      <c r="Z16" s="531" t="s">
        <v>1888</v>
      </c>
      <c r="AA16" s="542"/>
      <c r="AB16" s="197"/>
    </row>
    <row r="17" spans="1:28" ht="48.75" customHeight="1">
      <c r="A17" s="197"/>
      <c r="B17" s="525" t="s">
        <v>82</v>
      </c>
      <c r="C17" s="545" t="s">
        <v>83</v>
      </c>
      <c r="D17" s="546"/>
      <c r="E17" s="525" t="s">
        <v>84</v>
      </c>
      <c r="F17" s="525" t="s">
        <v>85</v>
      </c>
      <c r="G17" s="525" t="s">
        <v>86</v>
      </c>
      <c r="H17" s="525" t="s">
        <v>87</v>
      </c>
      <c r="I17" s="545" t="s">
        <v>88</v>
      </c>
      <c r="J17" s="551"/>
      <c r="K17" s="546"/>
      <c r="L17" s="554" t="s">
        <v>89</v>
      </c>
      <c r="M17" s="545" t="s">
        <v>90</v>
      </c>
      <c r="N17" s="546"/>
      <c r="O17" s="539" t="s">
        <v>91</v>
      </c>
      <c r="P17" s="531" t="s">
        <v>1715</v>
      </c>
      <c r="Q17" s="542"/>
      <c r="R17" s="525" t="s">
        <v>93</v>
      </c>
      <c r="S17" s="539" t="s">
        <v>609</v>
      </c>
      <c r="T17" s="539">
        <v>0</v>
      </c>
      <c r="U17" s="539">
        <v>20</v>
      </c>
      <c r="V17" s="525">
        <v>-20</v>
      </c>
      <c r="W17" s="528" t="s">
        <v>610</v>
      </c>
      <c r="X17" s="528" t="s">
        <v>58</v>
      </c>
      <c r="Y17" s="531" t="s">
        <v>609</v>
      </c>
      <c r="Z17" s="519" t="s">
        <v>1716</v>
      </c>
      <c r="AA17" s="520"/>
      <c r="AB17" s="197"/>
    </row>
    <row r="18" spans="1:28" ht="81" customHeight="1">
      <c r="A18" s="197"/>
      <c r="B18" s="526"/>
      <c r="C18" s="547"/>
      <c r="D18" s="548"/>
      <c r="E18" s="526"/>
      <c r="F18" s="526"/>
      <c r="G18" s="526"/>
      <c r="H18" s="526"/>
      <c r="I18" s="547"/>
      <c r="J18" s="552"/>
      <c r="K18" s="548"/>
      <c r="L18" s="555"/>
      <c r="M18" s="547"/>
      <c r="N18" s="548"/>
      <c r="O18" s="540"/>
      <c r="P18" s="532"/>
      <c r="Q18" s="543"/>
      <c r="R18" s="526"/>
      <c r="S18" s="540"/>
      <c r="T18" s="540"/>
      <c r="U18" s="540"/>
      <c r="V18" s="526"/>
      <c r="W18" s="529"/>
      <c r="X18" s="529"/>
      <c r="Y18" s="532"/>
      <c r="Z18" s="521"/>
      <c r="AA18" s="522"/>
      <c r="AB18" s="197"/>
    </row>
    <row r="19" spans="1:28" ht="94.5" customHeight="1" thickBot="1">
      <c r="A19" s="197"/>
      <c r="B19" s="527"/>
      <c r="C19" s="549"/>
      <c r="D19" s="550"/>
      <c r="E19" s="527"/>
      <c r="F19" s="527"/>
      <c r="G19" s="527"/>
      <c r="H19" s="527"/>
      <c r="I19" s="549"/>
      <c r="J19" s="553"/>
      <c r="K19" s="550"/>
      <c r="L19" s="556"/>
      <c r="M19" s="549"/>
      <c r="N19" s="550"/>
      <c r="O19" s="541"/>
      <c r="P19" s="533"/>
      <c r="Q19" s="544"/>
      <c r="R19" s="527"/>
      <c r="S19" s="541"/>
      <c r="T19" s="541"/>
      <c r="U19" s="541"/>
      <c r="V19" s="527"/>
      <c r="W19" s="530"/>
      <c r="X19" s="530"/>
      <c r="Y19" s="533"/>
      <c r="Z19" s="523"/>
      <c r="AA19" s="524"/>
      <c r="AB19" s="197"/>
    </row>
    <row r="20" spans="1:28" ht="81" customHeight="1">
      <c r="A20" s="197"/>
      <c r="B20" s="525" t="s">
        <v>82</v>
      </c>
      <c r="C20" s="545" t="s">
        <v>94</v>
      </c>
      <c r="D20" s="546"/>
      <c r="E20" s="525" t="s">
        <v>95</v>
      </c>
      <c r="F20" s="525" t="s">
        <v>85</v>
      </c>
      <c r="G20" s="525" t="s">
        <v>96</v>
      </c>
      <c r="H20" s="525" t="s">
        <v>97</v>
      </c>
      <c r="I20" s="545" t="s">
        <v>98</v>
      </c>
      <c r="J20" s="551"/>
      <c r="K20" s="546"/>
      <c r="L20" s="554" t="s">
        <v>99</v>
      </c>
      <c r="M20" s="545" t="s">
        <v>100</v>
      </c>
      <c r="N20" s="546"/>
      <c r="O20" s="539" t="s">
        <v>101</v>
      </c>
      <c r="P20" s="531" t="s">
        <v>1715</v>
      </c>
      <c r="Q20" s="542"/>
      <c r="R20" s="525" t="s">
        <v>102</v>
      </c>
      <c r="S20" s="539" t="s">
        <v>609</v>
      </c>
      <c r="T20" s="539">
        <v>0</v>
      </c>
      <c r="U20" s="539">
        <v>20</v>
      </c>
      <c r="V20" s="525">
        <v>-20</v>
      </c>
      <c r="W20" s="528" t="s">
        <v>1717</v>
      </c>
      <c r="X20" s="528" t="s">
        <v>58</v>
      </c>
      <c r="Y20" s="531" t="s">
        <v>609</v>
      </c>
      <c r="Z20" s="519" t="s">
        <v>1716</v>
      </c>
      <c r="AA20" s="520"/>
      <c r="AB20" s="197"/>
    </row>
    <row r="21" spans="1:28" ht="55.5" customHeight="1">
      <c r="A21" s="197"/>
      <c r="B21" s="526"/>
      <c r="C21" s="547"/>
      <c r="D21" s="548"/>
      <c r="E21" s="526"/>
      <c r="F21" s="526"/>
      <c r="G21" s="526"/>
      <c r="H21" s="526"/>
      <c r="I21" s="547"/>
      <c r="J21" s="552"/>
      <c r="K21" s="548"/>
      <c r="L21" s="555"/>
      <c r="M21" s="547"/>
      <c r="N21" s="548"/>
      <c r="O21" s="540"/>
      <c r="P21" s="532"/>
      <c r="Q21" s="543"/>
      <c r="R21" s="526"/>
      <c r="S21" s="540"/>
      <c r="T21" s="540"/>
      <c r="U21" s="540"/>
      <c r="V21" s="526"/>
      <c r="W21" s="529"/>
      <c r="X21" s="529"/>
      <c r="Y21" s="532"/>
      <c r="Z21" s="521"/>
      <c r="AA21" s="522"/>
      <c r="AB21" s="197"/>
    </row>
    <row r="22" spans="1:28" ht="48" customHeight="1" thickBot="1">
      <c r="A22" s="197"/>
      <c r="B22" s="527"/>
      <c r="C22" s="549"/>
      <c r="D22" s="550"/>
      <c r="E22" s="527"/>
      <c r="F22" s="527"/>
      <c r="G22" s="527"/>
      <c r="H22" s="527"/>
      <c r="I22" s="549"/>
      <c r="J22" s="553"/>
      <c r="K22" s="550"/>
      <c r="L22" s="556"/>
      <c r="M22" s="549"/>
      <c r="N22" s="550"/>
      <c r="O22" s="541"/>
      <c r="P22" s="533"/>
      <c r="Q22" s="544"/>
      <c r="R22" s="527"/>
      <c r="S22" s="541"/>
      <c r="T22" s="541"/>
      <c r="U22" s="541"/>
      <c r="V22" s="527"/>
      <c r="W22" s="530"/>
      <c r="X22" s="530"/>
      <c r="Y22" s="533"/>
      <c r="Z22" s="523"/>
      <c r="AA22" s="524"/>
      <c r="AB22" s="197"/>
    </row>
    <row r="23" spans="1:28" ht="156.75" thickBot="1">
      <c r="A23" s="197"/>
      <c r="B23" s="199" t="s">
        <v>82</v>
      </c>
      <c r="C23" s="534" t="s">
        <v>611</v>
      </c>
      <c r="D23" s="535"/>
      <c r="E23" s="199" t="s">
        <v>612</v>
      </c>
      <c r="F23" s="199" t="s">
        <v>602</v>
      </c>
      <c r="G23" s="199" t="s">
        <v>613</v>
      </c>
      <c r="H23" s="199" t="s">
        <v>604</v>
      </c>
      <c r="I23" s="534" t="s">
        <v>614</v>
      </c>
      <c r="J23" s="536"/>
      <c r="K23" s="535"/>
      <c r="L23" s="200" t="s">
        <v>108</v>
      </c>
      <c r="M23" s="534" t="s">
        <v>605</v>
      </c>
      <c r="N23" s="535"/>
      <c r="O23" s="201" t="s">
        <v>606</v>
      </c>
      <c r="P23" s="537" t="s">
        <v>607</v>
      </c>
      <c r="Q23" s="538"/>
      <c r="R23" s="199" t="s">
        <v>615</v>
      </c>
      <c r="S23" s="201" t="s">
        <v>609</v>
      </c>
      <c r="T23" s="201">
        <v>100</v>
      </c>
      <c r="U23" s="201">
        <v>100</v>
      </c>
      <c r="V23" s="199">
        <v>0</v>
      </c>
      <c r="W23" s="202" t="s">
        <v>58</v>
      </c>
      <c r="X23" s="202" t="s">
        <v>58</v>
      </c>
      <c r="Y23" s="201" t="s">
        <v>609</v>
      </c>
      <c r="Z23" s="533" t="s">
        <v>1714</v>
      </c>
      <c r="AA23" s="544"/>
      <c r="AB23" s="197"/>
    </row>
    <row r="24" spans="1:28" ht="204.75" thickBot="1">
      <c r="A24" s="197"/>
      <c r="B24" s="199" t="s">
        <v>82</v>
      </c>
      <c r="C24" s="534" t="s">
        <v>103</v>
      </c>
      <c r="D24" s="535"/>
      <c r="E24" s="199" t="s">
        <v>104</v>
      </c>
      <c r="F24" s="199" t="s">
        <v>85</v>
      </c>
      <c r="G24" s="199" t="s">
        <v>105</v>
      </c>
      <c r="H24" s="199" t="s">
        <v>106</v>
      </c>
      <c r="I24" s="534" t="s">
        <v>107</v>
      </c>
      <c r="J24" s="536"/>
      <c r="K24" s="535"/>
      <c r="L24" s="200" t="s">
        <v>108</v>
      </c>
      <c r="M24" s="534" t="s">
        <v>109</v>
      </c>
      <c r="N24" s="535"/>
      <c r="O24" s="201" t="s">
        <v>110</v>
      </c>
      <c r="P24" s="537" t="s">
        <v>111</v>
      </c>
      <c r="Q24" s="538"/>
      <c r="R24" s="199" t="s">
        <v>112</v>
      </c>
      <c r="S24" s="201" t="s">
        <v>609</v>
      </c>
      <c r="T24" s="201">
        <v>100</v>
      </c>
      <c r="U24" s="201">
        <v>100</v>
      </c>
      <c r="V24" s="199">
        <v>0</v>
      </c>
      <c r="W24" s="202" t="s">
        <v>616</v>
      </c>
      <c r="X24" s="202" t="s">
        <v>58</v>
      </c>
      <c r="Y24" s="201" t="s">
        <v>609</v>
      </c>
      <c r="Z24" s="533" t="s">
        <v>1714</v>
      </c>
      <c r="AA24" s="544"/>
      <c r="AB24" s="197"/>
    </row>
    <row r="25" spans="1:28">
      <c r="A25" s="197"/>
      <c r="B25" s="525" t="s">
        <v>82</v>
      </c>
      <c r="C25" s="545" t="s">
        <v>103</v>
      </c>
      <c r="D25" s="546"/>
      <c r="E25" s="525" t="s">
        <v>104</v>
      </c>
      <c r="F25" s="525" t="s">
        <v>85</v>
      </c>
      <c r="G25" s="525" t="s">
        <v>113</v>
      </c>
      <c r="H25" s="525" t="s">
        <v>114</v>
      </c>
      <c r="I25" s="545" t="s">
        <v>115</v>
      </c>
      <c r="J25" s="551"/>
      <c r="K25" s="546"/>
      <c r="L25" s="554" t="s">
        <v>108</v>
      </c>
      <c r="M25" s="545" t="s">
        <v>109</v>
      </c>
      <c r="N25" s="546"/>
      <c r="O25" s="539" t="s">
        <v>110</v>
      </c>
      <c r="P25" s="531" t="s">
        <v>111</v>
      </c>
      <c r="Q25" s="542"/>
      <c r="R25" s="525" t="s">
        <v>112</v>
      </c>
      <c r="S25" s="539" t="s">
        <v>609</v>
      </c>
      <c r="T25" s="539">
        <v>100</v>
      </c>
      <c r="U25" s="539">
        <v>100</v>
      </c>
      <c r="V25" s="525">
        <v>0</v>
      </c>
      <c r="W25" s="528" t="s">
        <v>617</v>
      </c>
      <c r="X25" s="528" t="s">
        <v>58</v>
      </c>
      <c r="Y25" s="531" t="s">
        <v>609</v>
      </c>
      <c r="Z25" s="531" t="s">
        <v>1714</v>
      </c>
      <c r="AA25" s="542"/>
      <c r="AB25" s="197"/>
    </row>
    <row r="26" spans="1:28" ht="37.5" customHeight="1">
      <c r="A26" s="197"/>
      <c r="B26" s="526"/>
      <c r="C26" s="547"/>
      <c r="D26" s="548"/>
      <c r="E26" s="526"/>
      <c r="F26" s="526"/>
      <c r="G26" s="526"/>
      <c r="H26" s="526"/>
      <c r="I26" s="547"/>
      <c r="J26" s="552"/>
      <c r="K26" s="548"/>
      <c r="L26" s="555"/>
      <c r="M26" s="547"/>
      <c r="N26" s="548"/>
      <c r="O26" s="540"/>
      <c r="P26" s="532"/>
      <c r="Q26" s="543"/>
      <c r="R26" s="526"/>
      <c r="S26" s="540"/>
      <c r="T26" s="540"/>
      <c r="U26" s="540"/>
      <c r="V26" s="526"/>
      <c r="W26" s="529"/>
      <c r="X26" s="529"/>
      <c r="Y26" s="532"/>
      <c r="Z26" s="532"/>
      <c r="AA26" s="543"/>
      <c r="AB26" s="197"/>
    </row>
    <row r="27" spans="1:28" ht="51.75" customHeight="1" thickBot="1">
      <c r="A27" s="197"/>
      <c r="B27" s="527"/>
      <c r="C27" s="549"/>
      <c r="D27" s="550"/>
      <c r="E27" s="527"/>
      <c r="F27" s="527"/>
      <c r="G27" s="527"/>
      <c r="H27" s="527"/>
      <c r="I27" s="549"/>
      <c r="J27" s="553"/>
      <c r="K27" s="550"/>
      <c r="L27" s="556"/>
      <c r="M27" s="549"/>
      <c r="N27" s="550"/>
      <c r="O27" s="541"/>
      <c r="P27" s="533"/>
      <c r="Q27" s="544"/>
      <c r="R27" s="527"/>
      <c r="S27" s="541"/>
      <c r="T27" s="541"/>
      <c r="U27" s="541"/>
      <c r="V27" s="527"/>
      <c r="W27" s="530"/>
      <c r="X27" s="530"/>
      <c r="Y27" s="533"/>
      <c r="Z27" s="533"/>
      <c r="AA27" s="544"/>
      <c r="AB27" s="197"/>
    </row>
    <row r="28" spans="1:28" ht="204.75" thickBot="1">
      <c r="A28" s="197"/>
      <c r="B28" s="199" t="s">
        <v>82</v>
      </c>
      <c r="C28" s="534" t="s">
        <v>116</v>
      </c>
      <c r="D28" s="535"/>
      <c r="E28" s="199" t="s">
        <v>117</v>
      </c>
      <c r="F28" s="199" t="s">
        <v>85</v>
      </c>
      <c r="G28" s="199" t="s">
        <v>618</v>
      </c>
      <c r="H28" s="199" t="s">
        <v>619</v>
      </c>
      <c r="I28" s="534" t="s">
        <v>620</v>
      </c>
      <c r="J28" s="536"/>
      <c r="K28" s="535"/>
      <c r="L28" s="200" t="s">
        <v>99</v>
      </c>
      <c r="M28" s="534" t="s">
        <v>125</v>
      </c>
      <c r="N28" s="535"/>
      <c r="O28" s="201" t="s">
        <v>621</v>
      </c>
      <c r="P28" s="537" t="s">
        <v>622</v>
      </c>
      <c r="Q28" s="538"/>
      <c r="R28" s="199" t="s">
        <v>623</v>
      </c>
      <c r="S28" s="201" t="s">
        <v>609</v>
      </c>
      <c r="T28" s="201">
        <v>100</v>
      </c>
      <c r="U28" s="201">
        <v>20</v>
      </c>
      <c r="V28" s="199">
        <v>80</v>
      </c>
      <c r="W28" s="202" t="s">
        <v>58</v>
      </c>
      <c r="X28" s="202" t="s">
        <v>58</v>
      </c>
      <c r="Y28" s="201" t="s">
        <v>609</v>
      </c>
      <c r="Z28" s="532" t="s">
        <v>1714</v>
      </c>
      <c r="AA28" s="543"/>
      <c r="AB28" s="197"/>
    </row>
    <row r="29" spans="1:28" ht="26.25" customHeight="1">
      <c r="A29" s="197"/>
      <c r="B29" s="525" t="s">
        <v>82</v>
      </c>
      <c r="C29" s="545" t="s">
        <v>116</v>
      </c>
      <c r="D29" s="546"/>
      <c r="E29" s="525" t="s">
        <v>117</v>
      </c>
      <c r="F29" s="525" t="s">
        <v>85</v>
      </c>
      <c r="G29" s="525" t="s">
        <v>118</v>
      </c>
      <c r="H29" s="525" t="s">
        <v>119</v>
      </c>
      <c r="I29" s="545" t="s">
        <v>120</v>
      </c>
      <c r="J29" s="551"/>
      <c r="K29" s="546"/>
      <c r="L29" s="554" t="s">
        <v>99</v>
      </c>
      <c r="M29" s="545" t="s">
        <v>109</v>
      </c>
      <c r="N29" s="546"/>
      <c r="O29" s="539" t="s">
        <v>121</v>
      </c>
      <c r="P29" s="531" t="s">
        <v>122</v>
      </c>
      <c r="Q29" s="542"/>
      <c r="R29" s="525" t="s">
        <v>112</v>
      </c>
      <c r="S29" s="539" t="s">
        <v>609</v>
      </c>
      <c r="T29" s="539">
        <v>100</v>
      </c>
      <c r="U29" s="539">
        <v>100</v>
      </c>
      <c r="V29" s="525">
        <v>0</v>
      </c>
      <c r="W29" s="528" t="s">
        <v>616</v>
      </c>
      <c r="X29" s="528" t="s">
        <v>58</v>
      </c>
      <c r="Y29" s="531" t="s">
        <v>609</v>
      </c>
      <c r="Z29" s="519" t="s">
        <v>1714</v>
      </c>
      <c r="AA29" s="520"/>
      <c r="AB29" s="197"/>
    </row>
    <row r="30" spans="1:28" ht="30" customHeight="1">
      <c r="A30" s="197"/>
      <c r="B30" s="526"/>
      <c r="C30" s="547"/>
      <c r="D30" s="548"/>
      <c r="E30" s="526"/>
      <c r="F30" s="526"/>
      <c r="G30" s="526"/>
      <c r="H30" s="526"/>
      <c r="I30" s="547"/>
      <c r="J30" s="552"/>
      <c r="K30" s="548"/>
      <c r="L30" s="555"/>
      <c r="M30" s="547"/>
      <c r="N30" s="548"/>
      <c r="O30" s="540"/>
      <c r="P30" s="532"/>
      <c r="Q30" s="543"/>
      <c r="R30" s="526"/>
      <c r="S30" s="540"/>
      <c r="T30" s="540"/>
      <c r="U30" s="540"/>
      <c r="V30" s="526"/>
      <c r="W30" s="529"/>
      <c r="X30" s="529"/>
      <c r="Y30" s="532"/>
      <c r="Z30" s="521"/>
      <c r="AA30" s="522"/>
      <c r="AB30" s="197"/>
    </row>
    <row r="31" spans="1:28" ht="68.25" customHeight="1" thickBot="1">
      <c r="A31" s="197"/>
      <c r="B31" s="527"/>
      <c r="C31" s="549"/>
      <c r="D31" s="550"/>
      <c r="E31" s="527"/>
      <c r="F31" s="527"/>
      <c r="G31" s="527"/>
      <c r="H31" s="527"/>
      <c r="I31" s="549"/>
      <c r="J31" s="553"/>
      <c r="K31" s="550"/>
      <c r="L31" s="556"/>
      <c r="M31" s="549"/>
      <c r="N31" s="550"/>
      <c r="O31" s="541"/>
      <c r="P31" s="533"/>
      <c r="Q31" s="544"/>
      <c r="R31" s="527"/>
      <c r="S31" s="541"/>
      <c r="T31" s="541"/>
      <c r="U31" s="541"/>
      <c r="V31" s="527"/>
      <c r="W31" s="530"/>
      <c r="X31" s="530"/>
      <c r="Y31" s="533"/>
      <c r="Z31" s="523"/>
      <c r="AA31" s="524"/>
      <c r="AB31" s="197"/>
    </row>
    <row r="32" spans="1:28" ht="204.75" thickBot="1">
      <c r="A32" s="197"/>
      <c r="B32" s="199" t="s">
        <v>82</v>
      </c>
      <c r="C32" s="534" t="s">
        <v>123</v>
      </c>
      <c r="D32" s="535"/>
      <c r="E32" s="199" t="s">
        <v>124</v>
      </c>
      <c r="F32" s="199" t="s">
        <v>602</v>
      </c>
      <c r="G32" s="199" t="s">
        <v>618</v>
      </c>
      <c r="H32" s="199" t="s">
        <v>470</v>
      </c>
      <c r="I32" s="534" t="s">
        <v>620</v>
      </c>
      <c r="J32" s="536"/>
      <c r="K32" s="535"/>
      <c r="L32" s="200" t="s">
        <v>99</v>
      </c>
      <c r="M32" s="534" t="s">
        <v>605</v>
      </c>
      <c r="N32" s="535"/>
      <c r="O32" s="201" t="s">
        <v>624</v>
      </c>
      <c r="P32" s="537" t="s">
        <v>92</v>
      </c>
      <c r="Q32" s="538"/>
      <c r="R32" s="199" t="s">
        <v>625</v>
      </c>
      <c r="S32" s="201" t="s">
        <v>609</v>
      </c>
      <c r="T32" s="201">
        <v>100</v>
      </c>
      <c r="U32" s="201">
        <v>100</v>
      </c>
      <c r="V32" s="199">
        <v>0</v>
      </c>
      <c r="W32" s="202" t="s">
        <v>626</v>
      </c>
      <c r="X32" s="202" t="s">
        <v>58</v>
      </c>
      <c r="Y32" s="201" t="s">
        <v>609</v>
      </c>
      <c r="Z32" s="533" t="s">
        <v>1714</v>
      </c>
      <c r="AA32" s="544"/>
      <c r="AB32" s="197"/>
    </row>
    <row r="33" spans="1:28" ht="204.75" thickBot="1">
      <c r="A33" s="197"/>
      <c r="B33" s="199" t="s">
        <v>82</v>
      </c>
      <c r="C33" s="534" t="s">
        <v>1718</v>
      </c>
      <c r="D33" s="535"/>
      <c r="E33" s="199" t="s">
        <v>1719</v>
      </c>
      <c r="F33" s="199" t="s">
        <v>85</v>
      </c>
      <c r="G33" s="199" t="s">
        <v>1720</v>
      </c>
      <c r="H33" s="199" t="s">
        <v>1721</v>
      </c>
      <c r="I33" s="534" t="s">
        <v>98</v>
      </c>
      <c r="J33" s="536"/>
      <c r="K33" s="535"/>
      <c r="L33" s="200" t="s">
        <v>108</v>
      </c>
      <c r="M33" s="534" t="s">
        <v>109</v>
      </c>
      <c r="N33" s="535"/>
      <c r="O33" s="201" t="s">
        <v>624</v>
      </c>
      <c r="P33" s="537" t="s">
        <v>1722</v>
      </c>
      <c r="Q33" s="538"/>
      <c r="R33" s="199" t="s">
        <v>102</v>
      </c>
      <c r="S33" s="201" t="s">
        <v>609</v>
      </c>
      <c r="T33" s="201">
        <v>100</v>
      </c>
      <c r="U33" s="201">
        <v>100</v>
      </c>
      <c r="V33" s="199">
        <v>0</v>
      </c>
      <c r="W33" s="202" t="s">
        <v>58</v>
      </c>
      <c r="X33" s="202" t="s">
        <v>58</v>
      </c>
      <c r="Y33" s="201" t="s">
        <v>609</v>
      </c>
      <c r="Z33" s="537" t="s">
        <v>1714</v>
      </c>
      <c r="AA33" s="538"/>
      <c r="AB33" s="197"/>
    </row>
  </sheetData>
  <mergeCells count="135">
    <mergeCell ref="C33:D33"/>
    <mergeCell ref="I33:K33"/>
    <mergeCell ref="M33:N33"/>
    <mergeCell ref="P33:Q33"/>
    <mergeCell ref="Z33:AA33"/>
    <mergeCell ref="Y14:AA14"/>
    <mergeCell ref="Z15:AA15"/>
    <mergeCell ref="Z16:AA16"/>
    <mergeCell ref="Z17:AA19"/>
    <mergeCell ref="Z20:AA22"/>
    <mergeCell ref="Z23:AA23"/>
    <mergeCell ref="Z24:AA24"/>
    <mergeCell ref="Z25:AA27"/>
    <mergeCell ref="Z28:AA28"/>
    <mergeCell ref="S14:X14"/>
    <mergeCell ref="P23:Q23"/>
    <mergeCell ref="C24:D24"/>
    <mergeCell ref="I24:K24"/>
    <mergeCell ref="M24:N24"/>
    <mergeCell ref="P24:Q24"/>
    <mergeCell ref="U20:U22"/>
    <mergeCell ref="V20:V22"/>
    <mergeCell ref="W20:W22"/>
    <mergeCell ref="X20:X22"/>
    <mergeCell ref="Y17:Y19"/>
    <mergeCell ref="T17:T19"/>
    <mergeCell ref="U17:U19"/>
    <mergeCell ref="V17:V19"/>
    <mergeCell ref="W17:W19"/>
    <mergeCell ref="X17:X19"/>
    <mergeCell ref="C15:D15"/>
    <mergeCell ref="I15:K15"/>
    <mergeCell ref="M15:N15"/>
    <mergeCell ref="P15:Q15"/>
    <mergeCell ref="C16:D16"/>
    <mergeCell ref="I16:K16"/>
    <mergeCell ref="M16:N16"/>
    <mergeCell ref="P16:Q16"/>
    <mergeCell ref="B17:B19"/>
    <mergeCell ref="C17:D19"/>
    <mergeCell ref="E17:E19"/>
    <mergeCell ref="F17:F19"/>
    <mergeCell ref="G17:G19"/>
    <mergeCell ref="H17:H19"/>
    <mergeCell ref="B1:P1"/>
    <mergeCell ref="B2:C2"/>
    <mergeCell ref="D2:I2"/>
    <mergeCell ref="K3:M4"/>
    <mergeCell ref="N3:P4"/>
    <mergeCell ref="B4:C5"/>
    <mergeCell ref="D4:I5"/>
    <mergeCell ref="B13:P13"/>
    <mergeCell ref="B14:F14"/>
    <mergeCell ref="G14:N14"/>
    <mergeCell ref="K6:M7"/>
    <mergeCell ref="N6:P7"/>
    <mergeCell ref="B7:C9"/>
    <mergeCell ref="D7:I9"/>
    <mergeCell ref="K9:P11"/>
    <mergeCell ref="B11:C12"/>
    <mergeCell ref="D11:I12"/>
    <mergeCell ref="O14:R14"/>
    <mergeCell ref="I20:K22"/>
    <mergeCell ref="L20:L22"/>
    <mergeCell ref="S17:S19"/>
    <mergeCell ref="I17:K19"/>
    <mergeCell ref="L17:L19"/>
    <mergeCell ref="M17:N19"/>
    <mergeCell ref="O17:O19"/>
    <mergeCell ref="P17:Q19"/>
    <mergeCell ref="R17:R19"/>
    <mergeCell ref="Y20:Y22"/>
    <mergeCell ref="M20:N22"/>
    <mergeCell ref="O20:O22"/>
    <mergeCell ref="P20:Q22"/>
    <mergeCell ref="R20:R22"/>
    <mergeCell ref="S20:S22"/>
    <mergeCell ref="T20:T22"/>
    <mergeCell ref="B25:B27"/>
    <mergeCell ref="C25:D27"/>
    <mergeCell ref="E25:E27"/>
    <mergeCell ref="F25:F27"/>
    <mergeCell ref="G25:G27"/>
    <mergeCell ref="H25:H27"/>
    <mergeCell ref="C23:D23"/>
    <mergeCell ref="I23:K23"/>
    <mergeCell ref="M23:N23"/>
    <mergeCell ref="Y25:Y27"/>
    <mergeCell ref="X25:X27"/>
    <mergeCell ref="B20:B22"/>
    <mergeCell ref="C20:D22"/>
    <mergeCell ref="E20:E22"/>
    <mergeCell ref="F20:F22"/>
    <mergeCell ref="G20:G22"/>
    <mergeCell ref="H20:H22"/>
    <mergeCell ref="C28:D28"/>
    <mergeCell ref="I28:K28"/>
    <mergeCell ref="M28:N28"/>
    <mergeCell ref="P28:Q28"/>
    <mergeCell ref="S25:S27"/>
    <mergeCell ref="T25:T27"/>
    <mergeCell ref="U25:U27"/>
    <mergeCell ref="V25:V27"/>
    <mergeCell ref="W25:W27"/>
    <mergeCell ref="I25:K27"/>
    <mergeCell ref="L25:L27"/>
    <mergeCell ref="M25:N27"/>
    <mergeCell ref="O25:O27"/>
    <mergeCell ref="P25:Q27"/>
    <mergeCell ref="R25:R27"/>
    <mergeCell ref="B29:B31"/>
    <mergeCell ref="C29:D31"/>
    <mergeCell ref="E29:E31"/>
    <mergeCell ref="F29:F31"/>
    <mergeCell ref="G29:G31"/>
    <mergeCell ref="H29:H31"/>
    <mergeCell ref="I29:K31"/>
    <mergeCell ref="L29:L31"/>
    <mergeCell ref="M29:N31"/>
    <mergeCell ref="Z29:AA31"/>
    <mergeCell ref="V29:V31"/>
    <mergeCell ref="W29:W31"/>
    <mergeCell ref="X29:X31"/>
    <mergeCell ref="Y29:Y31"/>
    <mergeCell ref="C32:D32"/>
    <mergeCell ref="I32:K32"/>
    <mergeCell ref="M32:N32"/>
    <mergeCell ref="P32:Q32"/>
    <mergeCell ref="O29:O31"/>
    <mergeCell ref="P29:Q31"/>
    <mergeCell ref="R29:R31"/>
    <mergeCell ref="S29:S31"/>
    <mergeCell ref="T29:T31"/>
    <mergeCell ref="U29:U31"/>
    <mergeCell ref="Z32:AA32"/>
  </mergeCells>
  <pageMargins left="0.7" right="0.7" top="0.75" bottom="0.75" header="0.3" footer="0.3"/>
  <pageSetup paperSize="14" scale="28" fitToHeight="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8"/>
  <sheetViews>
    <sheetView view="pageBreakPreview" topLeftCell="F1" zoomScale="90" zoomScaleNormal="90" zoomScaleSheetLayoutView="90" workbookViewId="0">
      <pane ySplit="7" topLeftCell="A8" activePane="bottomLeft" state="frozen"/>
      <selection activeCell="H1" sqref="H1"/>
      <selection pane="bottomLeft" activeCell="V8" sqref="V8"/>
    </sheetView>
  </sheetViews>
  <sheetFormatPr baseColWidth="10" defaultColWidth="12" defaultRowHeight="12"/>
  <cols>
    <col min="1" max="1" width="33" style="22" customWidth="1"/>
    <col min="2" max="2" width="10.83203125" style="27" customWidth="1"/>
    <col min="3" max="3" width="51.1640625" style="22" customWidth="1"/>
    <col min="4" max="4" width="56.6640625" style="22" customWidth="1"/>
    <col min="5" max="5" width="39.83203125" style="22" customWidth="1"/>
    <col min="6" max="6" width="34.83203125" style="22" customWidth="1"/>
    <col min="7" max="7" width="72.5" style="22" hidden="1" customWidth="1"/>
    <col min="8" max="8" width="38" style="22" hidden="1" customWidth="1"/>
    <col min="9" max="9" width="20.1640625" style="22" hidden="1" customWidth="1"/>
    <col min="10" max="10" width="19.6640625" style="22" hidden="1" customWidth="1"/>
    <col min="11" max="11" width="41.6640625" style="22" hidden="1" customWidth="1"/>
    <col min="12" max="12" width="29.1640625" style="22" hidden="1" customWidth="1"/>
    <col min="13" max="13" width="22.6640625" style="22" hidden="1" customWidth="1"/>
    <col min="14" max="14" width="21.83203125" style="22" hidden="1" customWidth="1"/>
    <col min="15" max="18" width="0" style="22" hidden="1" customWidth="1"/>
    <col min="19" max="19" width="54.83203125" style="22" customWidth="1"/>
    <col min="20" max="20" width="71.83203125" style="22" customWidth="1"/>
    <col min="21" max="21" width="24.1640625" style="22" customWidth="1"/>
    <col min="22" max="22" width="26.83203125" style="22" customWidth="1"/>
    <col min="23" max="16384" width="12" style="22"/>
  </cols>
  <sheetData>
    <row r="1" spans="1:22">
      <c r="A1" s="488"/>
      <c r="B1" s="491" t="s">
        <v>0</v>
      </c>
      <c r="C1" s="491"/>
      <c r="D1" s="491"/>
      <c r="E1" s="491"/>
      <c r="F1" s="491"/>
    </row>
    <row r="2" spans="1:22">
      <c r="A2" s="489"/>
      <c r="B2" s="492" t="s">
        <v>1</v>
      </c>
      <c r="C2" s="493"/>
      <c r="D2" s="494" t="s">
        <v>2</v>
      </c>
      <c r="E2" s="494"/>
      <c r="F2" s="495"/>
    </row>
    <row r="3" spans="1:22">
      <c r="A3" s="489"/>
      <c r="B3" s="496" t="s">
        <v>3</v>
      </c>
      <c r="C3" s="497"/>
      <c r="D3" s="494">
        <v>2017</v>
      </c>
      <c r="E3" s="494"/>
      <c r="F3" s="495"/>
    </row>
    <row r="4" spans="1:22" ht="13.5" customHeight="1" thickBot="1">
      <c r="A4" s="490"/>
      <c r="B4" s="496" t="s">
        <v>4</v>
      </c>
      <c r="C4" s="497"/>
      <c r="D4" s="23" t="s">
        <v>57</v>
      </c>
      <c r="E4" s="24" t="s">
        <v>126</v>
      </c>
      <c r="F4" s="25">
        <v>42766</v>
      </c>
    </row>
    <row r="5" spans="1:22" ht="13.5" customHeight="1" thickBot="1">
      <c r="A5" s="26"/>
      <c r="G5" s="576" t="s">
        <v>438</v>
      </c>
      <c r="H5" s="577"/>
      <c r="I5" s="577"/>
      <c r="J5" s="578"/>
      <c r="K5" s="610" t="s">
        <v>438</v>
      </c>
      <c r="L5" s="611"/>
      <c r="M5" s="611"/>
      <c r="N5" s="612"/>
      <c r="O5" s="604" t="s">
        <v>438</v>
      </c>
      <c r="P5" s="605"/>
      <c r="Q5" s="605"/>
      <c r="R5" s="606"/>
      <c r="S5" s="598" t="s">
        <v>438</v>
      </c>
      <c r="T5" s="599"/>
      <c r="U5" s="599"/>
      <c r="V5" s="600"/>
    </row>
    <row r="6" spans="1:22" ht="29.25" customHeight="1" thickBot="1">
      <c r="A6" s="582" t="s">
        <v>127</v>
      </c>
      <c r="B6" s="583"/>
      <c r="C6" s="583"/>
      <c r="D6" s="583"/>
      <c r="E6" s="583"/>
      <c r="F6" s="584"/>
      <c r="G6" s="579" t="s">
        <v>514</v>
      </c>
      <c r="H6" s="580"/>
      <c r="I6" s="580"/>
      <c r="J6" s="581"/>
      <c r="K6" s="613" t="s">
        <v>549</v>
      </c>
      <c r="L6" s="614"/>
      <c r="M6" s="614"/>
      <c r="N6" s="615"/>
      <c r="O6" s="607" t="s">
        <v>549</v>
      </c>
      <c r="P6" s="608"/>
      <c r="Q6" s="608"/>
      <c r="R6" s="609"/>
      <c r="S6" s="601" t="s">
        <v>1712</v>
      </c>
      <c r="T6" s="602"/>
      <c r="U6" s="602"/>
      <c r="V6" s="603"/>
    </row>
    <row r="7" spans="1:22" ht="39" thickBot="1">
      <c r="A7" s="28" t="s">
        <v>128</v>
      </c>
      <c r="B7" s="585" t="s">
        <v>7</v>
      </c>
      <c r="C7" s="585"/>
      <c r="D7" s="87" t="s">
        <v>8</v>
      </c>
      <c r="E7" s="87" t="s">
        <v>129</v>
      </c>
      <c r="F7" s="87" t="s">
        <v>130</v>
      </c>
      <c r="G7" s="157" t="s">
        <v>432</v>
      </c>
      <c r="H7" s="158" t="s">
        <v>433</v>
      </c>
      <c r="I7" s="159" t="s">
        <v>434</v>
      </c>
      <c r="J7" s="160" t="s">
        <v>435</v>
      </c>
      <c r="K7" s="168" t="s">
        <v>432</v>
      </c>
      <c r="L7" s="169" t="s">
        <v>433</v>
      </c>
      <c r="M7" s="170" t="s">
        <v>434</v>
      </c>
      <c r="N7" s="171" t="s">
        <v>435</v>
      </c>
      <c r="O7" s="283" t="s">
        <v>432</v>
      </c>
      <c r="P7" s="284" t="s">
        <v>433</v>
      </c>
      <c r="Q7" s="285" t="s">
        <v>434</v>
      </c>
      <c r="R7" s="286" t="s">
        <v>435</v>
      </c>
      <c r="S7" s="352" t="s">
        <v>432</v>
      </c>
      <c r="T7" s="353" t="s">
        <v>433</v>
      </c>
      <c r="U7" s="354" t="s">
        <v>434</v>
      </c>
      <c r="V7" s="355" t="s">
        <v>435</v>
      </c>
    </row>
    <row r="8" spans="1:22" ht="162.75" customHeight="1" thickBot="1">
      <c r="A8" s="586" t="s">
        <v>131</v>
      </c>
      <c r="B8" s="29" t="s">
        <v>12</v>
      </c>
      <c r="C8" s="30" t="s">
        <v>132</v>
      </c>
      <c r="D8" s="30" t="s">
        <v>133</v>
      </c>
      <c r="E8" s="31" t="s">
        <v>134</v>
      </c>
      <c r="F8" s="86" t="s">
        <v>135</v>
      </c>
      <c r="G8" s="125" t="s">
        <v>437</v>
      </c>
      <c r="H8" s="125" t="s">
        <v>437</v>
      </c>
      <c r="I8" s="317">
        <v>0</v>
      </c>
      <c r="J8" s="126" t="s">
        <v>437</v>
      </c>
      <c r="K8" s="206" t="s">
        <v>627</v>
      </c>
      <c r="L8" s="206" t="s">
        <v>628</v>
      </c>
      <c r="M8" s="207">
        <v>0.5</v>
      </c>
      <c r="N8" s="214" t="s">
        <v>1680</v>
      </c>
      <c r="O8" s="205"/>
      <c r="P8" s="206"/>
      <c r="Q8" s="207"/>
      <c r="R8" s="214"/>
      <c r="S8" s="407" t="s">
        <v>1833</v>
      </c>
      <c r="T8" s="407" t="s">
        <v>1834</v>
      </c>
      <c r="U8" s="408">
        <f>+I8+M8+50%</f>
        <v>1</v>
      </c>
      <c r="V8" s="409" t="s">
        <v>512</v>
      </c>
    </row>
    <row r="9" spans="1:22" ht="117.75" customHeight="1" thickBot="1">
      <c r="A9" s="587"/>
      <c r="B9" s="29" t="s">
        <v>136</v>
      </c>
      <c r="C9" s="30" t="s">
        <v>137</v>
      </c>
      <c r="D9" s="30" t="s">
        <v>138</v>
      </c>
      <c r="E9" s="30" t="s">
        <v>139</v>
      </c>
      <c r="F9" s="86" t="s">
        <v>140</v>
      </c>
      <c r="G9" s="127" t="s">
        <v>466</v>
      </c>
      <c r="H9" s="104" t="s">
        <v>467</v>
      </c>
      <c r="I9" s="318">
        <v>0.33</v>
      </c>
      <c r="J9" s="145" t="s">
        <v>538</v>
      </c>
      <c r="K9" s="209" t="s">
        <v>631</v>
      </c>
      <c r="L9" s="210" t="s">
        <v>629</v>
      </c>
      <c r="M9" s="211">
        <v>0.33</v>
      </c>
      <c r="N9" s="212" t="s">
        <v>630</v>
      </c>
      <c r="O9" s="209"/>
      <c r="P9" s="210"/>
      <c r="Q9" s="211"/>
      <c r="R9" s="212"/>
      <c r="S9" s="410" t="s">
        <v>1835</v>
      </c>
      <c r="T9" s="411" t="s">
        <v>1836</v>
      </c>
      <c r="U9" s="408">
        <f>+I9+M9+34%</f>
        <v>1</v>
      </c>
      <c r="V9" s="417" t="s">
        <v>512</v>
      </c>
    </row>
    <row r="10" spans="1:22" ht="74.45" customHeight="1" thickBot="1">
      <c r="A10" s="587"/>
      <c r="B10" s="589" t="s">
        <v>141</v>
      </c>
      <c r="C10" s="592" t="s">
        <v>142</v>
      </c>
      <c r="D10" s="319" t="s">
        <v>143</v>
      </c>
      <c r="E10" s="319" t="s">
        <v>144</v>
      </c>
      <c r="F10" s="320" t="s">
        <v>145</v>
      </c>
      <c r="G10" s="321" t="s">
        <v>437</v>
      </c>
      <c r="H10" s="321" t="s">
        <v>437</v>
      </c>
      <c r="I10" s="322">
        <v>0</v>
      </c>
      <c r="J10" s="126" t="s">
        <v>437</v>
      </c>
      <c r="K10" s="332" t="s">
        <v>632</v>
      </c>
      <c r="L10" s="332" t="s">
        <v>633</v>
      </c>
      <c r="M10" s="213">
        <v>0.4</v>
      </c>
      <c r="N10" s="206" t="s">
        <v>634</v>
      </c>
      <c r="O10" s="269"/>
      <c r="P10" s="269"/>
      <c r="Q10" s="267"/>
      <c r="R10" s="275"/>
      <c r="S10" s="412" t="s">
        <v>1838</v>
      </c>
      <c r="T10" s="412" t="s">
        <v>1837</v>
      </c>
      <c r="U10" s="408">
        <f>+I10+M10+50%</f>
        <v>0.9</v>
      </c>
      <c r="V10" s="407" t="s">
        <v>1890</v>
      </c>
    </row>
    <row r="11" spans="1:22" ht="105.75" thickBot="1">
      <c r="A11" s="587"/>
      <c r="B11" s="590"/>
      <c r="C11" s="593"/>
      <c r="D11" s="319" t="s">
        <v>146</v>
      </c>
      <c r="E11" s="319" t="s">
        <v>147</v>
      </c>
      <c r="F11" s="320" t="s">
        <v>148</v>
      </c>
      <c r="G11" s="470" t="s">
        <v>437</v>
      </c>
      <c r="H11" s="26" t="s">
        <v>519</v>
      </c>
      <c r="I11" s="322">
        <v>0</v>
      </c>
      <c r="J11" s="103" t="s">
        <v>437</v>
      </c>
      <c r="K11" s="333" t="s">
        <v>654</v>
      </c>
      <c r="L11" s="334" t="s">
        <v>669</v>
      </c>
      <c r="M11" s="213">
        <v>0.5</v>
      </c>
      <c r="N11" s="209" t="s">
        <v>1689</v>
      </c>
      <c r="O11" s="265"/>
      <c r="P11" s="266"/>
      <c r="Q11" s="267"/>
      <c r="R11" s="268"/>
      <c r="S11" s="481" t="s">
        <v>1891</v>
      </c>
      <c r="T11" s="482" t="s">
        <v>339</v>
      </c>
      <c r="U11" s="408">
        <f>+I11+M11+25%</f>
        <v>0.75</v>
      </c>
      <c r="V11" s="410" t="s">
        <v>1892</v>
      </c>
    </row>
    <row r="12" spans="1:22" ht="96.75" thickBot="1">
      <c r="A12" s="587"/>
      <c r="B12" s="590"/>
      <c r="C12" s="593"/>
      <c r="D12" s="319" t="s">
        <v>149</v>
      </c>
      <c r="E12" s="319" t="s">
        <v>13</v>
      </c>
      <c r="F12" s="324" t="s">
        <v>150</v>
      </c>
      <c r="G12" s="321" t="s">
        <v>437</v>
      </c>
      <c r="H12" s="128" t="s">
        <v>437</v>
      </c>
      <c r="I12" s="322">
        <v>0</v>
      </c>
      <c r="J12" s="126" t="s">
        <v>437</v>
      </c>
      <c r="K12" s="332" t="s">
        <v>636</v>
      </c>
      <c r="L12" s="335" t="s">
        <v>635</v>
      </c>
      <c r="M12" s="213">
        <v>1</v>
      </c>
      <c r="N12" s="208" t="s">
        <v>575</v>
      </c>
      <c r="O12" s="269"/>
      <c r="P12" s="270"/>
      <c r="Q12" s="267"/>
      <c r="R12" s="271"/>
      <c r="S12" s="412" t="s">
        <v>512</v>
      </c>
      <c r="T12" s="467" t="s">
        <v>339</v>
      </c>
      <c r="U12" s="408">
        <f>100%</f>
        <v>1</v>
      </c>
      <c r="V12" s="413" t="s">
        <v>512</v>
      </c>
    </row>
    <row r="13" spans="1:22" ht="60.75" thickBot="1">
      <c r="A13" s="587"/>
      <c r="B13" s="590"/>
      <c r="C13" s="593"/>
      <c r="D13" s="319" t="s">
        <v>151</v>
      </c>
      <c r="E13" s="319" t="s">
        <v>13</v>
      </c>
      <c r="F13" s="320" t="s">
        <v>148</v>
      </c>
      <c r="G13" s="470" t="s">
        <v>437</v>
      </c>
      <c r="H13" s="26" t="s">
        <v>437</v>
      </c>
      <c r="I13" s="322">
        <v>0</v>
      </c>
      <c r="J13" s="103" t="s">
        <v>437</v>
      </c>
      <c r="K13" s="209" t="s">
        <v>637</v>
      </c>
      <c r="L13" s="336" t="s">
        <v>633</v>
      </c>
      <c r="M13" s="213">
        <v>0.4</v>
      </c>
      <c r="N13" s="209" t="s">
        <v>638</v>
      </c>
      <c r="O13" s="268"/>
      <c r="P13" s="272"/>
      <c r="Q13" s="267"/>
      <c r="R13" s="273"/>
      <c r="S13" s="410" t="s">
        <v>1839</v>
      </c>
      <c r="T13" s="414" t="s">
        <v>1861</v>
      </c>
      <c r="U13" s="408">
        <f>+I13+M13+50%</f>
        <v>0.9</v>
      </c>
      <c r="V13" s="410" t="s">
        <v>1862</v>
      </c>
    </row>
    <row r="14" spans="1:22" ht="72.75" thickBot="1">
      <c r="A14" s="587"/>
      <c r="B14" s="590"/>
      <c r="C14" s="593"/>
      <c r="D14" s="319" t="s">
        <v>152</v>
      </c>
      <c r="E14" s="326" t="s">
        <v>153</v>
      </c>
      <c r="F14" s="320" t="s">
        <v>140</v>
      </c>
      <c r="G14" s="323" t="s">
        <v>520</v>
      </c>
      <c r="H14" s="325" t="s">
        <v>473</v>
      </c>
      <c r="I14" s="317">
        <v>0.33</v>
      </c>
      <c r="J14" s="125" t="s">
        <v>538</v>
      </c>
      <c r="K14" s="332" t="s">
        <v>1700</v>
      </c>
      <c r="L14" s="337" t="s">
        <v>639</v>
      </c>
      <c r="M14" s="207">
        <v>0.33</v>
      </c>
      <c r="N14" s="206" t="s">
        <v>538</v>
      </c>
      <c r="O14" s="269"/>
      <c r="P14" s="276"/>
      <c r="Q14" s="274"/>
      <c r="R14" s="275"/>
      <c r="S14" s="412" t="s">
        <v>1840</v>
      </c>
      <c r="T14" s="415" t="s">
        <v>639</v>
      </c>
      <c r="U14" s="408">
        <f>+I14+M14+34%</f>
        <v>1</v>
      </c>
      <c r="V14" s="409" t="s">
        <v>512</v>
      </c>
    </row>
    <row r="15" spans="1:22" ht="84.75" thickBot="1">
      <c r="A15" s="587"/>
      <c r="B15" s="591"/>
      <c r="C15" s="594"/>
      <c r="D15" s="319" t="s">
        <v>154</v>
      </c>
      <c r="E15" s="326" t="s">
        <v>155</v>
      </c>
      <c r="F15" s="320" t="s">
        <v>156</v>
      </c>
      <c r="G15" s="127" t="s">
        <v>543</v>
      </c>
      <c r="H15" s="327" t="s">
        <v>471</v>
      </c>
      <c r="I15" s="318">
        <v>0.33</v>
      </c>
      <c r="J15" s="103" t="s">
        <v>512</v>
      </c>
      <c r="K15" s="209" t="s">
        <v>1842</v>
      </c>
      <c r="L15" s="215" t="s">
        <v>1841</v>
      </c>
      <c r="M15" s="338">
        <v>0.33</v>
      </c>
      <c r="N15" s="206" t="s">
        <v>538</v>
      </c>
      <c r="O15" s="268"/>
      <c r="P15" s="277"/>
      <c r="Q15" s="278"/>
      <c r="R15" s="275"/>
      <c r="S15" s="410" t="s">
        <v>1843</v>
      </c>
      <c r="T15" s="416" t="s">
        <v>1841</v>
      </c>
      <c r="U15" s="408">
        <f>+I15+M15+34%</f>
        <v>1</v>
      </c>
      <c r="V15" s="409" t="s">
        <v>512</v>
      </c>
    </row>
    <row r="16" spans="1:22" ht="81.75" customHeight="1" thickBot="1">
      <c r="A16" s="587"/>
      <c r="B16" s="29" t="s">
        <v>157</v>
      </c>
      <c r="C16" s="30" t="s">
        <v>158</v>
      </c>
      <c r="D16" s="30" t="s">
        <v>159</v>
      </c>
      <c r="E16" s="31" t="s">
        <v>160</v>
      </c>
      <c r="F16" s="86" t="s">
        <v>148</v>
      </c>
      <c r="G16" s="125" t="s">
        <v>521</v>
      </c>
      <c r="H16" s="129" t="s">
        <v>522</v>
      </c>
      <c r="I16" s="317">
        <v>0</v>
      </c>
      <c r="J16" s="125" t="s">
        <v>539</v>
      </c>
      <c r="K16" s="229" t="s">
        <v>655</v>
      </c>
      <c r="L16" s="216" t="s">
        <v>656</v>
      </c>
      <c r="M16" s="213">
        <v>0.5</v>
      </c>
      <c r="N16" s="206" t="s">
        <v>1689</v>
      </c>
      <c r="O16" s="229"/>
      <c r="P16" s="216"/>
      <c r="Q16" s="213"/>
      <c r="R16" s="206"/>
      <c r="S16" s="418" t="s">
        <v>1844</v>
      </c>
      <c r="T16" s="419" t="s">
        <v>1893</v>
      </c>
      <c r="U16" s="408">
        <f>+I16+M16+50%</f>
        <v>1</v>
      </c>
      <c r="V16" s="409" t="s">
        <v>512</v>
      </c>
    </row>
    <row r="17" spans="1:22" ht="147.75" customHeight="1" thickBot="1">
      <c r="A17" s="587"/>
      <c r="B17" s="29" t="s">
        <v>161</v>
      </c>
      <c r="C17" s="30" t="s">
        <v>162</v>
      </c>
      <c r="D17" s="30" t="s">
        <v>163</v>
      </c>
      <c r="E17" s="30" t="s">
        <v>164</v>
      </c>
      <c r="F17" s="86" t="s">
        <v>165</v>
      </c>
      <c r="G17" s="127" t="s">
        <v>518</v>
      </c>
      <c r="H17" s="105" t="s">
        <v>481</v>
      </c>
      <c r="I17" s="318">
        <v>0.33</v>
      </c>
      <c r="J17" s="175" t="s">
        <v>538</v>
      </c>
      <c r="K17" s="206" t="s">
        <v>1701</v>
      </c>
      <c r="L17" s="206" t="s">
        <v>557</v>
      </c>
      <c r="M17" s="218">
        <v>0.33</v>
      </c>
      <c r="N17" s="209" t="s">
        <v>538</v>
      </c>
      <c r="O17" s="217"/>
      <c r="P17" s="217"/>
      <c r="Q17" s="218"/>
      <c r="R17" s="209"/>
      <c r="S17" s="407" t="s">
        <v>1845</v>
      </c>
      <c r="T17" s="468" t="s">
        <v>1848</v>
      </c>
      <c r="U17" s="408">
        <f>+I17+M17+34%</f>
        <v>1</v>
      </c>
      <c r="V17" s="477" t="s">
        <v>512</v>
      </c>
    </row>
    <row r="18" spans="1:22" ht="121.5" customHeight="1" thickBot="1">
      <c r="A18" s="588"/>
      <c r="B18" s="29" t="s">
        <v>166</v>
      </c>
      <c r="C18" s="30" t="s">
        <v>167</v>
      </c>
      <c r="D18" s="30" t="s">
        <v>168</v>
      </c>
      <c r="E18" s="30" t="s">
        <v>164</v>
      </c>
      <c r="F18" s="86" t="s">
        <v>140</v>
      </c>
      <c r="G18" s="125" t="s">
        <v>482</v>
      </c>
      <c r="H18" s="129" t="s">
        <v>483</v>
      </c>
      <c r="I18" s="317">
        <f>(SUM(100%/3)/2)</f>
        <v>0.16666666666666666</v>
      </c>
      <c r="J18" s="125" t="s">
        <v>484</v>
      </c>
      <c r="K18" s="219" t="s">
        <v>559</v>
      </c>
      <c r="L18" s="220" t="s">
        <v>558</v>
      </c>
      <c r="M18" s="213">
        <f>(SUM(100%/3)/2)</f>
        <v>0.16666666666666666</v>
      </c>
      <c r="N18" s="206" t="s">
        <v>1863</v>
      </c>
      <c r="O18" s="219"/>
      <c r="P18" s="220"/>
      <c r="Q18" s="213"/>
      <c r="R18" s="206"/>
      <c r="S18" s="407" t="s">
        <v>1846</v>
      </c>
      <c r="T18" s="420" t="s">
        <v>1847</v>
      </c>
      <c r="U18" s="408">
        <f>+I18+M18+67%</f>
        <v>1.0033333333333334</v>
      </c>
      <c r="V18" s="409" t="s">
        <v>512</v>
      </c>
    </row>
    <row r="19" spans="1:22" ht="90.75" thickBot="1">
      <c r="A19" s="595" t="s">
        <v>169</v>
      </c>
      <c r="B19" s="29" t="s">
        <v>15</v>
      </c>
      <c r="C19" s="30" t="s">
        <v>170</v>
      </c>
      <c r="D19" s="30" t="s">
        <v>1894</v>
      </c>
      <c r="E19" s="30" t="s">
        <v>147</v>
      </c>
      <c r="F19" s="86" t="s">
        <v>171</v>
      </c>
      <c r="G19" s="127" t="s">
        <v>474</v>
      </c>
      <c r="H19" s="105" t="s">
        <v>523</v>
      </c>
      <c r="I19" s="318">
        <v>0.85</v>
      </c>
      <c r="J19" s="127" t="s">
        <v>524</v>
      </c>
      <c r="K19" s="209" t="s">
        <v>652</v>
      </c>
      <c r="L19" s="215" t="s">
        <v>653</v>
      </c>
      <c r="M19" s="211">
        <v>0.15</v>
      </c>
      <c r="N19" s="209" t="s">
        <v>512</v>
      </c>
      <c r="O19" s="209"/>
      <c r="P19" s="215"/>
      <c r="Q19" s="211"/>
      <c r="R19" s="209"/>
      <c r="S19" s="410" t="s">
        <v>512</v>
      </c>
      <c r="T19" s="421" t="s">
        <v>339</v>
      </c>
      <c r="U19" s="408">
        <f>+I19+M19+0%</f>
        <v>1</v>
      </c>
      <c r="V19" s="477" t="s">
        <v>512</v>
      </c>
    </row>
    <row r="20" spans="1:22" ht="72.75" thickBot="1">
      <c r="A20" s="596"/>
      <c r="B20" s="29" t="s">
        <v>18</v>
      </c>
      <c r="C20" s="30" t="s">
        <v>172</v>
      </c>
      <c r="D20" s="30" t="s">
        <v>173</v>
      </c>
      <c r="E20" s="31" t="s">
        <v>160</v>
      </c>
      <c r="F20" s="86" t="s">
        <v>135</v>
      </c>
      <c r="G20" s="125" t="s">
        <v>540</v>
      </c>
      <c r="H20" s="128" t="s">
        <v>541</v>
      </c>
      <c r="I20" s="317">
        <v>1</v>
      </c>
      <c r="J20" s="125" t="s">
        <v>512</v>
      </c>
      <c r="K20" s="206" t="s">
        <v>651</v>
      </c>
      <c r="L20" s="221" t="s">
        <v>160</v>
      </c>
      <c r="M20" s="207">
        <v>1</v>
      </c>
      <c r="N20" s="206" t="s">
        <v>650</v>
      </c>
      <c r="O20" s="206"/>
      <c r="P20" s="221"/>
      <c r="Q20" s="207"/>
      <c r="R20" s="206"/>
      <c r="S20" s="407" t="s">
        <v>512</v>
      </c>
      <c r="T20" s="425" t="s">
        <v>339</v>
      </c>
      <c r="U20" s="408">
        <v>1</v>
      </c>
      <c r="V20" s="409" t="s">
        <v>512</v>
      </c>
    </row>
    <row r="21" spans="1:22" ht="228.75" thickBot="1">
      <c r="A21" s="596"/>
      <c r="B21" s="29" t="s">
        <v>22</v>
      </c>
      <c r="C21" s="30" t="s">
        <v>174</v>
      </c>
      <c r="D21" s="30" t="s">
        <v>175</v>
      </c>
      <c r="E21" s="30" t="s">
        <v>176</v>
      </c>
      <c r="F21" s="86" t="s">
        <v>177</v>
      </c>
      <c r="G21" s="127" t="s">
        <v>437</v>
      </c>
      <c r="H21" s="127" t="s">
        <v>437</v>
      </c>
      <c r="I21" s="318">
        <v>0</v>
      </c>
      <c r="J21" s="103" t="s">
        <v>437</v>
      </c>
      <c r="K21" s="209" t="s">
        <v>649</v>
      </c>
      <c r="L21" s="228" t="s">
        <v>648</v>
      </c>
      <c r="M21" s="211">
        <v>0.5</v>
      </c>
      <c r="N21" s="222" t="s">
        <v>339</v>
      </c>
      <c r="O21" s="209"/>
      <c r="P21" s="228"/>
      <c r="Q21" s="211"/>
      <c r="R21" s="222"/>
      <c r="S21" s="410" t="s">
        <v>1850</v>
      </c>
      <c r="T21" s="474" t="s">
        <v>1849</v>
      </c>
      <c r="U21" s="408">
        <f>+I21+M21+50%</f>
        <v>1</v>
      </c>
      <c r="V21" s="422" t="s">
        <v>512</v>
      </c>
    </row>
    <row r="22" spans="1:22" ht="409.6" thickBot="1">
      <c r="A22" s="596"/>
      <c r="B22" s="29" t="s">
        <v>178</v>
      </c>
      <c r="C22" s="30" t="s">
        <v>179</v>
      </c>
      <c r="D22" s="30" t="s">
        <v>180</v>
      </c>
      <c r="E22" s="30" t="s">
        <v>181</v>
      </c>
      <c r="F22" s="86" t="s">
        <v>182</v>
      </c>
      <c r="G22" s="126" t="s">
        <v>437</v>
      </c>
      <c r="H22" s="126" t="s">
        <v>437</v>
      </c>
      <c r="I22" s="317">
        <v>0</v>
      </c>
      <c r="J22" s="126" t="s">
        <v>437</v>
      </c>
      <c r="K22" s="223" t="s">
        <v>437</v>
      </c>
      <c r="L22" s="223" t="s">
        <v>437</v>
      </c>
      <c r="M22" s="207">
        <v>0</v>
      </c>
      <c r="N22" s="223" t="s">
        <v>437</v>
      </c>
      <c r="O22" s="223"/>
      <c r="P22" s="223"/>
      <c r="Q22" s="227"/>
      <c r="R22" s="223"/>
      <c r="S22" s="407" t="s">
        <v>1851</v>
      </c>
      <c r="T22" s="407" t="s">
        <v>1864</v>
      </c>
      <c r="U22" s="408">
        <v>1</v>
      </c>
      <c r="V22" s="413" t="s">
        <v>512</v>
      </c>
    </row>
    <row r="23" spans="1:22" ht="64.5" thickBot="1">
      <c r="A23" s="597"/>
      <c r="B23" s="32" t="s">
        <v>183</v>
      </c>
      <c r="C23" s="30" t="s">
        <v>184</v>
      </c>
      <c r="D23" s="30" t="s">
        <v>185</v>
      </c>
      <c r="E23" s="30" t="s">
        <v>186</v>
      </c>
      <c r="F23" s="86" t="s">
        <v>187</v>
      </c>
      <c r="G23" s="103" t="s">
        <v>437</v>
      </c>
      <c r="H23" s="103" t="s">
        <v>437</v>
      </c>
      <c r="I23" s="318">
        <v>0</v>
      </c>
      <c r="J23" s="103" t="s">
        <v>437</v>
      </c>
      <c r="K23" s="209" t="s">
        <v>437</v>
      </c>
      <c r="L23" s="209" t="s">
        <v>437</v>
      </c>
      <c r="M23" s="211">
        <v>0</v>
      </c>
      <c r="N23" s="209" t="s">
        <v>437</v>
      </c>
      <c r="O23" s="209"/>
      <c r="P23" s="209"/>
      <c r="Q23" s="211"/>
      <c r="R23" s="209"/>
      <c r="S23" s="410" t="s">
        <v>1852</v>
      </c>
      <c r="T23" s="477" t="s">
        <v>339</v>
      </c>
      <c r="U23" s="408">
        <v>0</v>
      </c>
      <c r="V23" s="477" t="s">
        <v>1868</v>
      </c>
    </row>
    <row r="24" spans="1:22" ht="228.75" thickBot="1">
      <c r="A24" s="573" t="s">
        <v>188</v>
      </c>
      <c r="B24" s="29" t="s">
        <v>29</v>
      </c>
      <c r="C24" s="30" t="s">
        <v>189</v>
      </c>
      <c r="D24" s="30" t="s">
        <v>190</v>
      </c>
      <c r="E24" s="30" t="s">
        <v>191</v>
      </c>
      <c r="F24" s="86" t="s">
        <v>135</v>
      </c>
      <c r="G24" s="125" t="s">
        <v>525</v>
      </c>
      <c r="H24" s="128" t="s">
        <v>526</v>
      </c>
      <c r="I24" s="317">
        <v>0.33</v>
      </c>
      <c r="J24" s="125" t="s">
        <v>539</v>
      </c>
      <c r="K24" s="206" t="s">
        <v>647</v>
      </c>
      <c r="L24" s="221" t="s">
        <v>339</v>
      </c>
      <c r="M24" s="207">
        <v>0</v>
      </c>
      <c r="N24" s="214" t="s">
        <v>339</v>
      </c>
      <c r="O24" s="206"/>
      <c r="P24" s="221"/>
      <c r="Q24" s="207"/>
      <c r="R24" s="214"/>
      <c r="S24" s="407" t="s">
        <v>1853</v>
      </c>
      <c r="T24" s="424" t="s">
        <v>1895</v>
      </c>
      <c r="U24" s="408">
        <f>+I24+M24+67%</f>
        <v>1</v>
      </c>
      <c r="V24" s="409" t="s">
        <v>512</v>
      </c>
    </row>
    <row r="25" spans="1:22" ht="409.6" thickBot="1">
      <c r="A25" s="574"/>
      <c r="B25" s="29" t="s">
        <v>31</v>
      </c>
      <c r="C25" s="30" t="s">
        <v>192</v>
      </c>
      <c r="D25" s="30" t="s">
        <v>193</v>
      </c>
      <c r="E25" s="30" t="s">
        <v>194</v>
      </c>
      <c r="F25" s="86" t="s">
        <v>135</v>
      </c>
      <c r="G25" s="103" t="s">
        <v>437</v>
      </c>
      <c r="H25" s="26" t="s">
        <v>437</v>
      </c>
      <c r="I25" s="317">
        <v>0</v>
      </c>
      <c r="J25" s="103" t="s">
        <v>437</v>
      </c>
      <c r="K25" s="209" t="s">
        <v>645</v>
      </c>
      <c r="L25" s="224" t="s">
        <v>646</v>
      </c>
      <c r="M25" s="207">
        <v>1</v>
      </c>
      <c r="N25" s="222" t="s">
        <v>339</v>
      </c>
      <c r="O25" s="209"/>
      <c r="P25" s="224"/>
      <c r="Q25" s="207"/>
      <c r="R25" s="222"/>
      <c r="S25" s="410" t="s">
        <v>1896</v>
      </c>
      <c r="T25" s="414" t="s">
        <v>1854</v>
      </c>
      <c r="U25" s="408">
        <v>1</v>
      </c>
      <c r="V25" s="422" t="s">
        <v>512</v>
      </c>
    </row>
    <row r="26" spans="1:22" ht="84.75" thickBot="1">
      <c r="A26" s="33"/>
      <c r="B26" s="29" t="s">
        <v>195</v>
      </c>
      <c r="C26" s="30" t="s">
        <v>196</v>
      </c>
      <c r="D26" s="30" t="s">
        <v>197</v>
      </c>
      <c r="E26" s="30" t="s">
        <v>176</v>
      </c>
      <c r="F26" s="86" t="s">
        <v>177</v>
      </c>
      <c r="G26" s="125" t="s">
        <v>437</v>
      </c>
      <c r="H26" s="128" t="s">
        <v>437</v>
      </c>
      <c r="I26" s="317">
        <v>0</v>
      </c>
      <c r="J26" s="126" t="s">
        <v>437</v>
      </c>
      <c r="K26" s="206" t="s">
        <v>644</v>
      </c>
      <c r="L26" s="226" t="s">
        <v>643</v>
      </c>
      <c r="M26" s="207">
        <v>0.4</v>
      </c>
      <c r="N26" s="208" t="s">
        <v>339</v>
      </c>
      <c r="O26" s="206"/>
      <c r="P26" s="226"/>
      <c r="Q26" s="207"/>
      <c r="R26" s="208"/>
      <c r="S26" s="407" t="s">
        <v>1897</v>
      </c>
      <c r="T26" s="424" t="s">
        <v>1855</v>
      </c>
      <c r="U26" s="408">
        <f>+I26+M26+60%</f>
        <v>1</v>
      </c>
      <c r="V26" s="413" t="s">
        <v>512</v>
      </c>
    </row>
    <row r="27" spans="1:22" s="26" customFormat="1" ht="60.75" thickBot="1">
      <c r="A27" s="573" t="s">
        <v>198</v>
      </c>
      <c r="B27" s="34">
        <v>4.0999999999999996</v>
      </c>
      <c r="C27" s="30" t="s">
        <v>199</v>
      </c>
      <c r="D27" s="30" t="s">
        <v>200</v>
      </c>
      <c r="E27" s="30" t="s">
        <v>201</v>
      </c>
      <c r="F27" s="86" t="s">
        <v>187</v>
      </c>
      <c r="G27" s="103" t="s">
        <v>437</v>
      </c>
      <c r="H27" s="128" t="s">
        <v>437</v>
      </c>
      <c r="I27" s="317">
        <v>0</v>
      </c>
      <c r="J27" s="126" t="s">
        <v>437</v>
      </c>
      <c r="K27" s="208" t="s">
        <v>339</v>
      </c>
      <c r="L27" s="225" t="s">
        <v>339</v>
      </c>
      <c r="M27" s="207">
        <v>0</v>
      </c>
      <c r="N27" s="208" t="s">
        <v>339</v>
      </c>
      <c r="O27" s="208"/>
      <c r="P27" s="225"/>
      <c r="Q27" s="207"/>
      <c r="R27" s="208"/>
      <c r="S27" s="407" t="s">
        <v>1869</v>
      </c>
      <c r="T27" s="467" t="s">
        <v>1856</v>
      </c>
      <c r="U27" s="408">
        <f>+I27+M27+90%</f>
        <v>0.9</v>
      </c>
      <c r="V27" s="409" t="s">
        <v>1857</v>
      </c>
    </row>
    <row r="28" spans="1:22" ht="26.25" thickBot="1">
      <c r="A28" s="575"/>
      <c r="B28" s="35">
        <v>4.2</v>
      </c>
      <c r="C28" s="30" t="s">
        <v>202</v>
      </c>
      <c r="D28" s="30" t="s">
        <v>203</v>
      </c>
      <c r="E28" s="30" t="s">
        <v>204</v>
      </c>
      <c r="F28" s="86" t="s">
        <v>187</v>
      </c>
      <c r="G28" s="126" t="s">
        <v>437</v>
      </c>
      <c r="H28" s="128" t="s">
        <v>437</v>
      </c>
      <c r="I28" s="317">
        <v>0</v>
      </c>
      <c r="J28" s="126" t="s">
        <v>437</v>
      </c>
      <c r="K28" s="208" t="s">
        <v>339</v>
      </c>
      <c r="L28" s="225" t="s">
        <v>339</v>
      </c>
      <c r="M28" s="207">
        <v>0</v>
      </c>
      <c r="N28" s="208" t="s">
        <v>339</v>
      </c>
      <c r="O28" s="208"/>
      <c r="P28" s="225"/>
      <c r="Q28" s="207"/>
      <c r="R28" s="208"/>
      <c r="S28" s="423" t="s">
        <v>1852</v>
      </c>
      <c r="T28" s="425" t="s">
        <v>339</v>
      </c>
      <c r="U28" s="408">
        <v>0</v>
      </c>
      <c r="V28" s="413" t="s">
        <v>1858</v>
      </c>
    </row>
  </sheetData>
  <autoFilter ref="A7:V28">
    <filterColumn colId="1" showButton="0"/>
  </autoFilter>
  <mergeCells count="23">
    <mergeCell ref="S5:V5"/>
    <mergeCell ref="S6:V6"/>
    <mergeCell ref="O5:R5"/>
    <mergeCell ref="O6:R6"/>
    <mergeCell ref="A1:A4"/>
    <mergeCell ref="B1:F1"/>
    <mergeCell ref="B2:C2"/>
    <mergeCell ref="D2:F2"/>
    <mergeCell ref="B3:C3"/>
    <mergeCell ref="D3:F3"/>
    <mergeCell ref="B4:C4"/>
    <mergeCell ref="K5:N5"/>
    <mergeCell ref="K6:N6"/>
    <mergeCell ref="A24:A25"/>
    <mergeCell ref="A27:A28"/>
    <mergeCell ref="G5:J5"/>
    <mergeCell ref="G6:J6"/>
    <mergeCell ref="A6:F6"/>
    <mergeCell ref="B7:C7"/>
    <mergeCell ref="A8:A18"/>
    <mergeCell ref="B10:B15"/>
    <mergeCell ref="C10:C15"/>
    <mergeCell ref="A19:A23"/>
  </mergeCells>
  <hyperlinks>
    <hyperlink ref="H15" r:id="rId1" location="procesos-de-contratación-publicados-en-secop, ingresando al link Convocatorias públicas."/>
    <hyperlink ref="L9" r:id="rId2"/>
    <hyperlink ref="L14" r:id="rId3"/>
    <hyperlink ref="L21" r:id="rId4" location="1-preparaciones-magistrales_x000a_Igualmente"/>
    <hyperlink ref="L19" r:id="rId5"/>
    <hyperlink ref="L11" r:id="rId6" location="indicadores"/>
    <hyperlink ref="T9" r:id="rId7"/>
    <hyperlink ref="T14" r:id="rId8"/>
    <hyperlink ref="T15" r:id="rId9" location="procesos-de-contrataci%C3%B3n-publicados-en-secop"/>
    <hyperlink ref="L15" r:id="rId10" location="procesos-de-contrataci%C3%B3n-publicados-en-secop"/>
    <hyperlink ref="T21" r:id="rId11"/>
  </hyperlinks>
  <pageMargins left="0.7" right="0.7" top="0.75" bottom="0.75" header="0.3" footer="0.3"/>
  <pageSetup paperSize="190" scale="42" fitToHeight="0" orientation="landscape" r:id="rId12"/>
  <drawing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3"/>
  <sheetViews>
    <sheetView topLeftCell="F1" zoomScale="60" zoomScaleNormal="60" workbookViewId="0">
      <pane ySplit="5" topLeftCell="A6" activePane="bottomLeft" state="frozen"/>
      <selection activeCell="B1" sqref="B1"/>
      <selection pane="bottomLeft" activeCell="V8" sqref="V8"/>
    </sheetView>
  </sheetViews>
  <sheetFormatPr baseColWidth="10" defaultRowHeight="12.75"/>
  <cols>
    <col min="1" max="1" width="33.83203125" customWidth="1"/>
    <col min="2" max="2" width="7" customWidth="1"/>
    <col min="3" max="3" width="52.1640625" customWidth="1"/>
    <col min="4" max="4" width="36.6640625" customWidth="1"/>
    <col min="5" max="5" width="33.6640625" bestFit="1" customWidth="1"/>
    <col min="6" max="6" width="36.5" customWidth="1"/>
    <col min="7" max="7" width="80.6640625" hidden="1" customWidth="1"/>
    <col min="8" max="8" width="16.83203125" hidden="1" customWidth="1"/>
    <col min="9" max="9" width="18.83203125" hidden="1" customWidth="1"/>
    <col min="10" max="10" width="25.6640625" hidden="1" customWidth="1"/>
    <col min="11" max="11" width="82" hidden="1" customWidth="1"/>
    <col min="12" max="12" width="24" hidden="1" customWidth="1"/>
    <col min="13" max="13" width="20.33203125" hidden="1" customWidth="1"/>
    <col min="14" max="14" width="20" hidden="1" customWidth="1"/>
    <col min="15" max="15" width="85.33203125" customWidth="1"/>
    <col min="16" max="16" width="24.5" customWidth="1"/>
    <col min="17" max="17" width="18.33203125" customWidth="1"/>
    <col min="18" max="18" width="31.33203125" customWidth="1"/>
  </cols>
  <sheetData>
    <row r="1" spans="1:19" ht="12.75" customHeight="1">
      <c r="A1" s="488"/>
      <c r="B1" s="491" t="s">
        <v>0</v>
      </c>
      <c r="C1" s="491"/>
      <c r="D1" s="491"/>
      <c r="E1" s="491"/>
      <c r="F1" s="491"/>
      <c r="G1" s="645" t="s">
        <v>438</v>
      </c>
      <c r="H1" s="646"/>
      <c r="I1" s="646"/>
      <c r="J1" s="647"/>
      <c r="K1" s="633" t="s">
        <v>438</v>
      </c>
      <c r="L1" s="634"/>
      <c r="M1" s="634"/>
      <c r="N1" s="635"/>
      <c r="O1" s="621" t="s">
        <v>438</v>
      </c>
      <c r="P1" s="622"/>
      <c r="Q1" s="622"/>
      <c r="R1" s="623"/>
    </row>
    <row r="2" spans="1:19" ht="12.75" customHeight="1">
      <c r="A2" s="489"/>
      <c r="B2" s="492" t="s">
        <v>1</v>
      </c>
      <c r="C2" s="493"/>
      <c r="D2" s="494" t="s">
        <v>2</v>
      </c>
      <c r="E2" s="494"/>
      <c r="F2" s="495"/>
      <c r="G2" s="648"/>
      <c r="H2" s="649"/>
      <c r="I2" s="649"/>
      <c r="J2" s="650"/>
      <c r="K2" s="636"/>
      <c r="L2" s="637"/>
      <c r="M2" s="637"/>
      <c r="N2" s="638"/>
      <c r="O2" s="624"/>
      <c r="P2" s="625"/>
      <c r="Q2" s="625"/>
      <c r="R2" s="626"/>
    </row>
    <row r="3" spans="1:19" ht="12.75" customHeight="1" thickBot="1">
      <c r="A3" s="489"/>
      <c r="B3" s="496" t="s">
        <v>3</v>
      </c>
      <c r="C3" s="497"/>
      <c r="D3" s="494">
        <v>2017</v>
      </c>
      <c r="E3" s="494"/>
      <c r="F3" s="495"/>
      <c r="G3" s="651"/>
      <c r="H3" s="652"/>
      <c r="I3" s="652"/>
      <c r="J3" s="653"/>
      <c r="K3" s="639"/>
      <c r="L3" s="640"/>
      <c r="M3" s="640"/>
      <c r="N3" s="641"/>
      <c r="O3" s="627"/>
      <c r="P3" s="628"/>
      <c r="Q3" s="628"/>
      <c r="R3" s="629"/>
    </row>
    <row r="4" spans="1:19" ht="23.25" customHeight="1" thickBot="1">
      <c r="A4" s="490"/>
      <c r="B4" s="618" t="s">
        <v>4</v>
      </c>
      <c r="C4" s="618"/>
      <c r="D4" s="497"/>
      <c r="E4" s="497"/>
      <c r="F4" s="498"/>
      <c r="G4" s="654" t="s">
        <v>514</v>
      </c>
      <c r="H4" s="655"/>
      <c r="I4" s="655"/>
      <c r="J4" s="656"/>
      <c r="K4" s="642" t="s">
        <v>549</v>
      </c>
      <c r="L4" s="643"/>
      <c r="M4" s="643"/>
      <c r="N4" s="644"/>
      <c r="O4" s="630" t="s">
        <v>1712</v>
      </c>
      <c r="P4" s="631"/>
      <c r="Q4" s="631"/>
      <c r="R4" s="632"/>
    </row>
    <row r="5" spans="1:19" ht="42" customHeight="1" thickBot="1">
      <c r="A5" s="36" t="s">
        <v>205</v>
      </c>
      <c r="B5" s="619" t="s">
        <v>7</v>
      </c>
      <c r="C5" s="620"/>
      <c r="D5" s="37" t="s">
        <v>8</v>
      </c>
      <c r="E5" s="36" t="s">
        <v>9</v>
      </c>
      <c r="F5" s="36" t="s">
        <v>10</v>
      </c>
      <c r="G5" s="157" t="s">
        <v>432</v>
      </c>
      <c r="H5" s="158" t="s">
        <v>433</v>
      </c>
      <c r="I5" s="159" t="s">
        <v>434</v>
      </c>
      <c r="J5" s="160" t="s">
        <v>435</v>
      </c>
      <c r="K5" s="168" t="s">
        <v>432</v>
      </c>
      <c r="L5" s="169" t="s">
        <v>433</v>
      </c>
      <c r="M5" s="170" t="s">
        <v>434</v>
      </c>
      <c r="N5" s="171" t="s">
        <v>435</v>
      </c>
      <c r="O5" s="352" t="s">
        <v>432</v>
      </c>
      <c r="P5" s="353" t="s">
        <v>433</v>
      </c>
      <c r="Q5" s="354" t="s">
        <v>434</v>
      </c>
      <c r="R5" s="355" t="s">
        <v>435</v>
      </c>
    </row>
    <row r="6" spans="1:19" ht="303.75" customHeight="1" thickBot="1">
      <c r="A6" s="616" t="s">
        <v>206</v>
      </c>
      <c r="B6" s="42" t="s">
        <v>12</v>
      </c>
      <c r="C6" s="44" t="s">
        <v>207</v>
      </c>
      <c r="D6" s="39" t="s">
        <v>1813</v>
      </c>
      <c r="E6" s="39" t="s">
        <v>208</v>
      </c>
      <c r="F6" s="88" t="s">
        <v>209</v>
      </c>
      <c r="G6" s="98" t="s">
        <v>442</v>
      </c>
      <c r="H6" s="98" t="s">
        <v>443</v>
      </c>
      <c r="I6" s="99">
        <v>0.5</v>
      </c>
      <c r="J6" s="98" t="s">
        <v>537</v>
      </c>
      <c r="K6" s="230" t="s">
        <v>657</v>
      </c>
      <c r="L6" s="230" t="s">
        <v>658</v>
      </c>
      <c r="M6" s="231">
        <v>0.25</v>
      </c>
      <c r="N6" s="230" t="s">
        <v>659</v>
      </c>
      <c r="O6" s="441" t="s">
        <v>1814</v>
      </c>
      <c r="P6" s="441" t="s">
        <v>1815</v>
      </c>
      <c r="Q6" s="445">
        <f>+I6+M6+25%</f>
        <v>1</v>
      </c>
      <c r="R6" s="432" t="s">
        <v>512</v>
      </c>
    </row>
    <row r="7" spans="1:19" ht="177" customHeight="1" thickBot="1">
      <c r="A7" s="616"/>
      <c r="B7" s="42" t="s">
        <v>136</v>
      </c>
      <c r="C7" s="44" t="s">
        <v>210</v>
      </c>
      <c r="D7" s="39" t="s">
        <v>211</v>
      </c>
      <c r="E7" s="39" t="s">
        <v>212</v>
      </c>
      <c r="F7" s="89" t="s">
        <v>213</v>
      </c>
      <c r="G7" s="98" t="s">
        <v>437</v>
      </c>
      <c r="H7" s="98" t="s">
        <v>437</v>
      </c>
      <c r="I7" s="328">
        <v>0</v>
      </c>
      <c r="J7" s="98" t="s">
        <v>437</v>
      </c>
      <c r="K7" s="230" t="s">
        <v>661</v>
      </c>
      <c r="L7" s="230" t="s">
        <v>662</v>
      </c>
      <c r="M7" s="231">
        <v>1</v>
      </c>
      <c r="N7" s="230" t="s">
        <v>660</v>
      </c>
      <c r="O7" s="441" t="s">
        <v>1816</v>
      </c>
      <c r="P7" s="441" t="s">
        <v>1817</v>
      </c>
      <c r="Q7" s="445">
        <v>1</v>
      </c>
      <c r="R7" s="432" t="s">
        <v>512</v>
      </c>
    </row>
    <row r="8" spans="1:19" ht="314.25" customHeight="1" thickBot="1">
      <c r="A8" s="616" t="s">
        <v>214</v>
      </c>
      <c r="B8" s="42" t="s">
        <v>15</v>
      </c>
      <c r="C8" s="44" t="s">
        <v>444</v>
      </c>
      <c r="D8" s="40" t="s">
        <v>215</v>
      </c>
      <c r="E8" s="39" t="s">
        <v>216</v>
      </c>
      <c r="F8" s="89" t="s">
        <v>217</v>
      </c>
      <c r="G8" s="98" t="s">
        <v>446</v>
      </c>
      <c r="H8" s="98" t="s">
        <v>445</v>
      </c>
      <c r="I8" s="99">
        <v>0.35</v>
      </c>
      <c r="J8" s="98" t="s">
        <v>447</v>
      </c>
      <c r="K8" s="230" t="s">
        <v>663</v>
      </c>
      <c r="L8" s="230" t="s">
        <v>664</v>
      </c>
      <c r="M8" s="231">
        <v>0.3</v>
      </c>
      <c r="N8" s="230" t="s">
        <v>665</v>
      </c>
      <c r="O8" s="441" t="s">
        <v>1818</v>
      </c>
      <c r="P8" s="441" t="s">
        <v>664</v>
      </c>
      <c r="Q8" s="445">
        <f>+I8+M8+10%</f>
        <v>0.74999999999999989</v>
      </c>
      <c r="R8" s="441" t="s">
        <v>1898</v>
      </c>
    </row>
    <row r="9" spans="1:19" ht="183.75" customHeight="1" thickBot="1">
      <c r="A9" s="616"/>
      <c r="B9" s="42" t="s">
        <v>18</v>
      </c>
      <c r="C9" s="44" t="s">
        <v>218</v>
      </c>
      <c r="D9" s="39" t="s">
        <v>219</v>
      </c>
      <c r="E9" s="39" t="s">
        <v>208</v>
      </c>
      <c r="F9" s="89" t="s">
        <v>209</v>
      </c>
      <c r="G9" s="98" t="s">
        <v>449</v>
      </c>
      <c r="H9" s="98" t="s">
        <v>448</v>
      </c>
      <c r="I9" s="99">
        <v>0.35</v>
      </c>
      <c r="J9" s="85"/>
      <c r="K9" s="230" t="s">
        <v>666</v>
      </c>
      <c r="L9" s="230" t="s">
        <v>667</v>
      </c>
      <c r="M9" s="231">
        <v>0</v>
      </c>
      <c r="N9" s="230" t="s">
        <v>668</v>
      </c>
      <c r="O9" s="471" t="s">
        <v>1819</v>
      </c>
      <c r="P9" s="478" t="s">
        <v>339</v>
      </c>
      <c r="Q9" s="478" t="s">
        <v>339</v>
      </c>
      <c r="R9" s="471" t="s">
        <v>1870</v>
      </c>
    </row>
    <row r="10" spans="1:19" ht="60" customHeight="1" thickBot="1">
      <c r="A10" s="616"/>
      <c r="B10" s="42" t="s">
        <v>22</v>
      </c>
      <c r="C10" s="38" t="s">
        <v>220</v>
      </c>
      <c r="D10" s="39" t="s">
        <v>1899</v>
      </c>
      <c r="E10" s="39" t="s">
        <v>221</v>
      </c>
      <c r="F10" s="89" t="s">
        <v>222</v>
      </c>
      <c r="G10" s="98" t="s">
        <v>452</v>
      </c>
      <c r="H10" s="98" t="s">
        <v>450</v>
      </c>
      <c r="I10" s="135">
        <v>1</v>
      </c>
      <c r="J10" s="98" t="s">
        <v>451</v>
      </c>
      <c r="K10" s="230" t="s">
        <v>512</v>
      </c>
      <c r="L10" s="230" t="s">
        <v>512</v>
      </c>
      <c r="M10" s="232">
        <v>1</v>
      </c>
      <c r="N10" s="230" t="s">
        <v>512</v>
      </c>
      <c r="O10" s="441" t="s">
        <v>512</v>
      </c>
      <c r="P10" s="432" t="s">
        <v>339</v>
      </c>
      <c r="Q10" s="434">
        <v>1</v>
      </c>
      <c r="R10" s="432" t="s">
        <v>512</v>
      </c>
    </row>
    <row r="11" spans="1:19" ht="102.75" thickBot="1">
      <c r="A11" s="616"/>
      <c r="B11" s="42" t="s">
        <v>178</v>
      </c>
      <c r="C11" s="44" t="s">
        <v>223</v>
      </c>
      <c r="D11" s="39" t="s">
        <v>224</v>
      </c>
      <c r="E11" s="39" t="s">
        <v>225</v>
      </c>
      <c r="F11" s="89" t="s">
        <v>209</v>
      </c>
      <c r="G11" s="98" t="s">
        <v>453</v>
      </c>
      <c r="H11" s="98" t="s">
        <v>454</v>
      </c>
      <c r="I11" s="135">
        <v>0.33</v>
      </c>
      <c r="J11" s="42" t="s">
        <v>339</v>
      </c>
      <c r="K11" s="230" t="s">
        <v>670</v>
      </c>
      <c r="L11" s="230" t="s">
        <v>671</v>
      </c>
      <c r="M11" s="232">
        <v>0.33</v>
      </c>
      <c r="N11" s="234" t="s">
        <v>1690</v>
      </c>
      <c r="O11" s="441" t="s">
        <v>1821</v>
      </c>
      <c r="P11" s="441" t="s">
        <v>1820</v>
      </c>
      <c r="Q11" s="434">
        <f>+I11+M11+34%</f>
        <v>1</v>
      </c>
      <c r="R11" s="432" t="s">
        <v>512</v>
      </c>
    </row>
    <row r="12" spans="1:19" ht="284.25" customHeight="1" thickBot="1">
      <c r="A12" s="616"/>
      <c r="B12" s="42" t="s">
        <v>183</v>
      </c>
      <c r="C12" s="39" t="s">
        <v>226</v>
      </c>
      <c r="D12" s="39" t="s">
        <v>227</v>
      </c>
      <c r="E12" s="39" t="s">
        <v>225</v>
      </c>
      <c r="F12" s="89" t="s">
        <v>209</v>
      </c>
      <c r="G12" s="98" t="s">
        <v>456</v>
      </c>
      <c r="H12" s="98" t="s">
        <v>455</v>
      </c>
      <c r="I12" s="144">
        <v>0.33</v>
      </c>
      <c r="J12" s="136" t="s">
        <v>339</v>
      </c>
      <c r="K12" s="230" t="s">
        <v>672</v>
      </c>
      <c r="L12" s="230" t="s">
        <v>673</v>
      </c>
      <c r="M12" s="237">
        <v>0.33</v>
      </c>
      <c r="N12" s="234" t="s">
        <v>1690</v>
      </c>
      <c r="O12" s="441" t="s">
        <v>1822</v>
      </c>
      <c r="P12" s="441" t="s">
        <v>1823</v>
      </c>
      <c r="Q12" s="428">
        <f>+I12+M12+34%</f>
        <v>1</v>
      </c>
      <c r="R12" s="432" t="s">
        <v>512</v>
      </c>
    </row>
    <row r="13" spans="1:19" ht="373.5" customHeight="1" thickBot="1">
      <c r="A13" s="616" t="s">
        <v>228</v>
      </c>
      <c r="B13" s="42" t="s">
        <v>29</v>
      </c>
      <c r="C13" s="44" t="s">
        <v>229</v>
      </c>
      <c r="D13" s="39" t="s">
        <v>230</v>
      </c>
      <c r="E13" s="39" t="s">
        <v>231</v>
      </c>
      <c r="F13" s="100" t="s">
        <v>209</v>
      </c>
      <c r="G13" s="39" t="s">
        <v>437</v>
      </c>
      <c r="H13" s="39" t="s">
        <v>437</v>
      </c>
      <c r="I13" s="328">
        <v>0</v>
      </c>
      <c r="J13" s="39" t="s">
        <v>437</v>
      </c>
      <c r="K13" s="230" t="s">
        <v>674</v>
      </c>
      <c r="L13" s="234" t="s">
        <v>675</v>
      </c>
      <c r="M13" s="231">
        <v>0.5</v>
      </c>
      <c r="N13" s="234" t="s">
        <v>676</v>
      </c>
      <c r="O13" s="471" t="s">
        <v>1878</v>
      </c>
      <c r="P13" s="432" t="s">
        <v>339</v>
      </c>
      <c r="Q13" s="479">
        <f>+I13+M13+0%</f>
        <v>0.5</v>
      </c>
      <c r="R13" s="432" t="s">
        <v>1879</v>
      </c>
    </row>
    <row r="14" spans="1:19" ht="51.75" thickBot="1">
      <c r="A14" s="616"/>
      <c r="B14" s="42" t="s">
        <v>31</v>
      </c>
      <c r="C14" s="38" t="s">
        <v>232</v>
      </c>
      <c r="D14" s="42" t="s">
        <v>233</v>
      </c>
      <c r="E14" s="39" t="s">
        <v>234</v>
      </c>
      <c r="F14" s="100" t="s">
        <v>235</v>
      </c>
      <c r="G14" s="98" t="s">
        <v>457</v>
      </c>
      <c r="H14" s="39" t="s">
        <v>458</v>
      </c>
      <c r="I14" s="102">
        <v>1</v>
      </c>
      <c r="J14" s="44" t="s">
        <v>459</v>
      </c>
      <c r="K14" s="230" t="s">
        <v>512</v>
      </c>
      <c r="L14" s="234" t="s">
        <v>512</v>
      </c>
      <c r="M14" s="235">
        <v>1</v>
      </c>
      <c r="N14" s="236" t="s">
        <v>512</v>
      </c>
      <c r="O14" s="441" t="s">
        <v>512</v>
      </c>
      <c r="P14" s="432" t="s">
        <v>339</v>
      </c>
      <c r="Q14" s="446">
        <v>1</v>
      </c>
      <c r="R14" s="432" t="s">
        <v>512</v>
      </c>
    </row>
    <row r="15" spans="1:19" ht="87.75" customHeight="1" thickBot="1">
      <c r="A15" s="616"/>
      <c r="B15" s="42" t="s">
        <v>195</v>
      </c>
      <c r="C15" s="38" t="s">
        <v>236</v>
      </c>
      <c r="D15" s="39" t="s">
        <v>237</v>
      </c>
      <c r="E15" s="39" t="s">
        <v>234</v>
      </c>
      <c r="F15" s="100" t="s">
        <v>238</v>
      </c>
      <c r="G15" s="39" t="s">
        <v>437</v>
      </c>
      <c r="H15" s="39" t="s">
        <v>437</v>
      </c>
      <c r="I15" s="329">
        <v>0</v>
      </c>
      <c r="J15" s="39" t="s">
        <v>437</v>
      </c>
      <c r="K15" s="230" t="s">
        <v>677</v>
      </c>
      <c r="L15" s="234" t="s">
        <v>678</v>
      </c>
      <c r="M15" s="231">
        <v>0.5</v>
      </c>
      <c r="N15" s="234" t="s">
        <v>339</v>
      </c>
      <c r="O15" s="471" t="s">
        <v>1824</v>
      </c>
      <c r="P15" s="432" t="s">
        <v>1865</v>
      </c>
      <c r="Q15" s="445">
        <f>+I15+M15+50%</f>
        <v>1</v>
      </c>
      <c r="R15" s="432" t="s">
        <v>512</v>
      </c>
      <c r="S15" s="472"/>
    </row>
    <row r="16" spans="1:19" ht="51.75" thickBot="1">
      <c r="A16" s="616" t="s">
        <v>239</v>
      </c>
      <c r="B16" s="42" t="s">
        <v>33</v>
      </c>
      <c r="C16" s="38" t="s">
        <v>240</v>
      </c>
      <c r="D16" s="39" t="s">
        <v>241</v>
      </c>
      <c r="E16" s="39" t="s">
        <v>208</v>
      </c>
      <c r="F16" s="100" t="s">
        <v>242</v>
      </c>
      <c r="G16" s="39" t="s">
        <v>437</v>
      </c>
      <c r="H16" s="39" t="s">
        <v>437</v>
      </c>
      <c r="I16" s="329">
        <v>0</v>
      </c>
      <c r="J16" s="39" t="s">
        <v>437</v>
      </c>
      <c r="K16" s="230" t="s">
        <v>1866</v>
      </c>
      <c r="L16" s="234" t="s">
        <v>339</v>
      </c>
      <c r="M16" s="231">
        <v>0</v>
      </c>
      <c r="N16" s="234" t="s">
        <v>339</v>
      </c>
      <c r="O16" s="441" t="s">
        <v>1825</v>
      </c>
      <c r="P16" s="432" t="s">
        <v>339</v>
      </c>
      <c r="Q16" s="445">
        <v>1</v>
      </c>
      <c r="R16" s="432" t="s">
        <v>512</v>
      </c>
    </row>
    <row r="17" spans="1:18" ht="46.5" customHeight="1" thickBot="1">
      <c r="A17" s="616"/>
      <c r="B17" s="42" t="s">
        <v>37</v>
      </c>
      <c r="C17" s="38" t="s">
        <v>243</v>
      </c>
      <c r="D17" s="42" t="s">
        <v>244</v>
      </c>
      <c r="E17" s="41" t="s">
        <v>245</v>
      </c>
      <c r="F17" s="100" t="s">
        <v>246</v>
      </c>
      <c r="G17" s="39" t="s">
        <v>437</v>
      </c>
      <c r="H17" s="39" t="s">
        <v>437</v>
      </c>
      <c r="I17" s="329">
        <v>0</v>
      </c>
      <c r="J17" s="39" t="s">
        <v>437</v>
      </c>
      <c r="K17" s="230" t="s">
        <v>679</v>
      </c>
      <c r="L17" s="234" t="s">
        <v>667</v>
      </c>
      <c r="M17" s="231">
        <v>0</v>
      </c>
      <c r="N17" s="234" t="s">
        <v>339</v>
      </c>
      <c r="O17" s="441" t="s">
        <v>1827</v>
      </c>
      <c r="P17" s="432" t="s">
        <v>339</v>
      </c>
      <c r="Q17" s="445">
        <v>0</v>
      </c>
      <c r="R17" s="466" t="s">
        <v>1826</v>
      </c>
    </row>
    <row r="18" spans="1:18" ht="83.25" customHeight="1" thickBot="1">
      <c r="A18" s="616"/>
      <c r="B18" s="42" t="s">
        <v>39</v>
      </c>
      <c r="C18" s="43" t="s">
        <v>247</v>
      </c>
      <c r="D18" s="39" t="s">
        <v>248</v>
      </c>
      <c r="E18" s="39" t="s">
        <v>208</v>
      </c>
      <c r="F18" s="100" t="s">
        <v>222</v>
      </c>
      <c r="G18" s="98" t="s">
        <v>534</v>
      </c>
      <c r="H18" s="137" t="s">
        <v>535</v>
      </c>
      <c r="I18" s="135">
        <v>1</v>
      </c>
      <c r="J18" s="9" t="s">
        <v>512</v>
      </c>
      <c r="K18" s="230" t="s">
        <v>512</v>
      </c>
      <c r="L18" s="230" t="s">
        <v>512</v>
      </c>
      <c r="M18" s="232">
        <v>1</v>
      </c>
      <c r="N18" s="234" t="s">
        <v>339</v>
      </c>
      <c r="O18" s="441" t="s">
        <v>512</v>
      </c>
      <c r="P18" s="432" t="s">
        <v>339</v>
      </c>
      <c r="Q18" s="434">
        <v>1</v>
      </c>
      <c r="R18" s="432" t="s">
        <v>512</v>
      </c>
    </row>
    <row r="19" spans="1:18" ht="108.75" customHeight="1" thickBot="1">
      <c r="A19" s="616"/>
      <c r="B19" s="42" t="s">
        <v>249</v>
      </c>
      <c r="C19" s="39" t="s">
        <v>250</v>
      </c>
      <c r="D19" s="39" t="s">
        <v>251</v>
      </c>
      <c r="E19" s="39" t="s">
        <v>208</v>
      </c>
      <c r="F19" s="101" t="s">
        <v>252</v>
      </c>
      <c r="G19" s="142" t="s">
        <v>475</v>
      </c>
      <c r="H19" s="143" t="s">
        <v>476</v>
      </c>
      <c r="I19" s="135">
        <v>0.28000000000000003</v>
      </c>
      <c r="J19" s="44" t="s">
        <v>1687</v>
      </c>
      <c r="K19" s="238" t="s">
        <v>680</v>
      </c>
      <c r="L19" s="239" t="s">
        <v>681</v>
      </c>
      <c r="M19" s="237">
        <v>0.33</v>
      </c>
      <c r="N19" s="234" t="s">
        <v>339</v>
      </c>
      <c r="O19" s="471" t="s">
        <v>1867</v>
      </c>
      <c r="P19" s="483" t="s">
        <v>339</v>
      </c>
      <c r="Q19" s="484">
        <f>+I19+M19+20%</f>
        <v>0.81</v>
      </c>
      <c r="R19" s="478" t="s">
        <v>1871</v>
      </c>
    </row>
    <row r="20" spans="1:18" ht="166.5" thickBot="1">
      <c r="A20" s="616"/>
      <c r="B20" s="42" t="s">
        <v>253</v>
      </c>
      <c r="C20" s="44" t="s">
        <v>254</v>
      </c>
      <c r="D20" s="39" t="s">
        <v>255</v>
      </c>
      <c r="E20" s="39" t="s">
        <v>256</v>
      </c>
      <c r="F20" s="100" t="s">
        <v>209</v>
      </c>
      <c r="G20" s="98" t="s">
        <v>460</v>
      </c>
      <c r="H20" s="98" t="s">
        <v>536</v>
      </c>
      <c r="I20" s="135">
        <v>0</v>
      </c>
      <c r="J20" s="43" t="s">
        <v>437</v>
      </c>
      <c r="K20" s="230" t="s">
        <v>682</v>
      </c>
      <c r="L20" s="234" t="s">
        <v>339</v>
      </c>
      <c r="M20" s="240">
        <v>0</v>
      </c>
      <c r="N20" s="233" t="s">
        <v>339</v>
      </c>
      <c r="O20" s="441" t="s">
        <v>1828</v>
      </c>
      <c r="P20" s="432" t="s">
        <v>339</v>
      </c>
      <c r="Q20" s="447">
        <v>0</v>
      </c>
      <c r="R20" s="480" t="s">
        <v>1826</v>
      </c>
    </row>
    <row r="21" spans="1:18" ht="219" customHeight="1" thickBot="1">
      <c r="A21" s="617" t="s">
        <v>257</v>
      </c>
      <c r="B21" s="42" t="s">
        <v>44</v>
      </c>
      <c r="C21" s="44" t="s">
        <v>258</v>
      </c>
      <c r="D21" s="39" t="s">
        <v>259</v>
      </c>
      <c r="E21" s="42" t="s">
        <v>260</v>
      </c>
      <c r="F21" s="100" t="s">
        <v>242</v>
      </c>
      <c r="G21" s="98" t="s">
        <v>516</v>
      </c>
      <c r="H21" s="98" t="s">
        <v>517</v>
      </c>
      <c r="I21" s="135">
        <v>0.33</v>
      </c>
      <c r="J21" s="44" t="s">
        <v>544</v>
      </c>
      <c r="K21" s="230" t="s">
        <v>683</v>
      </c>
      <c r="L21" s="230"/>
      <c r="M21" s="232">
        <v>0.33</v>
      </c>
      <c r="N21" s="234" t="s">
        <v>339</v>
      </c>
      <c r="O21" s="441" t="s">
        <v>1829</v>
      </c>
      <c r="P21" s="441" t="s">
        <v>1830</v>
      </c>
      <c r="Q21" s="434">
        <f>+I21+M21+34%</f>
        <v>1</v>
      </c>
      <c r="R21" s="432" t="s">
        <v>512</v>
      </c>
    </row>
    <row r="22" spans="1:18" ht="129" customHeight="1" thickBot="1">
      <c r="A22" s="617"/>
      <c r="B22" s="42" t="s">
        <v>48</v>
      </c>
      <c r="C22" s="39" t="s">
        <v>261</v>
      </c>
      <c r="D22" s="39" t="s">
        <v>262</v>
      </c>
      <c r="E22" s="39" t="s">
        <v>208</v>
      </c>
      <c r="F22" s="100" t="s">
        <v>165</v>
      </c>
      <c r="G22" s="98" t="s">
        <v>468</v>
      </c>
      <c r="H22" s="98" t="s">
        <v>461</v>
      </c>
      <c r="I22" s="135">
        <v>0.33</v>
      </c>
      <c r="J22" s="98" t="s">
        <v>1692</v>
      </c>
      <c r="K22" s="230" t="s">
        <v>684</v>
      </c>
      <c r="L22" s="230" t="s">
        <v>685</v>
      </c>
      <c r="M22" s="232">
        <v>0.33</v>
      </c>
      <c r="N22" s="234" t="s">
        <v>1691</v>
      </c>
      <c r="O22" s="441" t="s">
        <v>1832</v>
      </c>
      <c r="P22" s="441" t="s">
        <v>1831</v>
      </c>
      <c r="Q22" s="434">
        <f>+I22+M22+34%</f>
        <v>1</v>
      </c>
      <c r="R22" s="432" t="s">
        <v>1900</v>
      </c>
    </row>
    <row r="23" spans="1:18">
      <c r="A23" s="45"/>
      <c r="B23" s="46"/>
      <c r="C23" s="47"/>
      <c r="D23" s="48"/>
      <c r="E23" s="49"/>
      <c r="F23" s="50"/>
    </row>
  </sheetData>
  <mergeCells count="20">
    <mergeCell ref="B5:C5"/>
    <mergeCell ref="O1:R3"/>
    <mergeCell ref="O4:R4"/>
    <mergeCell ref="K1:N3"/>
    <mergeCell ref="K4:N4"/>
    <mergeCell ref="G1:J3"/>
    <mergeCell ref="G4:J4"/>
    <mergeCell ref="A1:A4"/>
    <mergeCell ref="B1:F1"/>
    <mergeCell ref="B2:C2"/>
    <mergeCell ref="D2:F2"/>
    <mergeCell ref="B3:C3"/>
    <mergeCell ref="D3:F3"/>
    <mergeCell ref="B4:C4"/>
    <mergeCell ref="D4:F4"/>
    <mergeCell ref="A6:A7"/>
    <mergeCell ref="A8:A12"/>
    <mergeCell ref="A13:A15"/>
    <mergeCell ref="A16:A20"/>
    <mergeCell ref="A21:A22"/>
  </mergeCells>
  <hyperlinks>
    <hyperlink ref="H18" r:id="rId1"/>
  </hyperlinks>
  <pageMargins left="0.7" right="0.7" top="0.75" bottom="0.75" header="0.3" footer="0.3"/>
  <pageSetup paperSize="14" scale="25" fitToHeight="0" orientation="landscape"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16"/>
  <sheetViews>
    <sheetView topLeftCell="F11" workbookViewId="0">
      <selection activeCell="T16" sqref="T16"/>
    </sheetView>
  </sheetViews>
  <sheetFormatPr baseColWidth="10" defaultColWidth="12" defaultRowHeight="12"/>
  <cols>
    <col min="1" max="1" width="12" style="51"/>
    <col min="2" max="2" width="33" style="51" customWidth="1"/>
    <col min="3" max="3" width="10.83203125" style="51" customWidth="1"/>
    <col min="4" max="4" width="51.1640625" style="51" customWidth="1"/>
    <col min="5" max="5" width="56.6640625" style="51" customWidth="1"/>
    <col min="6" max="6" width="39.83203125" style="51" customWidth="1"/>
    <col min="7" max="7" width="34.83203125" style="51" customWidth="1"/>
    <col min="8" max="8" width="44.6640625" style="51" hidden="1" customWidth="1"/>
    <col min="9" max="9" width="17.1640625" style="51" hidden="1" customWidth="1"/>
    <col min="10" max="10" width="19" style="51" hidden="1" customWidth="1"/>
    <col min="11" max="11" width="17.5" style="51" hidden="1" customWidth="1"/>
    <col min="12" max="12" width="28.1640625" style="51" hidden="1" customWidth="1"/>
    <col min="13" max="13" width="24.83203125" style="51" hidden="1" customWidth="1"/>
    <col min="14" max="14" width="18.1640625" style="51" hidden="1" customWidth="1"/>
    <col min="15" max="15" width="33.83203125" style="51" hidden="1" customWidth="1"/>
    <col min="16" max="19" width="0" style="51" hidden="1" customWidth="1"/>
    <col min="20" max="20" width="27.1640625" style="51" customWidth="1"/>
    <col min="21" max="21" width="19.83203125" style="51" customWidth="1"/>
    <col min="22" max="22" width="18.1640625" style="51" customWidth="1"/>
    <col min="23" max="23" width="24.6640625" style="51" customWidth="1"/>
    <col min="24" max="16384" width="12" style="51"/>
  </cols>
  <sheetData>
    <row r="1" spans="2:23">
      <c r="B1" s="488"/>
      <c r="C1" s="491" t="s">
        <v>0</v>
      </c>
      <c r="D1" s="491"/>
      <c r="E1" s="491"/>
      <c r="F1" s="491"/>
      <c r="G1" s="491"/>
    </row>
    <row r="2" spans="2:23" ht="12.75" thickBot="1">
      <c r="B2" s="489"/>
      <c r="C2" s="492" t="s">
        <v>1</v>
      </c>
      <c r="D2" s="493"/>
      <c r="E2" s="494" t="s">
        <v>2</v>
      </c>
      <c r="F2" s="494"/>
      <c r="G2" s="495"/>
    </row>
    <row r="3" spans="2:23" ht="12.75" customHeight="1">
      <c r="B3" s="489"/>
      <c r="C3" s="496" t="s">
        <v>3</v>
      </c>
      <c r="D3" s="497"/>
      <c r="E3" s="494">
        <v>2017</v>
      </c>
      <c r="F3" s="494"/>
      <c r="G3" s="495"/>
      <c r="H3" s="699" t="s">
        <v>515</v>
      </c>
      <c r="I3" s="700"/>
      <c r="J3" s="700"/>
      <c r="K3" s="701"/>
      <c r="L3" s="665" t="s">
        <v>1704</v>
      </c>
      <c r="M3" s="666"/>
      <c r="N3" s="666"/>
      <c r="O3" s="667"/>
      <c r="P3" s="714" t="s">
        <v>550</v>
      </c>
      <c r="Q3" s="715"/>
      <c r="R3" s="715"/>
      <c r="S3" s="716"/>
      <c r="T3" s="723" t="s">
        <v>1704</v>
      </c>
      <c r="U3" s="724"/>
      <c r="V3" s="724"/>
      <c r="W3" s="725"/>
    </row>
    <row r="4" spans="2:23">
      <c r="B4" s="490"/>
      <c r="C4" s="496" t="s">
        <v>4</v>
      </c>
      <c r="D4" s="497"/>
      <c r="E4" s="695" t="s">
        <v>57</v>
      </c>
      <c r="F4" s="695"/>
      <c r="G4" s="696"/>
      <c r="H4" s="702"/>
      <c r="I4" s="703"/>
      <c r="J4" s="703"/>
      <c r="K4" s="704"/>
      <c r="L4" s="668"/>
      <c r="M4" s="669"/>
      <c r="N4" s="669"/>
      <c r="O4" s="670"/>
      <c r="P4" s="717"/>
      <c r="Q4" s="718"/>
      <c r="R4" s="718"/>
      <c r="S4" s="719"/>
      <c r="T4" s="726"/>
      <c r="U4" s="727"/>
      <c r="V4" s="727"/>
      <c r="W4" s="728"/>
    </row>
    <row r="5" spans="2:23" ht="12.75" thickBot="1">
      <c r="B5" s="52"/>
      <c r="H5" s="702"/>
      <c r="I5" s="703"/>
      <c r="J5" s="703"/>
      <c r="K5" s="704"/>
      <c r="L5" s="668"/>
      <c r="M5" s="669"/>
      <c r="N5" s="669"/>
      <c r="O5" s="670"/>
      <c r="P5" s="717"/>
      <c r="Q5" s="718"/>
      <c r="R5" s="718"/>
      <c r="S5" s="719"/>
      <c r="T5" s="726"/>
      <c r="U5" s="727"/>
      <c r="V5" s="727"/>
      <c r="W5" s="728"/>
    </row>
    <row r="6" spans="2:23" ht="13.5" customHeight="1" thickBot="1">
      <c r="B6" s="674" t="s">
        <v>263</v>
      </c>
      <c r="C6" s="675"/>
      <c r="D6" s="675"/>
      <c r="E6" s="675"/>
      <c r="F6" s="675"/>
      <c r="G6" s="676"/>
      <c r="H6" s="705" t="s">
        <v>514</v>
      </c>
      <c r="I6" s="706"/>
      <c r="J6" s="706"/>
      <c r="K6" s="707"/>
      <c r="L6" s="671" t="s">
        <v>549</v>
      </c>
      <c r="M6" s="672"/>
      <c r="N6" s="672"/>
      <c r="O6" s="673"/>
      <c r="P6" s="720" t="s">
        <v>549</v>
      </c>
      <c r="Q6" s="721"/>
      <c r="R6" s="721"/>
      <c r="S6" s="722"/>
      <c r="T6" s="729" t="s">
        <v>1712</v>
      </c>
      <c r="U6" s="730"/>
      <c r="V6" s="730"/>
      <c r="W6" s="731"/>
    </row>
    <row r="7" spans="2:23" ht="39" thickBot="1">
      <c r="B7" s="53" t="s">
        <v>6</v>
      </c>
      <c r="C7" s="677" t="s">
        <v>7</v>
      </c>
      <c r="D7" s="678"/>
      <c r="E7" s="54" t="s">
        <v>8</v>
      </c>
      <c r="F7" s="54" t="s">
        <v>9</v>
      </c>
      <c r="G7" s="54" t="s">
        <v>10</v>
      </c>
      <c r="H7" s="157" t="s">
        <v>432</v>
      </c>
      <c r="I7" s="158" t="s">
        <v>433</v>
      </c>
      <c r="J7" s="159" t="s">
        <v>434</v>
      </c>
      <c r="K7" s="160" t="s">
        <v>435</v>
      </c>
      <c r="L7" s="168" t="s">
        <v>432</v>
      </c>
      <c r="M7" s="169" t="s">
        <v>433</v>
      </c>
      <c r="N7" s="170" t="s">
        <v>434</v>
      </c>
      <c r="O7" s="171" t="s">
        <v>435</v>
      </c>
      <c r="P7" s="283" t="s">
        <v>432</v>
      </c>
      <c r="Q7" s="284" t="s">
        <v>433</v>
      </c>
      <c r="R7" s="285" t="s">
        <v>434</v>
      </c>
      <c r="S7" s="286" t="s">
        <v>435</v>
      </c>
      <c r="T7" s="352" t="s">
        <v>432</v>
      </c>
      <c r="U7" s="353" t="s">
        <v>433</v>
      </c>
      <c r="V7" s="354" t="s">
        <v>434</v>
      </c>
      <c r="W7" s="355" t="s">
        <v>435</v>
      </c>
    </row>
    <row r="8" spans="2:23" ht="108.75" thickBot="1">
      <c r="B8" s="55" t="s">
        <v>264</v>
      </c>
      <c r="C8" s="56" t="s">
        <v>12</v>
      </c>
      <c r="D8" s="57" t="s">
        <v>265</v>
      </c>
      <c r="E8" s="58" t="s">
        <v>266</v>
      </c>
      <c r="F8" s="59" t="s">
        <v>267</v>
      </c>
      <c r="G8" s="90" t="s">
        <v>36</v>
      </c>
      <c r="H8" s="109" t="s">
        <v>505</v>
      </c>
      <c r="I8" s="111" t="s">
        <v>506</v>
      </c>
      <c r="J8" s="113">
        <v>0.33</v>
      </c>
      <c r="K8" s="112" t="s">
        <v>507</v>
      </c>
      <c r="L8" s="241" t="s">
        <v>1703</v>
      </c>
      <c r="M8" s="242" t="s">
        <v>565</v>
      </c>
      <c r="N8" s="243">
        <v>0.17</v>
      </c>
      <c r="O8" s="244" t="s">
        <v>566</v>
      </c>
      <c r="P8" s="109"/>
      <c r="Q8" s="111"/>
      <c r="R8" s="113"/>
      <c r="S8" s="150"/>
      <c r="T8" s="448" t="s">
        <v>1873</v>
      </c>
      <c r="U8" s="449" t="s">
        <v>1755</v>
      </c>
      <c r="V8" s="450">
        <f>+J8+N8+50%</f>
        <v>1</v>
      </c>
      <c r="W8" s="465" t="s">
        <v>512</v>
      </c>
    </row>
    <row r="9" spans="2:23">
      <c r="B9" s="679" t="s">
        <v>268</v>
      </c>
      <c r="C9" s="682" t="s">
        <v>15</v>
      </c>
      <c r="D9" s="684" t="s">
        <v>269</v>
      </c>
      <c r="E9" s="686" t="s">
        <v>270</v>
      </c>
      <c r="F9" s="688" t="s">
        <v>271</v>
      </c>
      <c r="G9" s="690" t="s">
        <v>165</v>
      </c>
      <c r="H9" s="693" t="s">
        <v>472</v>
      </c>
      <c r="I9" s="708" t="s">
        <v>462</v>
      </c>
      <c r="J9" s="710">
        <v>0.33</v>
      </c>
      <c r="K9" s="712" t="s">
        <v>1756</v>
      </c>
      <c r="L9" s="657" t="s">
        <v>1702</v>
      </c>
      <c r="M9" s="659" t="s">
        <v>1699</v>
      </c>
      <c r="N9" s="661">
        <v>0.33</v>
      </c>
      <c r="O9" s="663" t="s">
        <v>575</v>
      </c>
      <c r="P9" s="693"/>
      <c r="Q9" s="708"/>
      <c r="R9" s="710"/>
      <c r="S9" s="712"/>
      <c r="T9" s="732" t="s">
        <v>1881</v>
      </c>
      <c r="U9" s="734" t="s">
        <v>339</v>
      </c>
      <c r="V9" s="736">
        <f>+J9+N9+0%</f>
        <v>0.66</v>
      </c>
      <c r="W9" s="738" t="s">
        <v>1880</v>
      </c>
    </row>
    <row r="10" spans="2:23" ht="126.75" customHeight="1" thickBot="1">
      <c r="B10" s="680"/>
      <c r="C10" s="683"/>
      <c r="D10" s="685"/>
      <c r="E10" s="687"/>
      <c r="F10" s="689"/>
      <c r="G10" s="691"/>
      <c r="H10" s="694"/>
      <c r="I10" s="709"/>
      <c r="J10" s="711"/>
      <c r="K10" s="713"/>
      <c r="L10" s="658"/>
      <c r="M10" s="660"/>
      <c r="N10" s="662"/>
      <c r="O10" s="664"/>
      <c r="P10" s="694"/>
      <c r="Q10" s="709"/>
      <c r="R10" s="711"/>
      <c r="S10" s="713"/>
      <c r="T10" s="733"/>
      <c r="U10" s="735"/>
      <c r="V10" s="737"/>
      <c r="W10" s="739"/>
    </row>
    <row r="11" spans="2:23" ht="99.75" customHeight="1" thickBot="1">
      <c r="B11" s="681"/>
      <c r="C11" s="60" t="s">
        <v>18</v>
      </c>
      <c r="D11" s="61" t="s">
        <v>686</v>
      </c>
      <c r="E11" s="62" t="s">
        <v>272</v>
      </c>
      <c r="F11" s="63" t="s">
        <v>271</v>
      </c>
      <c r="G11" s="91" t="s">
        <v>273</v>
      </c>
      <c r="H11" s="109" t="s">
        <v>463</v>
      </c>
      <c r="I11" s="111" t="s">
        <v>469</v>
      </c>
      <c r="J11" s="330">
        <v>0</v>
      </c>
      <c r="K11" s="141" t="s">
        <v>437</v>
      </c>
      <c r="L11" s="241" t="s">
        <v>688</v>
      </c>
      <c r="M11" s="242" t="s">
        <v>689</v>
      </c>
      <c r="N11" s="243">
        <v>0</v>
      </c>
      <c r="O11" s="244" t="s">
        <v>687</v>
      </c>
      <c r="P11" s="109"/>
      <c r="Q11" s="111"/>
      <c r="R11" s="113"/>
      <c r="S11" s="150"/>
      <c r="T11" s="448" t="s">
        <v>1874</v>
      </c>
      <c r="U11" s="449" t="s">
        <v>339</v>
      </c>
      <c r="V11" s="450">
        <v>0</v>
      </c>
      <c r="W11" s="476" t="s">
        <v>1811</v>
      </c>
    </row>
    <row r="12" spans="2:23" ht="105.75" thickBot="1">
      <c r="B12" s="697" t="s">
        <v>274</v>
      </c>
      <c r="C12" s="64" t="s">
        <v>29</v>
      </c>
      <c r="D12" s="65" t="s">
        <v>275</v>
      </c>
      <c r="E12" s="66" t="s">
        <v>276</v>
      </c>
      <c r="F12" s="58" t="s">
        <v>267</v>
      </c>
      <c r="G12" s="92" t="s">
        <v>273</v>
      </c>
      <c r="H12" s="109" t="s">
        <v>437</v>
      </c>
      <c r="I12" s="109" t="s">
        <v>437</v>
      </c>
      <c r="J12" s="331">
        <v>0</v>
      </c>
      <c r="K12" s="109" t="s">
        <v>437</v>
      </c>
      <c r="L12" s="241" t="s">
        <v>567</v>
      </c>
      <c r="M12" s="245" t="s">
        <v>568</v>
      </c>
      <c r="N12" s="246">
        <v>1</v>
      </c>
      <c r="O12" s="241" t="s">
        <v>569</v>
      </c>
      <c r="P12" s="109"/>
      <c r="Q12" s="287"/>
      <c r="R12" s="114"/>
      <c r="S12" s="109"/>
      <c r="T12" s="448" t="s">
        <v>1875</v>
      </c>
      <c r="U12" s="451" t="s">
        <v>1757</v>
      </c>
      <c r="V12" s="452">
        <v>1</v>
      </c>
      <c r="W12" s="455" t="s">
        <v>512</v>
      </c>
    </row>
    <row r="13" spans="2:23" ht="48.75" thickBot="1">
      <c r="B13" s="698"/>
      <c r="C13" s="67" t="s">
        <v>31</v>
      </c>
      <c r="D13" s="65" t="s">
        <v>277</v>
      </c>
      <c r="E13" s="66" t="s">
        <v>278</v>
      </c>
      <c r="F13" s="58" t="s">
        <v>267</v>
      </c>
      <c r="G13" s="93" t="s">
        <v>235</v>
      </c>
      <c r="H13" s="148" t="s">
        <v>508</v>
      </c>
      <c r="I13" s="149" t="s">
        <v>508</v>
      </c>
      <c r="J13" s="114">
        <v>0</v>
      </c>
      <c r="K13" s="112" t="s">
        <v>509</v>
      </c>
      <c r="L13" s="247" t="s">
        <v>570</v>
      </c>
      <c r="M13" s="248" t="s">
        <v>571</v>
      </c>
      <c r="N13" s="246">
        <v>1</v>
      </c>
      <c r="O13" s="244" t="s">
        <v>572</v>
      </c>
      <c r="P13" s="288"/>
      <c r="Q13" s="289"/>
      <c r="R13" s="114"/>
      <c r="S13" s="150"/>
      <c r="T13" s="453" t="s">
        <v>512</v>
      </c>
      <c r="U13" s="454" t="s">
        <v>339</v>
      </c>
      <c r="V13" s="452">
        <v>1</v>
      </c>
      <c r="W13" s="465" t="s">
        <v>1812</v>
      </c>
    </row>
    <row r="14" spans="2:23" ht="84" customHeight="1" thickBot="1">
      <c r="B14" s="692" t="s">
        <v>279</v>
      </c>
      <c r="C14" s="60" t="s">
        <v>33</v>
      </c>
      <c r="D14" s="68" t="s">
        <v>280</v>
      </c>
      <c r="E14" s="69" t="s">
        <v>281</v>
      </c>
      <c r="F14" s="69" t="s">
        <v>271</v>
      </c>
      <c r="G14" s="94" t="s">
        <v>246</v>
      </c>
      <c r="H14" s="110" t="s">
        <v>464</v>
      </c>
      <c r="I14" s="111" t="s">
        <v>465</v>
      </c>
      <c r="J14" s="330">
        <v>0</v>
      </c>
      <c r="K14" s="141" t="s">
        <v>437</v>
      </c>
      <c r="L14" s="249" t="s">
        <v>574</v>
      </c>
      <c r="M14" s="250" t="s">
        <v>573</v>
      </c>
      <c r="N14" s="243">
        <v>1</v>
      </c>
      <c r="O14" s="251" t="s">
        <v>575</v>
      </c>
      <c r="P14" s="110"/>
      <c r="Q14" s="290"/>
      <c r="R14" s="113"/>
      <c r="S14" s="141"/>
      <c r="T14" s="448" t="s">
        <v>512</v>
      </c>
      <c r="U14" s="454" t="s">
        <v>339</v>
      </c>
      <c r="V14" s="450">
        <v>1</v>
      </c>
      <c r="W14" s="456" t="s">
        <v>512</v>
      </c>
    </row>
    <row r="15" spans="2:23" ht="156.75" thickBot="1">
      <c r="B15" s="692"/>
      <c r="C15" s="60" t="s">
        <v>37</v>
      </c>
      <c r="D15" s="70" t="s">
        <v>282</v>
      </c>
      <c r="E15" s="71" t="s">
        <v>1901</v>
      </c>
      <c r="F15" s="71" t="s">
        <v>283</v>
      </c>
      <c r="G15" s="95" t="s">
        <v>273</v>
      </c>
      <c r="H15" s="110" t="s">
        <v>510</v>
      </c>
      <c r="I15" s="111" t="s">
        <v>511</v>
      </c>
      <c r="J15" s="113">
        <v>1</v>
      </c>
      <c r="K15" s="150" t="s">
        <v>512</v>
      </c>
      <c r="L15" s="252" t="s">
        <v>512</v>
      </c>
      <c r="M15" s="242" t="s">
        <v>512</v>
      </c>
      <c r="N15" s="243">
        <v>1</v>
      </c>
      <c r="O15" s="244" t="s">
        <v>575</v>
      </c>
      <c r="P15" s="58"/>
      <c r="Q15" s="111"/>
      <c r="R15" s="113"/>
      <c r="S15" s="150"/>
      <c r="T15" s="448" t="s">
        <v>512</v>
      </c>
      <c r="U15" s="449" t="s">
        <v>339</v>
      </c>
      <c r="V15" s="450">
        <v>1</v>
      </c>
      <c r="W15" s="465" t="s">
        <v>512</v>
      </c>
    </row>
    <row r="16" spans="2:23" ht="120.75" thickBot="1">
      <c r="B16" s="72" t="s">
        <v>284</v>
      </c>
      <c r="C16" s="60" t="s">
        <v>44</v>
      </c>
      <c r="D16" s="68" t="s">
        <v>285</v>
      </c>
      <c r="E16" s="69" t="s">
        <v>286</v>
      </c>
      <c r="F16" s="69" t="s">
        <v>271</v>
      </c>
      <c r="G16" s="96" t="s">
        <v>209</v>
      </c>
      <c r="H16" s="109" t="s">
        <v>437</v>
      </c>
      <c r="I16" s="111" t="s">
        <v>437</v>
      </c>
      <c r="J16" s="330">
        <v>0</v>
      </c>
      <c r="K16" s="141" t="s">
        <v>437</v>
      </c>
      <c r="L16" s="254" t="s">
        <v>437</v>
      </c>
      <c r="M16" s="254" t="s">
        <v>437</v>
      </c>
      <c r="N16" s="253">
        <v>0</v>
      </c>
      <c r="O16" s="254" t="s">
        <v>437</v>
      </c>
      <c r="P16" s="291"/>
      <c r="Q16" s="291"/>
      <c r="R16" s="292"/>
      <c r="S16" s="291"/>
      <c r="T16" s="448" t="s">
        <v>1877</v>
      </c>
      <c r="U16" s="456" t="s">
        <v>339</v>
      </c>
      <c r="V16" s="457">
        <v>0</v>
      </c>
      <c r="W16" s="475" t="s">
        <v>1811</v>
      </c>
    </row>
  </sheetData>
  <mergeCells count="42">
    <mergeCell ref="T3:W5"/>
    <mergeCell ref="T6:W6"/>
    <mergeCell ref="T9:T10"/>
    <mergeCell ref="U9:U10"/>
    <mergeCell ref="V9:V10"/>
    <mergeCell ref="W9:W10"/>
    <mergeCell ref="P3:S5"/>
    <mergeCell ref="P6:S6"/>
    <mergeCell ref="P9:P10"/>
    <mergeCell ref="Q9:Q10"/>
    <mergeCell ref="R9:R10"/>
    <mergeCell ref="S9:S10"/>
    <mergeCell ref="B14:B15"/>
    <mergeCell ref="H9:H10"/>
    <mergeCell ref="C4:D4"/>
    <mergeCell ref="E4:G4"/>
    <mergeCell ref="B12:B13"/>
    <mergeCell ref="H3:K5"/>
    <mergeCell ref="H6:K6"/>
    <mergeCell ref="B1:B4"/>
    <mergeCell ref="C1:G1"/>
    <mergeCell ref="I9:I10"/>
    <mergeCell ref="J9:J10"/>
    <mergeCell ref="C3:D3"/>
    <mergeCell ref="E3:G3"/>
    <mergeCell ref="C2:D2"/>
    <mergeCell ref="E2:G2"/>
    <mergeCell ref="K9:K10"/>
    <mergeCell ref="B6:G6"/>
    <mergeCell ref="C7:D7"/>
    <mergeCell ref="B9:B11"/>
    <mergeCell ref="C9:C10"/>
    <mergeCell ref="D9:D10"/>
    <mergeCell ref="E9:E10"/>
    <mergeCell ref="F9:F10"/>
    <mergeCell ref="G9:G10"/>
    <mergeCell ref="L9:L10"/>
    <mergeCell ref="M9:M10"/>
    <mergeCell ref="N9:N10"/>
    <mergeCell ref="O9:O10"/>
    <mergeCell ref="L3:O5"/>
    <mergeCell ref="L6:O6"/>
  </mergeCells>
  <hyperlinks>
    <hyperlink ref="M12" r:id="rId1" location="instrumentos-de-gestión-de-información-publica"/>
    <hyperlink ref="M14" r:id="rId2"/>
  </hyperlinks>
  <pageMargins left="0.7" right="0.7" top="0.75" bottom="0.75" header="0.3" footer="0.3"/>
  <pageSetup scale="32" fitToHeight="0" orientation="landscape" verticalDpi="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opLeftCell="E1" zoomScale="90" zoomScaleNormal="90" workbookViewId="0">
      <selection activeCell="O10" sqref="O10"/>
    </sheetView>
  </sheetViews>
  <sheetFormatPr baseColWidth="10" defaultColWidth="12" defaultRowHeight="12.75"/>
  <cols>
    <col min="1" max="1" width="33" style="73" customWidth="1"/>
    <col min="2" max="2" width="10.83203125" style="73" customWidth="1"/>
    <col min="3" max="3" width="51.1640625" style="73" customWidth="1"/>
    <col min="4" max="4" width="56.6640625" style="73" customWidth="1"/>
    <col min="5" max="5" width="39.83203125" style="73" customWidth="1"/>
    <col min="6" max="6" width="34.83203125" style="73" customWidth="1"/>
    <col min="7" max="7" width="63.6640625" style="73" hidden="1" customWidth="1"/>
    <col min="8" max="8" width="17.6640625" style="73" hidden="1" customWidth="1"/>
    <col min="9" max="9" width="23.83203125" style="73" hidden="1" customWidth="1"/>
    <col min="10" max="10" width="26.1640625" style="73" hidden="1" customWidth="1"/>
    <col min="11" max="11" width="55.83203125" style="73" hidden="1" customWidth="1"/>
    <col min="12" max="12" width="22.1640625" style="73" hidden="1" customWidth="1"/>
    <col min="13" max="13" width="27" style="73" hidden="1" customWidth="1"/>
    <col min="14" max="14" width="41.33203125" style="73" hidden="1" customWidth="1"/>
    <col min="15" max="15" width="60.33203125" style="73" customWidth="1"/>
    <col min="16" max="16" width="18.1640625" style="73" customWidth="1"/>
    <col min="17" max="17" width="18" style="73" customWidth="1"/>
    <col min="18" max="18" width="21.6640625" style="73" customWidth="1"/>
    <col min="19" max="16384" width="12" style="73"/>
  </cols>
  <sheetData>
    <row r="1" spans="1:18" ht="13.5" thickBot="1">
      <c r="A1" s="488"/>
      <c r="B1" s="491" t="s">
        <v>0</v>
      </c>
      <c r="C1" s="491"/>
      <c r="D1" s="491"/>
      <c r="E1" s="491"/>
      <c r="F1" s="491"/>
    </row>
    <row r="2" spans="1:18" ht="12.75" customHeight="1">
      <c r="A2" s="489"/>
      <c r="B2" s="492" t="s">
        <v>1</v>
      </c>
      <c r="C2" s="493"/>
      <c r="D2" s="494" t="s">
        <v>2</v>
      </c>
      <c r="E2" s="494"/>
      <c r="F2" s="495"/>
      <c r="G2" s="645" t="s">
        <v>438</v>
      </c>
      <c r="H2" s="646"/>
      <c r="I2" s="646"/>
      <c r="J2" s="647"/>
      <c r="K2" s="633" t="s">
        <v>438</v>
      </c>
      <c r="L2" s="634"/>
      <c r="M2" s="634"/>
      <c r="N2" s="635"/>
      <c r="O2" s="621" t="s">
        <v>438</v>
      </c>
      <c r="P2" s="622"/>
      <c r="Q2" s="622"/>
      <c r="R2" s="623"/>
    </row>
    <row r="3" spans="1:18" ht="12.75" customHeight="1">
      <c r="A3" s="489"/>
      <c r="B3" s="496" t="s">
        <v>3</v>
      </c>
      <c r="C3" s="497"/>
      <c r="D3" s="494">
        <v>2017</v>
      </c>
      <c r="E3" s="494"/>
      <c r="F3" s="495"/>
      <c r="G3" s="648"/>
      <c r="H3" s="649"/>
      <c r="I3" s="649"/>
      <c r="J3" s="650"/>
      <c r="K3" s="636"/>
      <c r="L3" s="637"/>
      <c r="M3" s="637"/>
      <c r="N3" s="638"/>
      <c r="O3" s="624"/>
      <c r="P3" s="625"/>
      <c r="Q3" s="625"/>
      <c r="R3" s="626"/>
    </row>
    <row r="4" spans="1:18" ht="13.5" customHeight="1" thickBot="1">
      <c r="A4" s="490"/>
      <c r="B4" s="496" t="s">
        <v>4</v>
      </c>
      <c r="C4" s="497"/>
      <c r="D4" s="695" t="s">
        <v>287</v>
      </c>
      <c r="E4" s="695"/>
      <c r="F4" s="696"/>
      <c r="G4" s="651"/>
      <c r="H4" s="652"/>
      <c r="I4" s="652"/>
      <c r="J4" s="653"/>
      <c r="K4" s="639"/>
      <c r="L4" s="640"/>
      <c r="M4" s="640"/>
      <c r="N4" s="641"/>
      <c r="O4" s="627"/>
      <c r="P4" s="628"/>
      <c r="Q4" s="628"/>
      <c r="R4" s="629"/>
    </row>
    <row r="5" spans="1:18" ht="20.25" customHeight="1" thickBot="1">
      <c r="A5" s="744" t="s">
        <v>288</v>
      </c>
      <c r="B5" s="745"/>
      <c r="C5" s="745"/>
      <c r="D5" s="745"/>
      <c r="E5" s="745"/>
      <c r="F5" s="746"/>
      <c r="G5" s="655" t="s">
        <v>514</v>
      </c>
      <c r="H5" s="655"/>
      <c r="I5" s="655"/>
      <c r="J5" s="656"/>
      <c r="K5" s="643" t="s">
        <v>549</v>
      </c>
      <c r="L5" s="643"/>
      <c r="M5" s="643"/>
      <c r="N5" s="644"/>
      <c r="O5" s="631" t="s">
        <v>1712</v>
      </c>
      <c r="P5" s="631"/>
      <c r="Q5" s="631"/>
      <c r="R5" s="632"/>
    </row>
    <row r="6" spans="1:18" ht="31.5" customHeight="1" thickBot="1">
      <c r="A6" s="74" t="s">
        <v>128</v>
      </c>
      <c r="B6" s="740" t="s">
        <v>7</v>
      </c>
      <c r="C6" s="740"/>
      <c r="D6" s="74" t="s">
        <v>8</v>
      </c>
      <c r="E6" s="74" t="s">
        <v>9</v>
      </c>
      <c r="F6" s="74" t="s">
        <v>10</v>
      </c>
      <c r="G6" s="157" t="s">
        <v>432</v>
      </c>
      <c r="H6" s="158" t="s">
        <v>433</v>
      </c>
      <c r="I6" s="161" t="s">
        <v>434</v>
      </c>
      <c r="J6" s="162" t="s">
        <v>435</v>
      </c>
      <c r="K6" s="168" t="s">
        <v>432</v>
      </c>
      <c r="L6" s="169" t="s">
        <v>433</v>
      </c>
      <c r="M6" s="172" t="s">
        <v>434</v>
      </c>
      <c r="N6" s="173" t="s">
        <v>435</v>
      </c>
      <c r="O6" s="352" t="s">
        <v>432</v>
      </c>
      <c r="P6" s="353" t="s">
        <v>433</v>
      </c>
      <c r="Q6" s="356" t="s">
        <v>434</v>
      </c>
      <c r="R6" s="357" t="s">
        <v>435</v>
      </c>
    </row>
    <row r="7" spans="1:18" ht="282" customHeight="1" thickBot="1">
      <c r="A7" s="741" t="s">
        <v>289</v>
      </c>
      <c r="B7" s="75">
        <v>1.1000000000000001</v>
      </c>
      <c r="C7" s="76" t="s">
        <v>290</v>
      </c>
      <c r="D7" s="75" t="s">
        <v>291</v>
      </c>
      <c r="E7" s="75" t="s">
        <v>292</v>
      </c>
      <c r="F7" s="97" t="s">
        <v>145</v>
      </c>
      <c r="G7" s="106" t="s">
        <v>478</v>
      </c>
      <c r="H7" s="138" t="s">
        <v>479</v>
      </c>
      <c r="I7" s="139">
        <v>0.5</v>
      </c>
      <c r="J7" s="9" t="s">
        <v>546</v>
      </c>
      <c r="K7" s="230" t="s">
        <v>551</v>
      </c>
      <c r="L7" s="294" t="s">
        <v>586</v>
      </c>
      <c r="M7" s="339">
        <v>1</v>
      </c>
      <c r="N7" s="230" t="s">
        <v>552</v>
      </c>
      <c r="O7" s="458" t="s">
        <v>1750</v>
      </c>
      <c r="P7" s="459" t="s">
        <v>1705</v>
      </c>
      <c r="Q7" s="460">
        <v>1</v>
      </c>
      <c r="R7" s="458" t="s">
        <v>1706</v>
      </c>
    </row>
    <row r="8" spans="1:18" ht="138" customHeight="1" thickBot="1">
      <c r="A8" s="741"/>
      <c r="B8" s="75">
        <v>1.2</v>
      </c>
      <c r="C8" s="76" t="s">
        <v>293</v>
      </c>
      <c r="D8" s="75" t="s">
        <v>294</v>
      </c>
      <c r="E8" s="75" t="s">
        <v>292</v>
      </c>
      <c r="F8" s="97" t="s">
        <v>209</v>
      </c>
      <c r="G8" s="134" t="s">
        <v>437</v>
      </c>
      <c r="H8" s="134" t="s">
        <v>437</v>
      </c>
      <c r="I8" s="344">
        <v>0</v>
      </c>
      <c r="J8" s="151" t="s">
        <v>437</v>
      </c>
      <c r="K8" s="340" t="s">
        <v>437</v>
      </c>
      <c r="L8" s="340" t="s">
        <v>437</v>
      </c>
      <c r="M8" s="343">
        <v>0</v>
      </c>
      <c r="N8" s="340" t="s">
        <v>437</v>
      </c>
      <c r="O8" s="458" t="s">
        <v>1876</v>
      </c>
      <c r="P8" s="461" t="s">
        <v>1707</v>
      </c>
      <c r="Q8" s="462">
        <v>0</v>
      </c>
      <c r="R8" s="466" t="s">
        <v>1826</v>
      </c>
    </row>
    <row r="9" spans="1:18" ht="409.5" customHeight="1" thickBot="1">
      <c r="A9" s="742"/>
      <c r="B9" s="75">
        <v>1.3</v>
      </c>
      <c r="C9" s="76" t="s">
        <v>295</v>
      </c>
      <c r="D9" s="75" t="s">
        <v>163</v>
      </c>
      <c r="E9" s="75" t="s">
        <v>292</v>
      </c>
      <c r="F9" s="97" t="s">
        <v>165</v>
      </c>
      <c r="G9" s="106" t="s">
        <v>513</v>
      </c>
      <c r="H9" s="133" t="s">
        <v>480</v>
      </c>
      <c r="I9" s="139">
        <v>0.33</v>
      </c>
      <c r="J9" s="152" t="s">
        <v>545</v>
      </c>
      <c r="K9" s="341" t="s">
        <v>553</v>
      </c>
      <c r="L9" s="293" t="s">
        <v>587</v>
      </c>
      <c r="M9" s="339">
        <v>0.33</v>
      </c>
      <c r="N9" s="234" t="s">
        <v>554</v>
      </c>
      <c r="O9" s="441" t="s">
        <v>1708</v>
      </c>
      <c r="P9" s="433" t="s">
        <v>587</v>
      </c>
      <c r="Q9" s="464">
        <f>+I9+M9+34%</f>
        <v>1</v>
      </c>
      <c r="R9" s="432" t="s">
        <v>1709</v>
      </c>
    </row>
    <row r="10" spans="1:18" ht="331.5" customHeight="1" thickBot="1">
      <c r="A10" s="743"/>
      <c r="B10" s="75">
        <v>1.4</v>
      </c>
      <c r="C10" s="76" t="s">
        <v>296</v>
      </c>
      <c r="D10" s="75" t="s">
        <v>297</v>
      </c>
      <c r="E10" s="75" t="s">
        <v>292</v>
      </c>
      <c r="F10" s="97" t="s">
        <v>145</v>
      </c>
      <c r="G10" s="108" t="s">
        <v>437</v>
      </c>
      <c r="H10" s="108" t="s">
        <v>437</v>
      </c>
      <c r="I10" s="345">
        <v>0</v>
      </c>
      <c r="J10" s="108" t="s">
        <v>437</v>
      </c>
      <c r="K10" s="230" t="s">
        <v>555</v>
      </c>
      <c r="L10" s="293" t="s">
        <v>556</v>
      </c>
      <c r="M10" s="232">
        <v>0.5</v>
      </c>
      <c r="N10" s="342" t="s">
        <v>588</v>
      </c>
      <c r="O10" s="463" t="s">
        <v>1902</v>
      </c>
      <c r="P10" s="433" t="s">
        <v>1710</v>
      </c>
      <c r="Q10" s="434">
        <f>+I10+M10+50%</f>
        <v>1</v>
      </c>
      <c r="R10" s="458" t="s">
        <v>1711</v>
      </c>
    </row>
  </sheetData>
  <mergeCells count="17">
    <mergeCell ref="O2:R4"/>
    <mergeCell ref="O5:R5"/>
    <mergeCell ref="K2:N4"/>
    <mergeCell ref="K5:N5"/>
    <mergeCell ref="A5:F5"/>
    <mergeCell ref="B6:C6"/>
    <mergeCell ref="A7:A10"/>
    <mergeCell ref="G2:J4"/>
    <mergeCell ref="G5:J5"/>
    <mergeCell ref="A1:A4"/>
    <mergeCell ref="B1:F1"/>
    <mergeCell ref="B2:C2"/>
    <mergeCell ref="D2:F2"/>
    <mergeCell ref="B3:C3"/>
    <mergeCell ref="D3:F3"/>
    <mergeCell ref="B4:C4"/>
    <mergeCell ref="D4:F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6"/>
  <sheetViews>
    <sheetView topLeftCell="C6" zoomScaleNormal="100" workbookViewId="0">
      <selection activeCell="H11" sqref="H11:H14"/>
    </sheetView>
  </sheetViews>
  <sheetFormatPr baseColWidth="10" defaultRowHeight="12.75"/>
  <cols>
    <col min="2" max="2" width="35.83203125" customWidth="1"/>
    <col min="3" max="3" width="28" customWidth="1"/>
    <col min="4" max="8" width="27.1640625" customWidth="1"/>
  </cols>
  <sheetData>
    <row r="2" spans="2:9">
      <c r="B2" s="762"/>
    </row>
    <row r="3" spans="2:9">
      <c r="B3" s="763"/>
    </row>
    <row r="4" spans="2:9" ht="32.25" customHeight="1">
      <c r="B4" s="764" t="s">
        <v>1688</v>
      </c>
      <c r="C4" s="764"/>
      <c r="D4" s="764"/>
      <c r="E4" s="764"/>
      <c r="F4" s="764"/>
      <c r="G4" s="764"/>
      <c r="H4" s="764"/>
    </row>
    <row r="5" spans="2:9">
      <c r="B5" s="765" t="s">
        <v>439</v>
      </c>
      <c r="C5" s="766"/>
      <c r="D5" s="346">
        <v>42867</v>
      </c>
      <c r="E5" s="346">
        <v>42990</v>
      </c>
      <c r="F5" s="358">
        <v>43100</v>
      </c>
      <c r="G5" s="767" t="s">
        <v>1686</v>
      </c>
      <c r="H5" s="767" t="s">
        <v>1685</v>
      </c>
    </row>
    <row r="6" spans="2:9" ht="60">
      <c r="B6" s="146" t="s">
        <v>440</v>
      </c>
      <c r="C6" s="147" t="s">
        <v>542</v>
      </c>
      <c r="D6" s="147" t="s">
        <v>1684</v>
      </c>
      <c r="E6" s="147" t="s">
        <v>1683</v>
      </c>
      <c r="F6" s="147" t="s">
        <v>1682</v>
      </c>
      <c r="G6" s="768"/>
      <c r="H6" s="768"/>
    </row>
    <row r="7" spans="2:9">
      <c r="B7" s="753" t="s">
        <v>1693</v>
      </c>
      <c r="C7" s="755">
        <f>+COUNTA('Companente 1( riesgos)'!D8:D21)</f>
        <v>14</v>
      </c>
      <c r="D7" s="755">
        <f>+COUNTIF('Companente 1( riesgos)'!J8:J21,100%)</f>
        <v>6</v>
      </c>
      <c r="E7" s="755">
        <f>+COUNTIF('Companente 1( riesgos)'!N8:N21,100%)-D7</f>
        <v>1</v>
      </c>
      <c r="F7" s="755">
        <f>+COUNTIF('Companente 1( riesgos)'!V8:V21,100%)-D7-E7</f>
        <v>6</v>
      </c>
      <c r="G7" s="769">
        <f>+D7+F7+E7</f>
        <v>13</v>
      </c>
      <c r="H7" s="758">
        <f>G7/C7</f>
        <v>0.9285714285714286</v>
      </c>
      <c r="I7" s="347"/>
    </row>
    <row r="8" spans="2:9">
      <c r="B8" s="754"/>
      <c r="C8" s="756"/>
      <c r="D8" s="756"/>
      <c r="E8" s="756"/>
      <c r="F8" s="756"/>
      <c r="G8" s="770"/>
      <c r="H8" s="759"/>
      <c r="I8" s="347"/>
    </row>
    <row r="9" spans="2:9">
      <c r="B9" s="754"/>
      <c r="C9" s="756"/>
      <c r="D9" s="756"/>
      <c r="E9" s="756"/>
      <c r="F9" s="756"/>
      <c r="G9" s="770"/>
      <c r="H9" s="759"/>
      <c r="I9" s="347"/>
    </row>
    <row r="10" spans="2:9">
      <c r="B10" s="754"/>
      <c r="C10" s="757"/>
      <c r="D10" s="757"/>
      <c r="E10" s="757"/>
      <c r="F10" s="757"/>
      <c r="G10" s="771"/>
      <c r="H10" s="760"/>
      <c r="I10" s="347"/>
    </row>
    <row r="11" spans="2:9">
      <c r="B11" s="753" t="s">
        <v>1694</v>
      </c>
      <c r="C11" s="755">
        <v>10</v>
      </c>
      <c r="D11" s="755">
        <v>1</v>
      </c>
      <c r="E11" s="755">
        <v>4</v>
      </c>
      <c r="F11" s="755">
        <v>5</v>
      </c>
      <c r="G11" s="769">
        <f>+D11+F11+E11</f>
        <v>10</v>
      </c>
      <c r="H11" s="758">
        <f>+G11/C11</f>
        <v>1</v>
      </c>
    </row>
    <row r="12" spans="2:9">
      <c r="B12" s="754"/>
      <c r="C12" s="756"/>
      <c r="D12" s="756"/>
      <c r="E12" s="756"/>
      <c r="F12" s="756"/>
      <c r="G12" s="770"/>
      <c r="H12" s="759"/>
    </row>
    <row r="13" spans="2:9">
      <c r="B13" s="754"/>
      <c r="C13" s="756"/>
      <c r="D13" s="756"/>
      <c r="E13" s="756"/>
      <c r="F13" s="756"/>
      <c r="G13" s="770"/>
      <c r="H13" s="759"/>
    </row>
    <row r="14" spans="2:9">
      <c r="B14" s="754"/>
      <c r="C14" s="757"/>
      <c r="D14" s="757"/>
      <c r="E14" s="757"/>
      <c r="F14" s="757"/>
      <c r="G14" s="771"/>
      <c r="H14" s="760"/>
    </row>
    <row r="15" spans="2:9">
      <c r="B15" s="753" t="s">
        <v>1695</v>
      </c>
      <c r="C15" s="755">
        <f>+COUNTA('Componente 3 (Rendición de Cue)'!D8:D28)</f>
        <v>21</v>
      </c>
      <c r="D15" s="755">
        <f>+COUNTIF('Componente 3 (Rendición de Cue)'!I8:I28,100%)</f>
        <v>1</v>
      </c>
      <c r="E15" s="755">
        <f>+COUNTIF('Componente 3 (Rendición de Cue)'!M8:M28,100%)-D15</f>
        <v>2</v>
      </c>
      <c r="F15" s="755">
        <f>15-D15-E15</f>
        <v>12</v>
      </c>
      <c r="G15" s="769">
        <f>+D15+E15+F15</f>
        <v>15</v>
      </c>
      <c r="H15" s="758">
        <f>+G15/C15</f>
        <v>0.7142857142857143</v>
      </c>
    </row>
    <row r="16" spans="2:9">
      <c r="B16" s="754"/>
      <c r="C16" s="757"/>
      <c r="D16" s="756"/>
      <c r="E16" s="756"/>
      <c r="F16" s="756"/>
      <c r="G16" s="770"/>
      <c r="H16" s="760"/>
    </row>
    <row r="17" spans="2:9">
      <c r="B17" s="753" t="s">
        <v>1696</v>
      </c>
      <c r="C17" s="755">
        <f>+COUNTA('Componente 4 (Atención al Ciu)'!C6:C22)</f>
        <v>17</v>
      </c>
      <c r="D17" s="755">
        <f>+COUNTIF('Componente 4 (Atención al Ciu)'!I6:I22,100%)</f>
        <v>3</v>
      </c>
      <c r="E17" s="755">
        <f>+COUNTIF('Componente 4 (Atención al Ciu)'!M6:M22,100%)-D17</f>
        <v>1</v>
      </c>
      <c r="F17" s="755">
        <f>+COUNTIF('Componente 4 (Atención al Ciu)'!Q6:Q22,100%)-D17-E17</f>
        <v>7</v>
      </c>
      <c r="G17" s="755">
        <f>+D17+E17+F17</f>
        <v>11</v>
      </c>
      <c r="H17" s="758">
        <f>+G17/C17</f>
        <v>0.6470588235294118</v>
      </c>
    </row>
    <row r="18" spans="2:9">
      <c r="B18" s="754"/>
      <c r="C18" s="756"/>
      <c r="D18" s="756"/>
      <c r="E18" s="756"/>
      <c r="F18" s="756"/>
      <c r="G18" s="756"/>
      <c r="H18" s="759"/>
      <c r="I18" s="473"/>
    </row>
    <row r="19" spans="2:9">
      <c r="B19" s="754"/>
      <c r="C19" s="756"/>
      <c r="D19" s="756"/>
      <c r="E19" s="756"/>
      <c r="F19" s="756"/>
      <c r="G19" s="756"/>
      <c r="H19" s="759" t="e">
        <f t="shared" ref="H19" si="0">+D19/C19</f>
        <v>#DIV/0!</v>
      </c>
    </row>
    <row r="20" spans="2:9">
      <c r="B20" s="754"/>
      <c r="C20" s="756"/>
      <c r="D20" s="756"/>
      <c r="E20" s="756"/>
      <c r="F20" s="756"/>
      <c r="G20" s="756"/>
      <c r="H20" s="759"/>
    </row>
    <row r="21" spans="2:9">
      <c r="B21" s="754"/>
      <c r="C21" s="756"/>
      <c r="D21" s="756"/>
      <c r="E21" s="756"/>
      <c r="F21" s="756"/>
      <c r="G21" s="756"/>
      <c r="H21" s="759"/>
    </row>
    <row r="22" spans="2:9" hidden="1">
      <c r="B22" s="754"/>
      <c r="C22" s="757"/>
      <c r="D22" s="757"/>
      <c r="E22" s="163"/>
      <c r="F22" s="204"/>
      <c r="G22" s="204"/>
      <c r="H22" s="760"/>
    </row>
    <row r="23" spans="2:9">
      <c r="B23" s="753" t="s">
        <v>1697</v>
      </c>
      <c r="C23" s="755">
        <f>+COUNTA('Componente 5 (Transparencia)'!D8:D16)</f>
        <v>8</v>
      </c>
      <c r="D23" s="755">
        <f>+COUNTIF('Componente 5 (Transparencia)'!J8:J16,100%)</f>
        <v>1</v>
      </c>
      <c r="E23" s="755">
        <f>+COUNTIF('Componente 5 (Transparencia)'!N8:N16,100%)-D23</f>
        <v>3</v>
      </c>
      <c r="F23" s="755">
        <f>+COUNTIF('Componente 5 (Transparencia)'!V8:V16,100%)-D23-E23</f>
        <v>1</v>
      </c>
      <c r="G23" s="755">
        <f>+D23+E23+F23</f>
        <v>5</v>
      </c>
      <c r="H23" s="758">
        <f>+G23/C23</f>
        <v>0.625</v>
      </c>
    </row>
    <row r="24" spans="2:9">
      <c r="B24" s="761"/>
      <c r="C24" s="757"/>
      <c r="D24" s="757"/>
      <c r="E24" s="757"/>
      <c r="F24" s="757"/>
      <c r="G24" s="757"/>
      <c r="H24" s="760"/>
    </row>
    <row r="25" spans="2:9">
      <c r="B25" s="747" t="s">
        <v>1698</v>
      </c>
      <c r="C25" s="749">
        <f>+COUNTA('Componente 6 (Iniciativas Adic)'!C7:C10)</f>
        <v>4</v>
      </c>
      <c r="D25" s="749">
        <f>+COUNTIF('Componente 6 (Iniciativas Adic)'!I7:I10,100%)</f>
        <v>0</v>
      </c>
      <c r="E25" s="749">
        <f>+COUNTIF('Componente 6 (Iniciativas Adic)'!M7:M10,100%)</f>
        <v>1</v>
      </c>
      <c r="F25" s="749">
        <f>+COUNTIF('Componente 6 (Iniciativas Adic)'!Q7:Q10,100%)-D25-E25</f>
        <v>2</v>
      </c>
      <c r="G25" s="749">
        <f>+D25+E25+F25</f>
        <v>3</v>
      </c>
      <c r="H25" s="751">
        <f>+G25/C25</f>
        <v>0.75</v>
      </c>
    </row>
    <row r="26" spans="2:9">
      <c r="B26" s="748"/>
      <c r="C26" s="750"/>
      <c r="D26" s="750"/>
      <c r="E26" s="750"/>
      <c r="F26" s="750"/>
      <c r="G26" s="750"/>
      <c r="H26" s="752"/>
    </row>
  </sheetData>
  <mergeCells count="47">
    <mergeCell ref="G23:G24"/>
    <mergeCell ref="F25:F26"/>
    <mergeCell ref="G25:G26"/>
    <mergeCell ref="G7:G10"/>
    <mergeCell ref="F7:F10"/>
    <mergeCell ref="F15:F16"/>
    <mergeCell ref="G11:G14"/>
    <mergeCell ref="G15:G16"/>
    <mergeCell ref="F17:F21"/>
    <mergeCell ref="G17:G21"/>
    <mergeCell ref="B2:B3"/>
    <mergeCell ref="B4:H4"/>
    <mergeCell ref="B7:B10"/>
    <mergeCell ref="C7:C10"/>
    <mergeCell ref="D7:D10"/>
    <mergeCell ref="H7:H10"/>
    <mergeCell ref="E7:E10"/>
    <mergeCell ref="B5:C5"/>
    <mergeCell ref="G5:G6"/>
    <mergeCell ref="H5:H6"/>
    <mergeCell ref="B11:B14"/>
    <mergeCell ref="C11:C14"/>
    <mergeCell ref="D11:D14"/>
    <mergeCell ref="H11:H14"/>
    <mergeCell ref="B15:B16"/>
    <mergeCell ref="C15:C16"/>
    <mergeCell ref="D15:D16"/>
    <mergeCell ref="H15:H16"/>
    <mergeCell ref="E11:E14"/>
    <mergeCell ref="E15:E16"/>
    <mergeCell ref="F11:F14"/>
    <mergeCell ref="B25:B26"/>
    <mergeCell ref="C25:C26"/>
    <mergeCell ref="D25:D26"/>
    <mergeCell ref="H25:H26"/>
    <mergeCell ref="B17:B22"/>
    <mergeCell ref="C17:C22"/>
    <mergeCell ref="D17:D22"/>
    <mergeCell ref="H17:H22"/>
    <mergeCell ref="B23:B24"/>
    <mergeCell ref="C23:C24"/>
    <mergeCell ref="D23:D24"/>
    <mergeCell ref="H23:H24"/>
    <mergeCell ref="E17:E21"/>
    <mergeCell ref="E23:E24"/>
    <mergeCell ref="E25:E26"/>
    <mergeCell ref="F23:F24"/>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A157"/>
  <sheetViews>
    <sheetView topLeftCell="A130" zoomScale="50" zoomScaleNormal="50" workbookViewId="0">
      <pane xSplit="2" topLeftCell="Y1" activePane="topRight" state="frozen"/>
      <selection activeCell="A46" sqref="A46"/>
      <selection pane="topRight" activeCell="AB94" sqref="AB94"/>
    </sheetView>
  </sheetViews>
  <sheetFormatPr baseColWidth="10" defaultColWidth="36" defaultRowHeight="25.5"/>
  <cols>
    <col min="1" max="1" width="43.6640625" style="384" customWidth="1"/>
    <col min="2" max="2" width="55.1640625" style="384" customWidth="1"/>
    <col min="3" max="3" width="112.33203125" style="384" customWidth="1"/>
    <col min="4" max="5" width="61.83203125" style="384" customWidth="1"/>
    <col min="6" max="6" width="184.1640625" style="384" customWidth="1"/>
    <col min="7" max="7" width="48.5" style="384" customWidth="1"/>
    <col min="8" max="8" width="75.1640625" style="384" customWidth="1"/>
    <col min="9" max="9" width="38.5" style="384" customWidth="1"/>
    <col min="10" max="10" width="36.6640625" style="384" customWidth="1"/>
    <col min="11" max="11" width="45.1640625" style="384" bestFit="1" customWidth="1"/>
    <col min="12" max="12" width="34.6640625" style="384" customWidth="1"/>
    <col min="13" max="13" width="67.33203125" style="384" customWidth="1"/>
    <col min="14" max="14" width="38.1640625" style="384" customWidth="1"/>
    <col min="15" max="15" width="40.6640625" style="384" customWidth="1"/>
    <col min="16" max="16" width="46" style="384" customWidth="1"/>
    <col min="17" max="17" width="41.33203125" style="384" customWidth="1"/>
    <col min="18" max="18" width="41.6640625" style="384" customWidth="1"/>
    <col min="19" max="19" width="43.5" style="384" customWidth="1"/>
    <col min="20" max="20" width="56.5" style="384" customWidth="1"/>
    <col min="21" max="21" width="51.1640625" style="384" customWidth="1"/>
    <col min="22" max="22" width="54.5" style="384" customWidth="1"/>
    <col min="23" max="23" width="148.1640625" style="384" hidden="1" customWidth="1"/>
    <col min="24" max="24" width="84" style="384" hidden="1" customWidth="1"/>
    <col min="25" max="25" width="153.83203125" style="384" customWidth="1"/>
    <col min="26" max="26" width="98.1640625" style="384" customWidth="1"/>
    <col min="27" max="16384" width="36" style="384"/>
  </cols>
  <sheetData>
    <row r="1" spans="1:26" s="372" customFormat="1" ht="39.75" customHeight="1" thickBot="1">
      <c r="A1" s="775" t="s">
        <v>1678</v>
      </c>
      <c r="B1" s="776"/>
      <c r="C1" s="776"/>
      <c r="D1" s="776"/>
      <c r="E1" s="776"/>
      <c r="F1" s="776"/>
      <c r="G1" s="776"/>
      <c r="H1" s="777"/>
      <c r="I1" s="778" t="s">
        <v>298</v>
      </c>
      <c r="J1" s="779"/>
      <c r="K1" s="779"/>
      <c r="L1" s="779"/>
      <c r="M1" s="779"/>
      <c r="N1" s="779"/>
      <c r="O1" s="779"/>
      <c r="P1" s="779"/>
      <c r="Q1" s="779"/>
      <c r="R1" s="779"/>
      <c r="S1" s="779"/>
      <c r="T1" s="779"/>
      <c r="U1" s="779"/>
      <c r="V1" s="779"/>
      <c r="W1" s="779"/>
      <c r="X1" s="779"/>
    </row>
    <row r="2" spans="1:26" s="372" customFormat="1" ht="39.75" customHeight="1">
      <c r="A2" s="780" t="s">
        <v>299</v>
      </c>
      <c r="B2" s="782" t="s">
        <v>300</v>
      </c>
      <c r="C2" s="782" t="s">
        <v>301</v>
      </c>
      <c r="D2" s="782" t="s">
        <v>302</v>
      </c>
      <c r="E2" s="782" t="s">
        <v>1677</v>
      </c>
      <c r="F2" s="782" t="s">
        <v>1676</v>
      </c>
      <c r="G2" s="784" t="s">
        <v>303</v>
      </c>
      <c r="H2" s="786" t="s">
        <v>1675</v>
      </c>
      <c r="I2" s="802" t="s">
        <v>1674</v>
      </c>
      <c r="J2" s="803"/>
      <c r="K2" s="803"/>
      <c r="L2" s="804" t="s">
        <v>1673</v>
      </c>
      <c r="M2" s="804"/>
      <c r="N2" s="804"/>
      <c r="O2" s="804"/>
      <c r="P2" s="804"/>
      <c r="Q2" s="805" t="s">
        <v>1672</v>
      </c>
      <c r="R2" s="805"/>
      <c r="S2" s="805"/>
      <c r="T2" s="806" t="s">
        <v>1671</v>
      </c>
      <c r="U2" s="806"/>
      <c r="V2" s="807"/>
      <c r="W2" s="788" t="s">
        <v>1670</v>
      </c>
      <c r="X2" s="791" t="s">
        <v>441</v>
      </c>
      <c r="Y2" s="788" t="s">
        <v>1749</v>
      </c>
      <c r="Z2" s="791" t="s">
        <v>441</v>
      </c>
    </row>
    <row r="3" spans="1:26" s="372" customFormat="1" ht="39.75" customHeight="1">
      <c r="A3" s="780"/>
      <c r="B3" s="782"/>
      <c r="C3" s="782"/>
      <c r="D3" s="782"/>
      <c r="E3" s="782"/>
      <c r="F3" s="782"/>
      <c r="G3" s="784"/>
      <c r="H3" s="786"/>
      <c r="I3" s="802"/>
      <c r="J3" s="803"/>
      <c r="K3" s="803"/>
      <c r="L3" s="804"/>
      <c r="M3" s="804"/>
      <c r="N3" s="804"/>
      <c r="O3" s="804"/>
      <c r="P3" s="804"/>
      <c r="Q3" s="805"/>
      <c r="R3" s="805"/>
      <c r="S3" s="805"/>
      <c r="T3" s="806"/>
      <c r="U3" s="806"/>
      <c r="V3" s="807"/>
      <c r="W3" s="789"/>
      <c r="X3" s="792"/>
      <c r="Y3" s="789"/>
      <c r="Z3" s="792"/>
    </row>
    <row r="4" spans="1:26" s="372" customFormat="1" ht="132.75" customHeight="1" thickBot="1">
      <c r="A4" s="781"/>
      <c r="B4" s="783"/>
      <c r="C4" s="783"/>
      <c r="D4" s="783"/>
      <c r="E4" s="783"/>
      <c r="F4" s="783"/>
      <c r="G4" s="785"/>
      <c r="H4" s="787"/>
      <c r="I4" s="373" t="s">
        <v>305</v>
      </c>
      <c r="J4" s="374" t="s">
        <v>306</v>
      </c>
      <c r="K4" s="374" t="s">
        <v>307</v>
      </c>
      <c r="L4" s="375" t="s">
        <v>1669</v>
      </c>
      <c r="M4" s="375" t="s">
        <v>304</v>
      </c>
      <c r="N4" s="375" t="s">
        <v>1668</v>
      </c>
      <c r="O4" s="375" t="s">
        <v>1667</v>
      </c>
      <c r="P4" s="375" t="s">
        <v>1666</v>
      </c>
      <c r="Q4" s="376" t="s">
        <v>1665</v>
      </c>
      <c r="R4" s="376" t="s">
        <v>1664</v>
      </c>
      <c r="S4" s="376" t="s">
        <v>1663</v>
      </c>
      <c r="T4" s="377" t="s">
        <v>1662</v>
      </c>
      <c r="U4" s="377" t="s">
        <v>1661</v>
      </c>
      <c r="V4" s="378" t="s">
        <v>1660</v>
      </c>
      <c r="W4" s="790"/>
      <c r="X4" s="793"/>
      <c r="Y4" s="790"/>
      <c r="Z4" s="793"/>
    </row>
    <row r="5" spans="1:26" s="382" customFormat="1" ht="409.5" hidden="1" customHeight="1" thickBot="1">
      <c r="A5" s="263" t="s">
        <v>1659</v>
      </c>
      <c r="B5" s="368" t="s">
        <v>1609</v>
      </c>
      <c r="C5" s="368" t="s">
        <v>1608</v>
      </c>
      <c r="D5" s="368" t="s">
        <v>1658</v>
      </c>
      <c r="E5" s="368" t="s">
        <v>1657</v>
      </c>
      <c r="F5" s="368" t="s">
        <v>1656</v>
      </c>
      <c r="G5" s="368" t="s">
        <v>859</v>
      </c>
      <c r="H5" s="369" t="s">
        <v>1655</v>
      </c>
      <c r="I5" s="262" t="s">
        <v>323</v>
      </c>
      <c r="J5" s="368" t="s">
        <v>691</v>
      </c>
      <c r="K5" s="379" t="s">
        <v>390</v>
      </c>
      <c r="L5" s="368" t="s">
        <v>315</v>
      </c>
      <c r="M5" s="368" t="s">
        <v>1654</v>
      </c>
      <c r="N5" s="368" t="s">
        <v>1653</v>
      </c>
      <c r="O5" s="368" t="s">
        <v>1652</v>
      </c>
      <c r="P5" s="368" t="s">
        <v>1651</v>
      </c>
      <c r="Q5" s="368" t="s">
        <v>358</v>
      </c>
      <c r="R5" s="368" t="s">
        <v>691</v>
      </c>
      <c r="S5" s="380" t="s">
        <v>390</v>
      </c>
      <c r="T5" s="368" t="s">
        <v>690</v>
      </c>
      <c r="U5" s="368" t="s">
        <v>322</v>
      </c>
      <c r="V5" s="369" t="s">
        <v>1650</v>
      </c>
      <c r="W5" s="381"/>
      <c r="X5" s="381"/>
    </row>
    <row r="6" spans="1:26" s="382" customFormat="1" ht="255.75" hidden="1" thickBot="1">
      <c r="A6" s="360" t="s">
        <v>1649</v>
      </c>
      <c r="B6" s="362" t="s">
        <v>1609</v>
      </c>
      <c r="C6" s="362" t="s">
        <v>1608</v>
      </c>
      <c r="D6" s="362" t="s">
        <v>1648</v>
      </c>
      <c r="E6" s="362" t="s">
        <v>1647</v>
      </c>
      <c r="F6" s="362" t="s">
        <v>1646</v>
      </c>
      <c r="G6" s="370" t="s">
        <v>696</v>
      </c>
      <c r="H6" s="363" t="s">
        <v>1645</v>
      </c>
      <c r="I6" s="361" t="s">
        <v>323</v>
      </c>
      <c r="J6" s="362" t="s">
        <v>691</v>
      </c>
      <c r="K6" s="383" t="s">
        <v>390</v>
      </c>
      <c r="L6" s="362" t="s">
        <v>315</v>
      </c>
      <c r="M6" s="362" t="s">
        <v>1644</v>
      </c>
      <c r="N6" s="362" t="s">
        <v>1643</v>
      </c>
      <c r="O6" s="362" t="s">
        <v>1642</v>
      </c>
      <c r="P6" s="362" t="s">
        <v>1641</v>
      </c>
      <c r="Q6" s="362" t="s">
        <v>358</v>
      </c>
      <c r="R6" s="362" t="s">
        <v>691</v>
      </c>
      <c r="S6" s="383" t="s">
        <v>390</v>
      </c>
      <c r="T6" s="368" t="s">
        <v>690</v>
      </c>
      <c r="U6" s="362" t="s">
        <v>322</v>
      </c>
      <c r="V6" s="363" t="s">
        <v>1640</v>
      </c>
      <c r="W6" s="794" t="s">
        <v>1724</v>
      </c>
      <c r="X6" s="797" t="s">
        <v>1639</v>
      </c>
    </row>
    <row r="7" spans="1:26" s="382" customFormat="1" ht="306.75" hidden="1" thickBot="1">
      <c r="A7" s="360" t="s">
        <v>1638</v>
      </c>
      <c r="B7" s="362" t="s">
        <v>1609</v>
      </c>
      <c r="C7" s="362" t="s">
        <v>1608</v>
      </c>
      <c r="D7" s="362" t="s">
        <v>1637</v>
      </c>
      <c r="E7" s="362" t="s">
        <v>1636</v>
      </c>
      <c r="F7" s="362" t="s">
        <v>1635</v>
      </c>
      <c r="G7" s="362" t="s">
        <v>696</v>
      </c>
      <c r="H7" s="363" t="s">
        <v>1625</v>
      </c>
      <c r="I7" s="361" t="s">
        <v>312</v>
      </c>
      <c r="J7" s="362" t="s">
        <v>691</v>
      </c>
      <c r="K7" s="383" t="s">
        <v>337</v>
      </c>
      <c r="L7" s="362" t="s">
        <v>315</v>
      </c>
      <c r="M7" s="362" t="s">
        <v>1634</v>
      </c>
      <c r="N7" s="362" t="s">
        <v>1633</v>
      </c>
      <c r="O7" s="362" t="s">
        <v>1632</v>
      </c>
      <c r="P7" s="362" t="s">
        <v>1631</v>
      </c>
      <c r="Q7" s="362" t="s">
        <v>358</v>
      </c>
      <c r="R7" s="362" t="s">
        <v>691</v>
      </c>
      <c r="S7" s="383" t="s">
        <v>390</v>
      </c>
      <c r="T7" s="368" t="s">
        <v>690</v>
      </c>
      <c r="U7" s="362" t="s">
        <v>322</v>
      </c>
      <c r="V7" s="363" t="s">
        <v>1630</v>
      </c>
      <c r="W7" s="795"/>
      <c r="X7" s="798"/>
    </row>
    <row r="8" spans="1:26" s="382" customFormat="1" ht="204.75" hidden="1" thickBot="1">
      <c r="A8" s="360" t="s">
        <v>1629</v>
      </c>
      <c r="B8" s="362" t="s">
        <v>1609</v>
      </c>
      <c r="C8" s="362" t="s">
        <v>1608</v>
      </c>
      <c r="D8" s="362" t="s">
        <v>1628</v>
      </c>
      <c r="E8" s="362" t="s">
        <v>1627</v>
      </c>
      <c r="F8" s="362" t="s">
        <v>1626</v>
      </c>
      <c r="G8" s="362" t="s">
        <v>859</v>
      </c>
      <c r="H8" s="363" t="s">
        <v>1625</v>
      </c>
      <c r="I8" s="361" t="s">
        <v>312</v>
      </c>
      <c r="J8" s="362" t="s">
        <v>691</v>
      </c>
      <c r="K8" s="383" t="s">
        <v>337</v>
      </c>
      <c r="L8" s="362" t="s">
        <v>315</v>
      </c>
      <c r="M8" s="362" t="s">
        <v>1624</v>
      </c>
      <c r="N8" s="362" t="s">
        <v>1623</v>
      </c>
      <c r="O8" s="362" t="s">
        <v>165</v>
      </c>
      <c r="P8" s="362" t="s">
        <v>1622</v>
      </c>
      <c r="Q8" s="362" t="s">
        <v>358</v>
      </c>
      <c r="R8" s="362" t="s">
        <v>691</v>
      </c>
      <c r="S8" s="383" t="s">
        <v>390</v>
      </c>
      <c r="T8" s="368" t="s">
        <v>690</v>
      </c>
      <c r="U8" s="362" t="s">
        <v>322</v>
      </c>
      <c r="V8" s="363" t="s">
        <v>1621</v>
      </c>
      <c r="W8" s="796"/>
      <c r="X8" s="799"/>
    </row>
    <row r="9" spans="1:26" s="382" customFormat="1" ht="281.25" hidden="1" thickBot="1">
      <c r="A9" s="360" t="s">
        <v>1620</v>
      </c>
      <c r="B9" s="362" t="s">
        <v>1609</v>
      </c>
      <c r="C9" s="362" t="s">
        <v>1608</v>
      </c>
      <c r="D9" s="362" t="s">
        <v>1619</v>
      </c>
      <c r="E9" s="362" t="s">
        <v>1618</v>
      </c>
      <c r="F9" s="362" t="s">
        <v>1617</v>
      </c>
      <c r="G9" s="362" t="s">
        <v>859</v>
      </c>
      <c r="H9" s="363" t="s">
        <v>1616</v>
      </c>
      <c r="I9" s="361" t="s">
        <v>323</v>
      </c>
      <c r="J9" s="362" t="s">
        <v>691</v>
      </c>
      <c r="K9" s="383" t="s">
        <v>390</v>
      </c>
      <c r="L9" s="362" t="s">
        <v>315</v>
      </c>
      <c r="M9" s="362" t="s">
        <v>1615</v>
      </c>
      <c r="N9" s="362" t="s">
        <v>1614</v>
      </c>
      <c r="O9" s="362" t="s">
        <v>1613</v>
      </c>
      <c r="P9" s="362" t="s">
        <v>1612</v>
      </c>
      <c r="Q9" s="362" t="s">
        <v>358</v>
      </c>
      <c r="R9" s="362" t="s">
        <v>691</v>
      </c>
      <c r="S9" s="383" t="s">
        <v>390</v>
      </c>
      <c r="T9" s="368" t="s">
        <v>690</v>
      </c>
      <c r="U9" s="362" t="s">
        <v>322</v>
      </c>
      <c r="V9" s="363" t="s">
        <v>1611</v>
      </c>
    </row>
    <row r="10" spans="1:26" s="382" customFormat="1" ht="204.75" hidden="1" thickBot="1">
      <c r="A10" s="360" t="s">
        <v>1610</v>
      </c>
      <c r="B10" s="362" t="s">
        <v>1609</v>
      </c>
      <c r="C10" s="362" t="s">
        <v>1608</v>
      </c>
      <c r="D10" s="362" t="s">
        <v>1607</v>
      </c>
      <c r="E10" s="362" t="s">
        <v>1606</v>
      </c>
      <c r="F10" s="362" t="s">
        <v>1605</v>
      </c>
      <c r="G10" s="362" t="s">
        <v>859</v>
      </c>
      <c r="H10" s="363" t="s">
        <v>1604</v>
      </c>
      <c r="I10" s="361" t="s">
        <v>706</v>
      </c>
      <c r="J10" s="362" t="s">
        <v>313</v>
      </c>
      <c r="K10" s="383" t="s">
        <v>337</v>
      </c>
      <c r="L10" s="362" t="s">
        <v>315</v>
      </c>
      <c r="M10" s="362" t="s">
        <v>1603</v>
      </c>
      <c r="N10" s="362" t="s">
        <v>1602</v>
      </c>
      <c r="O10" s="362" t="s">
        <v>1601</v>
      </c>
      <c r="P10" s="362" t="s">
        <v>1600</v>
      </c>
      <c r="Q10" s="362" t="s">
        <v>706</v>
      </c>
      <c r="R10" s="362" t="s">
        <v>313</v>
      </c>
      <c r="S10" s="383" t="s">
        <v>337</v>
      </c>
      <c r="T10" s="362" t="s">
        <v>720</v>
      </c>
      <c r="U10" s="362" t="s">
        <v>1599</v>
      </c>
      <c r="V10" s="363" t="s">
        <v>1598</v>
      </c>
    </row>
    <row r="11" spans="1:26" ht="153.75" hidden="1" thickBot="1">
      <c r="A11" s="800" t="s">
        <v>1597</v>
      </c>
      <c r="B11" s="774" t="s">
        <v>1566</v>
      </c>
      <c r="C11" s="801" t="s">
        <v>1565</v>
      </c>
      <c r="D11" s="774" t="s">
        <v>1596</v>
      </c>
      <c r="E11" s="774" t="s">
        <v>1595</v>
      </c>
      <c r="F11" s="774" t="s">
        <v>1594</v>
      </c>
      <c r="G11" s="774" t="s">
        <v>696</v>
      </c>
      <c r="H11" s="772" t="s">
        <v>1593</v>
      </c>
      <c r="I11" s="773" t="s">
        <v>706</v>
      </c>
      <c r="J11" s="774" t="s">
        <v>691</v>
      </c>
      <c r="K11" s="811" t="s">
        <v>705</v>
      </c>
      <c r="L11" s="362" t="s">
        <v>315</v>
      </c>
      <c r="M11" s="362" t="s">
        <v>1592</v>
      </c>
      <c r="N11" s="362" t="s">
        <v>1581</v>
      </c>
      <c r="O11" s="362" t="s">
        <v>165</v>
      </c>
      <c r="P11" s="362" t="s">
        <v>1591</v>
      </c>
      <c r="Q11" s="774" t="s">
        <v>358</v>
      </c>
      <c r="R11" s="774" t="s">
        <v>691</v>
      </c>
      <c r="S11" s="808" t="s">
        <v>390</v>
      </c>
      <c r="T11" s="809" t="s">
        <v>690</v>
      </c>
      <c r="U11" s="774" t="s">
        <v>1590</v>
      </c>
      <c r="V11" s="772" t="s">
        <v>1589</v>
      </c>
    </row>
    <row r="12" spans="1:26" ht="153.75" hidden="1" thickBot="1">
      <c r="A12" s="800"/>
      <c r="B12" s="774"/>
      <c r="C12" s="801"/>
      <c r="D12" s="774"/>
      <c r="E12" s="774"/>
      <c r="F12" s="774"/>
      <c r="G12" s="774"/>
      <c r="H12" s="772"/>
      <c r="I12" s="773"/>
      <c r="J12" s="774"/>
      <c r="K12" s="811"/>
      <c r="L12" s="362" t="s">
        <v>318</v>
      </c>
      <c r="M12" s="362" t="s">
        <v>1588</v>
      </c>
      <c r="N12" s="362" t="s">
        <v>1581</v>
      </c>
      <c r="O12" s="362" t="s">
        <v>145</v>
      </c>
      <c r="P12" s="362" t="s">
        <v>1579</v>
      </c>
      <c r="Q12" s="774"/>
      <c r="R12" s="774"/>
      <c r="S12" s="808"/>
      <c r="T12" s="810"/>
      <c r="U12" s="774"/>
      <c r="V12" s="772"/>
    </row>
    <row r="13" spans="1:26" ht="255.75" hidden="1" thickBot="1">
      <c r="A13" s="360" t="s">
        <v>1587</v>
      </c>
      <c r="B13" s="362" t="s">
        <v>1566</v>
      </c>
      <c r="C13" s="371" t="s">
        <v>1565</v>
      </c>
      <c r="D13" s="362" t="s">
        <v>1586</v>
      </c>
      <c r="E13" s="362" t="s">
        <v>1585</v>
      </c>
      <c r="F13" s="362" t="s">
        <v>1584</v>
      </c>
      <c r="G13" s="362" t="s">
        <v>859</v>
      </c>
      <c r="H13" s="363" t="s">
        <v>1583</v>
      </c>
      <c r="I13" s="361" t="s">
        <v>706</v>
      </c>
      <c r="J13" s="362" t="s">
        <v>313</v>
      </c>
      <c r="K13" s="383" t="s">
        <v>337</v>
      </c>
      <c r="L13" s="362" t="s">
        <v>315</v>
      </c>
      <c r="M13" s="362" t="s">
        <v>1582</v>
      </c>
      <c r="N13" s="362" t="s">
        <v>1581</v>
      </c>
      <c r="O13" s="362" t="s">
        <v>1580</v>
      </c>
      <c r="P13" s="362" t="s">
        <v>1579</v>
      </c>
      <c r="Q13" s="362" t="s">
        <v>358</v>
      </c>
      <c r="R13" s="362" t="s">
        <v>313</v>
      </c>
      <c r="S13" s="383" t="s">
        <v>705</v>
      </c>
      <c r="T13" s="362" t="s">
        <v>791</v>
      </c>
      <c r="U13" s="362" t="s">
        <v>1578</v>
      </c>
      <c r="V13" s="363" t="s">
        <v>1577</v>
      </c>
    </row>
    <row r="14" spans="1:26" ht="281.25" hidden="1" thickBot="1">
      <c r="A14" s="360" t="s">
        <v>1576</v>
      </c>
      <c r="B14" s="362" t="s">
        <v>1566</v>
      </c>
      <c r="C14" s="371" t="s">
        <v>1565</v>
      </c>
      <c r="D14" s="362" t="s">
        <v>1575</v>
      </c>
      <c r="E14" s="362" t="s">
        <v>1574</v>
      </c>
      <c r="F14" s="362" t="s">
        <v>1573</v>
      </c>
      <c r="G14" s="370" t="s">
        <v>859</v>
      </c>
      <c r="H14" s="363" t="s">
        <v>1572</v>
      </c>
      <c r="I14" s="361" t="s">
        <v>706</v>
      </c>
      <c r="J14" s="362" t="s">
        <v>691</v>
      </c>
      <c r="K14" s="383" t="s">
        <v>705</v>
      </c>
      <c r="L14" s="362" t="s">
        <v>315</v>
      </c>
      <c r="M14" s="362" t="s">
        <v>1571</v>
      </c>
      <c r="N14" s="362" t="s">
        <v>1559</v>
      </c>
      <c r="O14" s="362" t="s">
        <v>1570</v>
      </c>
      <c r="P14" s="362" t="s">
        <v>1569</v>
      </c>
      <c r="Q14" s="362" t="s">
        <v>358</v>
      </c>
      <c r="R14" s="362" t="s">
        <v>691</v>
      </c>
      <c r="S14" s="383" t="s">
        <v>390</v>
      </c>
      <c r="T14" s="362" t="s">
        <v>791</v>
      </c>
      <c r="U14" s="362" t="s">
        <v>322</v>
      </c>
      <c r="V14" s="363" t="s">
        <v>1568</v>
      </c>
    </row>
    <row r="15" spans="1:26" ht="179.25" hidden="1" thickBot="1">
      <c r="A15" s="360" t="s">
        <v>1567</v>
      </c>
      <c r="B15" s="362" t="s">
        <v>1566</v>
      </c>
      <c r="C15" s="371" t="s">
        <v>1565</v>
      </c>
      <c r="D15" s="362" t="s">
        <v>1564</v>
      </c>
      <c r="E15" s="362" t="s">
        <v>1563</v>
      </c>
      <c r="F15" s="362" t="s">
        <v>1562</v>
      </c>
      <c r="G15" s="362" t="s">
        <v>696</v>
      </c>
      <c r="H15" s="363" t="s">
        <v>1561</v>
      </c>
      <c r="I15" s="361" t="s">
        <v>323</v>
      </c>
      <c r="J15" s="362" t="s">
        <v>691</v>
      </c>
      <c r="K15" s="383" t="s">
        <v>390</v>
      </c>
      <c r="L15" s="362" t="s">
        <v>315</v>
      </c>
      <c r="M15" s="362" t="s">
        <v>1560</v>
      </c>
      <c r="N15" s="362" t="s">
        <v>1559</v>
      </c>
      <c r="O15" s="362" t="s">
        <v>135</v>
      </c>
      <c r="P15" s="362" t="s">
        <v>1558</v>
      </c>
      <c r="Q15" s="362" t="s">
        <v>358</v>
      </c>
      <c r="R15" s="362" t="s">
        <v>691</v>
      </c>
      <c r="S15" s="383" t="s">
        <v>390</v>
      </c>
      <c r="T15" s="368" t="s">
        <v>690</v>
      </c>
      <c r="U15" s="362" t="s">
        <v>322</v>
      </c>
      <c r="V15" s="363" t="s">
        <v>1557</v>
      </c>
    </row>
    <row r="16" spans="1:26" ht="383.25" hidden="1" thickBot="1">
      <c r="A16" s="360" t="s">
        <v>1556</v>
      </c>
      <c r="B16" s="362" t="s">
        <v>1539</v>
      </c>
      <c r="C16" s="371" t="s">
        <v>1538</v>
      </c>
      <c r="D16" s="362" t="s">
        <v>1555</v>
      </c>
      <c r="E16" s="362" t="s">
        <v>1554</v>
      </c>
      <c r="F16" s="362" t="s">
        <v>1553</v>
      </c>
      <c r="G16" s="362" t="s">
        <v>859</v>
      </c>
      <c r="H16" s="363" t="s">
        <v>1552</v>
      </c>
      <c r="I16" s="361" t="s">
        <v>323</v>
      </c>
      <c r="J16" s="362" t="s">
        <v>691</v>
      </c>
      <c r="K16" s="385" t="s">
        <v>390</v>
      </c>
      <c r="L16" s="362" t="s">
        <v>315</v>
      </c>
      <c r="M16" s="362" t="s">
        <v>1551</v>
      </c>
      <c r="N16" s="362" t="s">
        <v>1550</v>
      </c>
      <c r="O16" s="362" t="s">
        <v>1549</v>
      </c>
      <c r="P16" s="362" t="s">
        <v>1548</v>
      </c>
      <c r="Q16" s="371" t="s">
        <v>358</v>
      </c>
      <c r="R16" s="371" t="s">
        <v>691</v>
      </c>
      <c r="S16" s="385" t="s">
        <v>390</v>
      </c>
      <c r="T16" s="368" t="s">
        <v>690</v>
      </c>
      <c r="U16" s="362" t="s">
        <v>322</v>
      </c>
      <c r="V16" s="363" t="s">
        <v>1530</v>
      </c>
    </row>
    <row r="17" spans="1:26" ht="281.25" hidden="1" thickBot="1">
      <c r="A17" s="360" t="s">
        <v>1547</v>
      </c>
      <c r="B17" s="362" t="s">
        <v>1539</v>
      </c>
      <c r="C17" s="371" t="s">
        <v>1538</v>
      </c>
      <c r="D17" s="362" t="s">
        <v>1546</v>
      </c>
      <c r="E17" s="362" t="s">
        <v>1545</v>
      </c>
      <c r="F17" s="362" t="s">
        <v>1544</v>
      </c>
      <c r="G17" s="370" t="s">
        <v>859</v>
      </c>
      <c r="H17" s="363" t="s">
        <v>1543</v>
      </c>
      <c r="I17" s="361" t="s">
        <v>706</v>
      </c>
      <c r="J17" s="362" t="s">
        <v>691</v>
      </c>
      <c r="K17" s="383" t="s">
        <v>705</v>
      </c>
      <c r="L17" s="362" t="s">
        <v>315</v>
      </c>
      <c r="M17" s="362" t="s">
        <v>1542</v>
      </c>
      <c r="N17" s="362" t="s">
        <v>1532</v>
      </c>
      <c r="O17" s="362" t="s">
        <v>145</v>
      </c>
      <c r="P17" s="362" t="s">
        <v>1531</v>
      </c>
      <c r="Q17" s="371" t="s">
        <v>358</v>
      </c>
      <c r="R17" s="371" t="s">
        <v>691</v>
      </c>
      <c r="S17" s="385" t="s">
        <v>390</v>
      </c>
      <c r="T17" s="362" t="s">
        <v>791</v>
      </c>
      <c r="U17" s="362" t="s">
        <v>322</v>
      </c>
      <c r="V17" s="363" t="s">
        <v>1541</v>
      </c>
    </row>
    <row r="18" spans="1:26" ht="281.25" hidden="1" thickBot="1">
      <c r="A18" s="360" t="s">
        <v>1540</v>
      </c>
      <c r="B18" s="362" t="s">
        <v>1539</v>
      </c>
      <c r="C18" s="371" t="s">
        <v>1538</v>
      </c>
      <c r="D18" s="362" t="s">
        <v>1537</v>
      </c>
      <c r="E18" s="362" t="s">
        <v>1536</v>
      </c>
      <c r="F18" s="362" t="s">
        <v>1535</v>
      </c>
      <c r="G18" s="362" t="s">
        <v>859</v>
      </c>
      <c r="H18" s="363" t="s">
        <v>1534</v>
      </c>
      <c r="I18" s="361" t="s">
        <v>706</v>
      </c>
      <c r="J18" s="362" t="s">
        <v>691</v>
      </c>
      <c r="K18" s="383" t="s">
        <v>705</v>
      </c>
      <c r="L18" s="362" t="s">
        <v>315</v>
      </c>
      <c r="M18" s="362" t="s">
        <v>1533</v>
      </c>
      <c r="N18" s="362" t="s">
        <v>1532</v>
      </c>
      <c r="O18" s="362" t="s">
        <v>340</v>
      </c>
      <c r="P18" s="362" t="s">
        <v>1531</v>
      </c>
      <c r="Q18" s="371" t="s">
        <v>358</v>
      </c>
      <c r="R18" s="371" t="s">
        <v>691</v>
      </c>
      <c r="S18" s="385" t="s">
        <v>390</v>
      </c>
      <c r="T18" s="362" t="s">
        <v>791</v>
      </c>
      <c r="U18" s="362" t="s">
        <v>322</v>
      </c>
      <c r="V18" s="363" t="s">
        <v>1530</v>
      </c>
    </row>
    <row r="19" spans="1:26" ht="322.5" customHeight="1" thickBot="1">
      <c r="A19" s="814" t="s">
        <v>391</v>
      </c>
      <c r="B19" s="774" t="s">
        <v>392</v>
      </c>
      <c r="C19" s="774" t="s">
        <v>1506</v>
      </c>
      <c r="D19" s="774" t="s">
        <v>393</v>
      </c>
      <c r="E19" s="774" t="s">
        <v>1529</v>
      </c>
      <c r="F19" s="813" t="s">
        <v>1528</v>
      </c>
      <c r="G19" s="774" t="s">
        <v>796</v>
      </c>
      <c r="H19" s="772" t="s">
        <v>1527</v>
      </c>
      <c r="I19" s="773" t="s">
        <v>312</v>
      </c>
      <c r="J19" s="774" t="s">
        <v>691</v>
      </c>
      <c r="K19" s="808" t="s">
        <v>337</v>
      </c>
      <c r="L19" s="362" t="s">
        <v>315</v>
      </c>
      <c r="M19" s="362" t="s">
        <v>1526</v>
      </c>
      <c r="N19" s="362" t="s">
        <v>1525</v>
      </c>
      <c r="O19" s="362" t="s">
        <v>165</v>
      </c>
      <c r="P19" s="362" t="s">
        <v>1524</v>
      </c>
      <c r="Q19" s="774" t="s">
        <v>358</v>
      </c>
      <c r="R19" s="774" t="s">
        <v>691</v>
      </c>
      <c r="S19" s="808" t="s">
        <v>390</v>
      </c>
      <c r="T19" s="809" t="s">
        <v>791</v>
      </c>
      <c r="U19" s="809" t="s">
        <v>322</v>
      </c>
      <c r="V19" s="812" t="s">
        <v>1518</v>
      </c>
      <c r="W19" s="386" t="s">
        <v>1725</v>
      </c>
      <c r="X19" s="387" t="s">
        <v>477</v>
      </c>
      <c r="Y19" s="399" t="s">
        <v>1761</v>
      </c>
      <c r="Z19" s="400" t="s">
        <v>1762</v>
      </c>
    </row>
    <row r="20" spans="1:26" ht="153.75" hidden="1" thickBot="1">
      <c r="A20" s="800"/>
      <c r="B20" s="774"/>
      <c r="C20" s="774"/>
      <c r="D20" s="774"/>
      <c r="E20" s="774"/>
      <c r="F20" s="813"/>
      <c r="G20" s="774"/>
      <c r="H20" s="772"/>
      <c r="I20" s="773"/>
      <c r="J20" s="774"/>
      <c r="K20" s="808"/>
      <c r="L20" s="362" t="s">
        <v>315</v>
      </c>
      <c r="M20" s="362" t="s">
        <v>1523</v>
      </c>
      <c r="N20" s="362" t="s">
        <v>1522</v>
      </c>
      <c r="O20" s="362" t="s">
        <v>399</v>
      </c>
      <c r="P20" s="362" t="s">
        <v>1521</v>
      </c>
      <c r="Q20" s="774"/>
      <c r="R20" s="774"/>
      <c r="S20" s="815"/>
      <c r="T20" s="810"/>
      <c r="U20" s="810"/>
      <c r="V20" s="772"/>
    </row>
    <row r="21" spans="1:26" ht="327" customHeight="1" thickBot="1">
      <c r="A21" s="814" t="s">
        <v>394</v>
      </c>
      <c r="B21" s="774" t="s">
        <v>392</v>
      </c>
      <c r="C21" s="774" t="s">
        <v>1506</v>
      </c>
      <c r="D21" s="774" t="s">
        <v>395</v>
      </c>
      <c r="E21" s="774" t="s">
        <v>1520</v>
      </c>
      <c r="F21" s="774" t="s">
        <v>396</v>
      </c>
      <c r="G21" s="774" t="s">
        <v>796</v>
      </c>
      <c r="H21" s="772" t="s">
        <v>397</v>
      </c>
      <c r="I21" s="773" t="s">
        <v>312</v>
      </c>
      <c r="J21" s="774" t="s">
        <v>691</v>
      </c>
      <c r="K21" s="808" t="s">
        <v>337</v>
      </c>
      <c r="L21" s="362" t="s">
        <v>315</v>
      </c>
      <c r="M21" s="362" t="s">
        <v>1519</v>
      </c>
      <c r="N21" s="362" t="s">
        <v>398</v>
      </c>
      <c r="O21" s="362" t="s">
        <v>399</v>
      </c>
      <c r="P21" s="362" t="s">
        <v>400</v>
      </c>
      <c r="Q21" s="774" t="s">
        <v>358</v>
      </c>
      <c r="R21" s="774" t="s">
        <v>691</v>
      </c>
      <c r="S21" s="808" t="s">
        <v>390</v>
      </c>
      <c r="T21" s="774" t="s">
        <v>791</v>
      </c>
      <c r="U21" s="774" t="s">
        <v>322</v>
      </c>
      <c r="V21" s="812" t="s">
        <v>1518</v>
      </c>
      <c r="W21" s="388" t="s">
        <v>1726</v>
      </c>
      <c r="X21" s="387" t="s">
        <v>477</v>
      </c>
      <c r="Y21" s="399" t="s">
        <v>1763</v>
      </c>
      <c r="Z21" s="400" t="s">
        <v>1764</v>
      </c>
    </row>
    <row r="22" spans="1:26" ht="128.25" hidden="1" thickBot="1">
      <c r="A22" s="800"/>
      <c r="B22" s="774"/>
      <c r="C22" s="774"/>
      <c r="D22" s="774"/>
      <c r="E22" s="774"/>
      <c r="F22" s="774"/>
      <c r="G22" s="774"/>
      <c r="H22" s="772"/>
      <c r="I22" s="773"/>
      <c r="J22" s="774"/>
      <c r="K22" s="808"/>
      <c r="L22" s="362" t="s">
        <v>315</v>
      </c>
      <c r="M22" s="362" t="s">
        <v>1517</v>
      </c>
      <c r="N22" s="362" t="s">
        <v>401</v>
      </c>
      <c r="O22" s="362" t="s">
        <v>399</v>
      </c>
      <c r="P22" s="362" t="s">
        <v>402</v>
      </c>
      <c r="Q22" s="774"/>
      <c r="R22" s="774"/>
      <c r="S22" s="808"/>
      <c r="T22" s="774"/>
      <c r="U22" s="774"/>
      <c r="V22" s="772"/>
      <c r="W22" s="816"/>
    </row>
    <row r="23" spans="1:26" ht="255.75" hidden="1" thickBot="1">
      <c r="A23" s="800"/>
      <c r="B23" s="774"/>
      <c r="C23" s="774"/>
      <c r="D23" s="774"/>
      <c r="E23" s="774"/>
      <c r="F23" s="774"/>
      <c r="G23" s="774"/>
      <c r="H23" s="772"/>
      <c r="I23" s="773"/>
      <c r="J23" s="774"/>
      <c r="K23" s="808"/>
      <c r="L23" s="362" t="s">
        <v>315</v>
      </c>
      <c r="M23" s="362" t="s">
        <v>1516</v>
      </c>
      <c r="N23" s="362" t="s">
        <v>401</v>
      </c>
      <c r="O23" s="362" t="s">
        <v>399</v>
      </c>
      <c r="P23" s="362" t="s">
        <v>403</v>
      </c>
      <c r="Q23" s="774"/>
      <c r="R23" s="774"/>
      <c r="S23" s="808"/>
      <c r="T23" s="774"/>
      <c r="U23" s="774"/>
      <c r="V23" s="772"/>
      <c r="W23" s="816"/>
    </row>
    <row r="24" spans="1:26" ht="179.25" hidden="1" thickBot="1">
      <c r="A24" s="360" t="s">
        <v>1515</v>
      </c>
      <c r="B24" s="362" t="s">
        <v>392</v>
      </c>
      <c r="C24" s="362" t="s">
        <v>1506</v>
      </c>
      <c r="D24" s="362" t="s">
        <v>1514</v>
      </c>
      <c r="E24" s="362" t="s">
        <v>1513</v>
      </c>
      <c r="F24" s="362" t="s">
        <v>1512</v>
      </c>
      <c r="G24" s="362" t="s">
        <v>696</v>
      </c>
      <c r="H24" s="363" t="s">
        <v>1511</v>
      </c>
      <c r="I24" s="361" t="s">
        <v>312</v>
      </c>
      <c r="J24" s="362" t="s">
        <v>691</v>
      </c>
      <c r="K24" s="383" t="s">
        <v>337</v>
      </c>
      <c r="L24" s="362" t="s">
        <v>315</v>
      </c>
      <c r="M24" s="362" t="s">
        <v>1510</v>
      </c>
      <c r="N24" s="362" t="s">
        <v>398</v>
      </c>
      <c r="O24" s="362" t="s">
        <v>399</v>
      </c>
      <c r="P24" s="362" t="s">
        <v>1509</v>
      </c>
      <c r="Q24" s="362" t="s">
        <v>358</v>
      </c>
      <c r="R24" s="362" t="s">
        <v>691</v>
      </c>
      <c r="S24" s="383" t="s">
        <v>390</v>
      </c>
      <c r="T24" s="362" t="s">
        <v>720</v>
      </c>
      <c r="U24" s="362" t="s">
        <v>322</v>
      </c>
      <c r="V24" s="363" t="s">
        <v>1508</v>
      </c>
    </row>
    <row r="25" spans="1:26" ht="255.75" hidden="1" thickBot="1">
      <c r="A25" s="360" t="s">
        <v>1507</v>
      </c>
      <c r="B25" s="362" t="s">
        <v>392</v>
      </c>
      <c r="C25" s="362" t="s">
        <v>1506</v>
      </c>
      <c r="D25" s="362" t="s">
        <v>1505</v>
      </c>
      <c r="E25" s="362" t="s">
        <v>1504</v>
      </c>
      <c r="F25" s="362" t="s">
        <v>1503</v>
      </c>
      <c r="G25" s="362" t="s">
        <v>696</v>
      </c>
      <c r="H25" s="363" t="s">
        <v>1502</v>
      </c>
      <c r="I25" s="361" t="s">
        <v>312</v>
      </c>
      <c r="J25" s="362" t="s">
        <v>691</v>
      </c>
      <c r="K25" s="383" t="s">
        <v>337</v>
      </c>
      <c r="L25" s="362" t="s">
        <v>315</v>
      </c>
      <c r="M25" s="362" t="s">
        <v>1501</v>
      </c>
      <c r="N25" s="362" t="s">
        <v>1500</v>
      </c>
      <c r="O25" s="362" t="s">
        <v>1499</v>
      </c>
      <c r="P25" s="362" t="s">
        <v>1498</v>
      </c>
      <c r="Q25" s="362" t="s">
        <v>358</v>
      </c>
      <c r="R25" s="362" t="s">
        <v>691</v>
      </c>
      <c r="S25" s="383" t="s">
        <v>390</v>
      </c>
      <c r="T25" s="362" t="s">
        <v>720</v>
      </c>
      <c r="U25" s="362" t="s">
        <v>322</v>
      </c>
      <c r="V25" s="363" t="s">
        <v>1497</v>
      </c>
    </row>
    <row r="26" spans="1:26" ht="102.75" hidden="1" thickBot="1">
      <c r="A26" s="800" t="s">
        <v>1496</v>
      </c>
      <c r="B26" s="774" t="s">
        <v>1469</v>
      </c>
      <c r="C26" s="774" t="s">
        <v>1468</v>
      </c>
      <c r="D26" s="774" t="s">
        <v>1495</v>
      </c>
      <c r="E26" s="774" t="s">
        <v>1494</v>
      </c>
      <c r="F26" s="774" t="s">
        <v>1493</v>
      </c>
      <c r="G26" s="774" t="s">
        <v>696</v>
      </c>
      <c r="H26" s="772" t="s">
        <v>1492</v>
      </c>
      <c r="I26" s="773" t="s">
        <v>312</v>
      </c>
      <c r="J26" s="774" t="s">
        <v>313</v>
      </c>
      <c r="K26" s="808" t="s">
        <v>337</v>
      </c>
      <c r="L26" s="362" t="s">
        <v>315</v>
      </c>
      <c r="M26" s="362" t="s">
        <v>1491</v>
      </c>
      <c r="N26" s="362" t="s">
        <v>1490</v>
      </c>
      <c r="O26" s="362" t="s">
        <v>317</v>
      </c>
      <c r="P26" s="362" t="s">
        <v>1489</v>
      </c>
      <c r="Q26" s="774" t="s">
        <v>323</v>
      </c>
      <c r="R26" s="774" t="s">
        <v>313</v>
      </c>
      <c r="S26" s="808" t="s">
        <v>705</v>
      </c>
      <c r="T26" s="774" t="s">
        <v>720</v>
      </c>
      <c r="U26" s="774" t="s">
        <v>1488</v>
      </c>
      <c r="V26" s="772" t="s">
        <v>1487</v>
      </c>
    </row>
    <row r="27" spans="1:26" ht="179.25" hidden="1" thickBot="1">
      <c r="A27" s="800"/>
      <c r="B27" s="774"/>
      <c r="C27" s="774"/>
      <c r="D27" s="774"/>
      <c r="E27" s="774"/>
      <c r="F27" s="774"/>
      <c r="G27" s="774"/>
      <c r="H27" s="772"/>
      <c r="I27" s="773"/>
      <c r="J27" s="774"/>
      <c r="K27" s="808"/>
      <c r="L27" s="362" t="s">
        <v>315</v>
      </c>
      <c r="M27" s="362" t="s">
        <v>1486</v>
      </c>
      <c r="N27" s="362" t="s">
        <v>1485</v>
      </c>
      <c r="O27" s="362" t="s">
        <v>317</v>
      </c>
      <c r="P27" s="362" t="s">
        <v>1484</v>
      </c>
      <c r="Q27" s="774"/>
      <c r="R27" s="774"/>
      <c r="S27" s="808"/>
      <c r="T27" s="774"/>
      <c r="U27" s="774"/>
      <c r="V27" s="772"/>
    </row>
    <row r="28" spans="1:26" ht="281.25" hidden="1" thickBot="1">
      <c r="A28" s="800"/>
      <c r="B28" s="774"/>
      <c r="C28" s="774"/>
      <c r="D28" s="774"/>
      <c r="E28" s="774"/>
      <c r="F28" s="774"/>
      <c r="G28" s="774"/>
      <c r="H28" s="772"/>
      <c r="I28" s="773"/>
      <c r="J28" s="774"/>
      <c r="K28" s="808"/>
      <c r="L28" s="362" t="s">
        <v>315</v>
      </c>
      <c r="M28" s="362" t="s">
        <v>1483</v>
      </c>
      <c r="N28" s="362" t="s">
        <v>1482</v>
      </c>
      <c r="O28" s="362" t="s">
        <v>804</v>
      </c>
      <c r="P28" s="362" t="s">
        <v>1481</v>
      </c>
      <c r="Q28" s="774"/>
      <c r="R28" s="774"/>
      <c r="S28" s="808"/>
      <c r="T28" s="774"/>
      <c r="U28" s="774"/>
      <c r="V28" s="772"/>
    </row>
    <row r="29" spans="1:26" ht="102.75" hidden="1" thickBot="1">
      <c r="A29" s="800" t="s">
        <v>1480</v>
      </c>
      <c r="B29" s="774" t="s">
        <v>1469</v>
      </c>
      <c r="C29" s="774" t="s">
        <v>1468</v>
      </c>
      <c r="D29" s="774" t="s">
        <v>1479</v>
      </c>
      <c r="E29" s="774" t="s">
        <v>1478</v>
      </c>
      <c r="F29" s="774" t="s">
        <v>1477</v>
      </c>
      <c r="G29" s="774" t="s">
        <v>696</v>
      </c>
      <c r="H29" s="772" t="s">
        <v>1476</v>
      </c>
      <c r="I29" s="773" t="s">
        <v>706</v>
      </c>
      <c r="J29" s="774" t="s">
        <v>691</v>
      </c>
      <c r="K29" s="808" t="s">
        <v>705</v>
      </c>
      <c r="L29" s="362" t="s">
        <v>315</v>
      </c>
      <c r="M29" s="362" t="s">
        <v>1475</v>
      </c>
      <c r="N29" s="362" t="s">
        <v>1462</v>
      </c>
      <c r="O29" s="362" t="s">
        <v>317</v>
      </c>
      <c r="P29" s="362" t="s">
        <v>1474</v>
      </c>
      <c r="Q29" s="774" t="s">
        <v>358</v>
      </c>
      <c r="R29" s="774" t="s">
        <v>691</v>
      </c>
      <c r="S29" s="808" t="s">
        <v>390</v>
      </c>
      <c r="T29" s="774" t="s">
        <v>791</v>
      </c>
      <c r="U29" s="774" t="s">
        <v>322</v>
      </c>
      <c r="V29" s="772" t="s">
        <v>1473</v>
      </c>
    </row>
    <row r="30" spans="1:26" ht="255.75" hidden="1" thickBot="1">
      <c r="A30" s="800"/>
      <c r="B30" s="774"/>
      <c r="C30" s="774"/>
      <c r="D30" s="774"/>
      <c r="E30" s="774"/>
      <c r="F30" s="774"/>
      <c r="G30" s="774"/>
      <c r="H30" s="772"/>
      <c r="I30" s="773"/>
      <c r="J30" s="774"/>
      <c r="K30" s="808"/>
      <c r="L30" s="362" t="s">
        <v>315</v>
      </c>
      <c r="M30" s="362" t="s">
        <v>1472</v>
      </c>
      <c r="N30" s="362" t="s">
        <v>1462</v>
      </c>
      <c r="O30" s="362" t="s">
        <v>165</v>
      </c>
      <c r="P30" s="362" t="s">
        <v>1471</v>
      </c>
      <c r="Q30" s="774"/>
      <c r="R30" s="774"/>
      <c r="S30" s="808"/>
      <c r="T30" s="774"/>
      <c r="U30" s="774"/>
      <c r="V30" s="772"/>
    </row>
    <row r="31" spans="1:26" ht="281.25" hidden="1" thickBot="1">
      <c r="A31" s="360" t="s">
        <v>1470</v>
      </c>
      <c r="B31" s="362" t="s">
        <v>1469</v>
      </c>
      <c r="C31" s="362" t="s">
        <v>1468</v>
      </c>
      <c r="D31" s="362" t="s">
        <v>1467</v>
      </c>
      <c r="E31" s="362" t="s">
        <v>1466</v>
      </c>
      <c r="F31" s="362" t="s">
        <v>1465</v>
      </c>
      <c r="G31" s="362" t="s">
        <v>696</v>
      </c>
      <c r="H31" s="363" t="s">
        <v>1464</v>
      </c>
      <c r="I31" s="361" t="s">
        <v>706</v>
      </c>
      <c r="J31" s="362" t="s">
        <v>313</v>
      </c>
      <c r="K31" s="383" t="s">
        <v>337</v>
      </c>
      <c r="L31" s="362" t="s">
        <v>315</v>
      </c>
      <c r="M31" s="362" t="s">
        <v>1463</v>
      </c>
      <c r="N31" s="362" t="s">
        <v>1462</v>
      </c>
      <c r="O31" s="362" t="s">
        <v>340</v>
      </c>
      <c r="P31" s="362" t="s">
        <v>1461</v>
      </c>
      <c r="Q31" s="362" t="s">
        <v>358</v>
      </c>
      <c r="R31" s="362" t="s">
        <v>313</v>
      </c>
      <c r="S31" s="383" t="s">
        <v>705</v>
      </c>
      <c r="T31" s="362" t="s">
        <v>791</v>
      </c>
      <c r="U31" s="362" t="s">
        <v>1460</v>
      </c>
      <c r="V31" s="363" t="s">
        <v>1459</v>
      </c>
    </row>
    <row r="32" spans="1:26" ht="204.75" hidden="1" thickBot="1">
      <c r="A32" s="800" t="s">
        <v>1458</v>
      </c>
      <c r="B32" s="774" t="s">
        <v>1457</v>
      </c>
      <c r="C32" s="774" t="s">
        <v>1456</v>
      </c>
      <c r="D32" s="774" t="s">
        <v>1455</v>
      </c>
      <c r="E32" s="774" t="s">
        <v>1454</v>
      </c>
      <c r="F32" s="774" t="s">
        <v>1453</v>
      </c>
      <c r="G32" s="774" t="s">
        <v>696</v>
      </c>
      <c r="H32" s="772" t="s">
        <v>1452</v>
      </c>
      <c r="I32" s="773" t="s">
        <v>312</v>
      </c>
      <c r="J32" s="774" t="s">
        <v>313</v>
      </c>
      <c r="K32" s="808" t="s">
        <v>337</v>
      </c>
      <c r="L32" s="774" t="s">
        <v>315</v>
      </c>
      <c r="M32" s="362" t="s">
        <v>1451</v>
      </c>
      <c r="N32" s="362" t="s">
        <v>1450</v>
      </c>
      <c r="O32" s="362" t="s">
        <v>1444</v>
      </c>
      <c r="P32" s="362" t="s">
        <v>1449</v>
      </c>
      <c r="Q32" s="774" t="s">
        <v>312</v>
      </c>
      <c r="R32" s="774" t="s">
        <v>313</v>
      </c>
      <c r="S32" s="808" t="s">
        <v>337</v>
      </c>
      <c r="T32" s="774" t="s">
        <v>720</v>
      </c>
      <c r="U32" s="774" t="s">
        <v>1448</v>
      </c>
      <c r="V32" s="772" t="s">
        <v>1447</v>
      </c>
      <c r="W32" s="817"/>
    </row>
    <row r="33" spans="1:26" ht="153.75" hidden="1" thickBot="1">
      <c r="A33" s="800"/>
      <c r="B33" s="774"/>
      <c r="C33" s="774"/>
      <c r="D33" s="774"/>
      <c r="E33" s="774"/>
      <c r="F33" s="774"/>
      <c r="G33" s="774"/>
      <c r="H33" s="772"/>
      <c r="I33" s="773"/>
      <c r="J33" s="774"/>
      <c r="K33" s="808"/>
      <c r="L33" s="774"/>
      <c r="M33" s="362" t="s">
        <v>1446</v>
      </c>
      <c r="N33" s="362" t="s">
        <v>1445</v>
      </c>
      <c r="O33" s="362" t="s">
        <v>1444</v>
      </c>
      <c r="P33" s="362" t="s">
        <v>1443</v>
      </c>
      <c r="Q33" s="774"/>
      <c r="R33" s="774"/>
      <c r="S33" s="808"/>
      <c r="T33" s="774"/>
      <c r="U33" s="774"/>
      <c r="V33" s="772"/>
      <c r="W33" s="817"/>
    </row>
    <row r="34" spans="1:26" ht="179.25" hidden="1" thickBot="1">
      <c r="A34" s="800" t="s">
        <v>1442</v>
      </c>
      <c r="B34" s="774" t="s">
        <v>1432</v>
      </c>
      <c r="C34" s="774" t="s">
        <v>389</v>
      </c>
      <c r="D34" s="774" t="s">
        <v>1441</v>
      </c>
      <c r="E34" s="774" t="s">
        <v>1440</v>
      </c>
      <c r="F34" s="774" t="s">
        <v>1439</v>
      </c>
      <c r="G34" s="774" t="s">
        <v>696</v>
      </c>
      <c r="H34" s="772" t="s">
        <v>1438</v>
      </c>
      <c r="I34" s="773" t="s">
        <v>706</v>
      </c>
      <c r="J34" s="774" t="s">
        <v>691</v>
      </c>
      <c r="K34" s="808" t="s">
        <v>705</v>
      </c>
      <c r="L34" s="362" t="s">
        <v>315</v>
      </c>
      <c r="M34" s="362" t="s">
        <v>1437</v>
      </c>
      <c r="N34" s="362" t="s">
        <v>1426</v>
      </c>
      <c r="O34" s="362" t="s">
        <v>1434</v>
      </c>
      <c r="P34" s="362" t="s">
        <v>1433</v>
      </c>
      <c r="Q34" s="774" t="s">
        <v>358</v>
      </c>
      <c r="R34" s="774" t="s">
        <v>691</v>
      </c>
      <c r="S34" s="808" t="s">
        <v>390</v>
      </c>
      <c r="T34" s="774" t="s">
        <v>690</v>
      </c>
      <c r="U34" s="774" t="s">
        <v>322</v>
      </c>
      <c r="V34" s="772" t="s">
        <v>1436</v>
      </c>
    </row>
    <row r="35" spans="1:26" ht="179.25" hidden="1" thickBot="1">
      <c r="A35" s="800"/>
      <c r="B35" s="774"/>
      <c r="C35" s="774"/>
      <c r="D35" s="774"/>
      <c r="E35" s="774"/>
      <c r="F35" s="774"/>
      <c r="G35" s="774"/>
      <c r="H35" s="772"/>
      <c r="I35" s="773"/>
      <c r="J35" s="774"/>
      <c r="K35" s="808"/>
      <c r="L35" s="362" t="s">
        <v>315</v>
      </c>
      <c r="M35" s="362" t="s">
        <v>1435</v>
      </c>
      <c r="N35" s="362" t="s">
        <v>1426</v>
      </c>
      <c r="O35" s="362" t="s">
        <v>1434</v>
      </c>
      <c r="P35" s="362" t="s">
        <v>1433</v>
      </c>
      <c r="Q35" s="774"/>
      <c r="R35" s="774"/>
      <c r="S35" s="808"/>
      <c r="T35" s="774"/>
      <c r="U35" s="774"/>
      <c r="V35" s="772"/>
    </row>
    <row r="36" spans="1:26" ht="372.75" customHeight="1" thickBot="1">
      <c r="A36" s="389" t="s">
        <v>388</v>
      </c>
      <c r="B36" s="362" t="s">
        <v>1432</v>
      </c>
      <c r="C36" s="362" t="s">
        <v>389</v>
      </c>
      <c r="D36" s="362" t="s">
        <v>1431</v>
      </c>
      <c r="E36" s="362" t="s">
        <v>1430</v>
      </c>
      <c r="F36" s="362" t="s">
        <v>1429</v>
      </c>
      <c r="G36" s="362" t="s">
        <v>796</v>
      </c>
      <c r="H36" s="363" t="s">
        <v>1428</v>
      </c>
      <c r="I36" s="361" t="s">
        <v>706</v>
      </c>
      <c r="J36" s="362" t="s">
        <v>313</v>
      </c>
      <c r="K36" s="383" t="s">
        <v>337</v>
      </c>
      <c r="L36" s="362" t="s">
        <v>315</v>
      </c>
      <c r="M36" s="362" t="s">
        <v>1427</v>
      </c>
      <c r="N36" s="362" t="s">
        <v>1426</v>
      </c>
      <c r="O36" s="362" t="s">
        <v>1425</v>
      </c>
      <c r="P36" s="362" t="s">
        <v>1424</v>
      </c>
      <c r="Q36" s="362" t="s">
        <v>358</v>
      </c>
      <c r="R36" s="362" t="s">
        <v>313</v>
      </c>
      <c r="S36" s="383" t="s">
        <v>705</v>
      </c>
      <c r="T36" s="362" t="s">
        <v>720</v>
      </c>
      <c r="U36" s="362" t="s">
        <v>1423</v>
      </c>
      <c r="V36" s="365" t="s">
        <v>1422</v>
      </c>
      <c r="W36" s="388" t="s">
        <v>1727</v>
      </c>
      <c r="X36" s="387" t="s">
        <v>1421</v>
      </c>
      <c r="Y36" s="399" t="s">
        <v>1766</v>
      </c>
      <c r="Z36" s="400" t="s">
        <v>1765</v>
      </c>
    </row>
    <row r="37" spans="1:26" ht="408.75" hidden="1" thickBot="1">
      <c r="A37" s="800" t="s">
        <v>1420</v>
      </c>
      <c r="B37" s="774" t="s">
        <v>1419</v>
      </c>
      <c r="C37" s="774" t="s">
        <v>1418</v>
      </c>
      <c r="D37" s="774" t="s">
        <v>1417</v>
      </c>
      <c r="E37" s="774" t="s">
        <v>1416</v>
      </c>
      <c r="F37" s="774" t="s">
        <v>1415</v>
      </c>
      <c r="G37" s="774" t="s">
        <v>696</v>
      </c>
      <c r="H37" s="772" t="s">
        <v>1414</v>
      </c>
      <c r="I37" s="773" t="s">
        <v>312</v>
      </c>
      <c r="J37" s="774" t="s">
        <v>691</v>
      </c>
      <c r="K37" s="808" t="s">
        <v>337</v>
      </c>
      <c r="L37" s="362" t="s">
        <v>315</v>
      </c>
      <c r="M37" s="362" t="s">
        <v>1413</v>
      </c>
      <c r="N37" s="362" t="s">
        <v>1409</v>
      </c>
      <c r="O37" s="362" t="s">
        <v>1408</v>
      </c>
      <c r="P37" s="362" t="s">
        <v>1412</v>
      </c>
      <c r="Q37" s="774" t="s">
        <v>358</v>
      </c>
      <c r="R37" s="774" t="s">
        <v>691</v>
      </c>
      <c r="S37" s="808" t="s">
        <v>390</v>
      </c>
      <c r="T37" s="774" t="s">
        <v>720</v>
      </c>
      <c r="U37" s="774" t="s">
        <v>322</v>
      </c>
      <c r="V37" s="772" t="s">
        <v>1411</v>
      </c>
    </row>
    <row r="38" spans="1:26" ht="332.25" hidden="1" thickBot="1">
      <c r="A38" s="800"/>
      <c r="B38" s="774"/>
      <c r="C38" s="774"/>
      <c r="D38" s="774"/>
      <c r="E38" s="774"/>
      <c r="F38" s="774"/>
      <c r="G38" s="774"/>
      <c r="H38" s="772"/>
      <c r="I38" s="773"/>
      <c r="J38" s="774"/>
      <c r="K38" s="808"/>
      <c r="L38" s="362" t="s">
        <v>315</v>
      </c>
      <c r="M38" s="362" t="s">
        <v>1410</v>
      </c>
      <c r="N38" s="362" t="s">
        <v>1409</v>
      </c>
      <c r="O38" s="362" t="s">
        <v>1408</v>
      </c>
      <c r="P38" s="362" t="s">
        <v>1407</v>
      </c>
      <c r="Q38" s="774"/>
      <c r="R38" s="774"/>
      <c r="S38" s="815"/>
      <c r="T38" s="774"/>
      <c r="U38" s="774"/>
      <c r="V38" s="772"/>
    </row>
    <row r="39" spans="1:26" ht="153.75" hidden="1" thickBot="1">
      <c r="A39" s="800" t="s">
        <v>1406</v>
      </c>
      <c r="B39" s="774" t="s">
        <v>1405</v>
      </c>
      <c r="C39" s="774" t="s">
        <v>1404</v>
      </c>
      <c r="D39" s="813" t="s">
        <v>1403</v>
      </c>
      <c r="E39" s="813" t="s">
        <v>1402</v>
      </c>
      <c r="F39" s="813" t="s">
        <v>1401</v>
      </c>
      <c r="G39" s="813" t="s">
        <v>696</v>
      </c>
      <c r="H39" s="818" t="s">
        <v>1400</v>
      </c>
      <c r="I39" s="773" t="s">
        <v>312</v>
      </c>
      <c r="J39" s="774" t="s">
        <v>691</v>
      </c>
      <c r="K39" s="808" t="s">
        <v>337</v>
      </c>
      <c r="L39" s="362" t="s">
        <v>315</v>
      </c>
      <c r="M39" s="362" t="s">
        <v>1399</v>
      </c>
      <c r="N39" s="362" t="s">
        <v>1395</v>
      </c>
      <c r="O39" s="362" t="s">
        <v>140</v>
      </c>
      <c r="P39" s="367" t="s">
        <v>1398</v>
      </c>
      <c r="Q39" s="774" t="s">
        <v>358</v>
      </c>
      <c r="R39" s="774" t="s">
        <v>691</v>
      </c>
      <c r="S39" s="808" t="s">
        <v>390</v>
      </c>
      <c r="T39" s="774" t="s">
        <v>720</v>
      </c>
      <c r="U39" s="774" t="s">
        <v>322</v>
      </c>
      <c r="V39" s="772" t="s">
        <v>1397</v>
      </c>
    </row>
    <row r="40" spans="1:26" ht="179.25" hidden="1" thickBot="1">
      <c r="A40" s="800"/>
      <c r="B40" s="774"/>
      <c r="C40" s="774"/>
      <c r="D40" s="813"/>
      <c r="E40" s="813"/>
      <c r="F40" s="813"/>
      <c r="G40" s="813"/>
      <c r="H40" s="818"/>
      <c r="I40" s="773"/>
      <c r="J40" s="774"/>
      <c r="K40" s="808"/>
      <c r="L40" s="362" t="s">
        <v>1043</v>
      </c>
      <c r="M40" s="362" t="s">
        <v>1396</v>
      </c>
      <c r="N40" s="362" t="s">
        <v>1395</v>
      </c>
      <c r="O40" s="362" t="s">
        <v>140</v>
      </c>
      <c r="P40" s="362" t="s">
        <v>1394</v>
      </c>
      <c r="Q40" s="774"/>
      <c r="R40" s="774"/>
      <c r="S40" s="808"/>
      <c r="T40" s="774"/>
      <c r="U40" s="774"/>
      <c r="V40" s="772"/>
    </row>
    <row r="41" spans="1:26" ht="409.5" customHeight="1" thickBot="1">
      <c r="A41" s="814" t="s">
        <v>413</v>
      </c>
      <c r="B41" s="774" t="s">
        <v>414</v>
      </c>
      <c r="C41" s="774" t="s">
        <v>1361</v>
      </c>
      <c r="D41" s="774" t="s">
        <v>1393</v>
      </c>
      <c r="E41" s="774" t="s">
        <v>1392</v>
      </c>
      <c r="F41" s="774" t="s">
        <v>1391</v>
      </c>
      <c r="G41" s="774" t="s">
        <v>796</v>
      </c>
      <c r="H41" s="772" t="s">
        <v>415</v>
      </c>
      <c r="I41" s="773" t="s">
        <v>706</v>
      </c>
      <c r="J41" s="774" t="s">
        <v>691</v>
      </c>
      <c r="K41" s="808" t="s">
        <v>705</v>
      </c>
      <c r="L41" s="362" t="s">
        <v>315</v>
      </c>
      <c r="M41" s="362" t="s">
        <v>1390</v>
      </c>
      <c r="N41" s="362" t="s">
        <v>1389</v>
      </c>
      <c r="O41" s="362" t="s">
        <v>416</v>
      </c>
      <c r="P41" s="362" t="s">
        <v>417</v>
      </c>
      <c r="Q41" s="774" t="s">
        <v>358</v>
      </c>
      <c r="R41" s="774" t="s">
        <v>691</v>
      </c>
      <c r="S41" s="808" t="s">
        <v>390</v>
      </c>
      <c r="T41" s="774" t="s">
        <v>791</v>
      </c>
      <c r="U41" s="809" t="s">
        <v>322</v>
      </c>
      <c r="V41" s="820" t="s">
        <v>322</v>
      </c>
      <c r="W41" s="388" t="s">
        <v>1728</v>
      </c>
      <c r="X41" s="387" t="s">
        <v>1344</v>
      </c>
      <c r="Y41" s="401" t="s">
        <v>1767</v>
      </c>
      <c r="Z41" s="400" t="s">
        <v>1770</v>
      </c>
    </row>
    <row r="42" spans="1:26" ht="230.25" hidden="1" thickBot="1">
      <c r="A42" s="800"/>
      <c r="B42" s="774"/>
      <c r="C42" s="774"/>
      <c r="D42" s="774"/>
      <c r="E42" s="774"/>
      <c r="F42" s="774"/>
      <c r="G42" s="774"/>
      <c r="H42" s="772"/>
      <c r="I42" s="773"/>
      <c r="J42" s="774"/>
      <c r="K42" s="808"/>
      <c r="L42" s="362" t="s">
        <v>315</v>
      </c>
      <c r="M42" s="362" t="s">
        <v>1388</v>
      </c>
      <c r="N42" s="362" t="s">
        <v>1387</v>
      </c>
      <c r="O42" s="362" t="s">
        <v>416</v>
      </c>
      <c r="P42" s="362" t="s">
        <v>418</v>
      </c>
      <c r="Q42" s="774"/>
      <c r="R42" s="774"/>
      <c r="S42" s="808"/>
      <c r="T42" s="774"/>
      <c r="U42" s="819"/>
      <c r="V42" s="821"/>
      <c r="W42" s="816"/>
    </row>
    <row r="43" spans="1:26" ht="332.25" hidden="1" thickBot="1">
      <c r="A43" s="800"/>
      <c r="B43" s="774"/>
      <c r="C43" s="774"/>
      <c r="D43" s="774"/>
      <c r="E43" s="774"/>
      <c r="F43" s="774"/>
      <c r="G43" s="774"/>
      <c r="H43" s="772"/>
      <c r="I43" s="773"/>
      <c r="J43" s="774"/>
      <c r="K43" s="808"/>
      <c r="L43" s="362" t="s">
        <v>315</v>
      </c>
      <c r="M43" s="362" t="s">
        <v>1386</v>
      </c>
      <c r="N43" s="362" t="s">
        <v>1385</v>
      </c>
      <c r="O43" s="362" t="s">
        <v>419</v>
      </c>
      <c r="P43" s="362" t="s">
        <v>420</v>
      </c>
      <c r="Q43" s="774"/>
      <c r="R43" s="774"/>
      <c r="S43" s="808"/>
      <c r="T43" s="774"/>
      <c r="U43" s="810"/>
      <c r="V43" s="822"/>
      <c r="W43" s="816"/>
    </row>
    <row r="44" spans="1:26" ht="409.6" thickBot="1">
      <c r="A44" s="814" t="s">
        <v>421</v>
      </c>
      <c r="B44" s="774" t="s">
        <v>414</v>
      </c>
      <c r="C44" s="774" t="s">
        <v>1361</v>
      </c>
      <c r="D44" s="774" t="s">
        <v>1384</v>
      </c>
      <c r="E44" s="774" t="s">
        <v>1383</v>
      </c>
      <c r="F44" s="774" t="s">
        <v>1382</v>
      </c>
      <c r="G44" s="823" t="s">
        <v>796</v>
      </c>
      <c r="H44" s="772" t="s">
        <v>1381</v>
      </c>
      <c r="I44" s="773" t="s">
        <v>312</v>
      </c>
      <c r="J44" s="774" t="s">
        <v>691</v>
      </c>
      <c r="K44" s="808" t="s">
        <v>337</v>
      </c>
      <c r="L44" s="362" t="s">
        <v>315</v>
      </c>
      <c r="M44" s="362" t="s">
        <v>1380</v>
      </c>
      <c r="N44" s="362" t="s">
        <v>422</v>
      </c>
      <c r="O44" s="362" t="s">
        <v>423</v>
      </c>
      <c r="P44" s="362" t="s">
        <v>424</v>
      </c>
      <c r="Q44" s="774" t="s">
        <v>358</v>
      </c>
      <c r="R44" s="774" t="s">
        <v>691</v>
      </c>
      <c r="S44" s="808" t="s">
        <v>390</v>
      </c>
      <c r="T44" s="774" t="s">
        <v>791</v>
      </c>
      <c r="U44" s="809" t="s">
        <v>322</v>
      </c>
      <c r="V44" s="820" t="s">
        <v>322</v>
      </c>
      <c r="W44" s="388" t="s">
        <v>1729</v>
      </c>
      <c r="X44" s="387" t="s">
        <v>1374</v>
      </c>
      <c r="Y44" s="401" t="s">
        <v>1768</v>
      </c>
      <c r="Z44" s="400" t="s">
        <v>1771</v>
      </c>
    </row>
    <row r="45" spans="1:26" ht="409.6" hidden="1" thickBot="1">
      <c r="A45" s="800"/>
      <c r="B45" s="774"/>
      <c r="C45" s="774"/>
      <c r="D45" s="774"/>
      <c r="E45" s="774"/>
      <c r="F45" s="774"/>
      <c r="G45" s="823"/>
      <c r="H45" s="772"/>
      <c r="I45" s="773"/>
      <c r="J45" s="774"/>
      <c r="K45" s="808"/>
      <c r="L45" s="362" t="s">
        <v>315</v>
      </c>
      <c r="M45" s="362" t="s">
        <v>1379</v>
      </c>
      <c r="N45" s="362" t="s">
        <v>425</v>
      </c>
      <c r="O45" s="362" t="s">
        <v>426</v>
      </c>
      <c r="P45" s="362" t="s">
        <v>427</v>
      </c>
      <c r="Q45" s="774"/>
      <c r="R45" s="774"/>
      <c r="S45" s="808"/>
      <c r="T45" s="774"/>
      <c r="U45" s="810"/>
      <c r="V45" s="822"/>
    </row>
    <row r="46" spans="1:26" ht="357.75" thickBot="1">
      <c r="A46" s="814" t="s">
        <v>428</v>
      </c>
      <c r="B46" s="774" t="s">
        <v>414</v>
      </c>
      <c r="C46" s="774" t="s">
        <v>1361</v>
      </c>
      <c r="D46" s="774" t="s">
        <v>429</v>
      </c>
      <c r="E46" s="774" t="s">
        <v>1378</v>
      </c>
      <c r="F46" s="774" t="s">
        <v>1377</v>
      </c>
      <c r="G46" s="774" t="s">
        <v>796</v>
      </c>
      <c r="H46" s="772" t="s">
        <v>430</v>
      </c>
      <c r="I46" s="773" t="s">
        <v>312</v>
      </c>
      <c r="J46" s="774" t="s">
        <v>691</v>
      </c>
      <c r="K46" s="808" t="s">
        <v>337</v>
      </c>
      <c r="L46" s="362" t="s">
        <v>315</v>
      </c>
      <c r="M46" s="362" t="s">
        <v>1376</v>
      </c>
      <c r="N46" s="362" t="s">
        <v>1375</v>
      </c>
      <c r="O46" s="362" t="s">
        <v>1372</v>
      </c>
      <c r="P46" s="362" t="s">
        <v>431</v>
      </c>
      <c r="Q46" s="774" t="s">
        <v>358</v>
      </c>
      <c r="R46" s="774" t="s">
        <v>691</v>
      </c>
      <c r="S46" s="808" t="s">
        <v>390</v>
      </c>
      <c r="T46" s="774" t="s">
        <v>791</v>
      </c>
      <c r="U46" s="809" t="s">
        <v>322</v>
      </c>
      <c r="V46" s="820"/>
      <c r="W46" s="388" t="s">
        <v>1730</v>
      </c>
      <c r="X46" s="387" t="s">
        <v>1374</v>
      </c>
      <c r="Y46" s="401" t="s">
        <v>1769</v>
      </c>
      <c r="Z46" s="400" t="s">
        <v>1771</v>
      </c>
    </row>
    <row r="47" spans="1:26" ht="128.25" hidden="1" customHeight="1">
      <c r="A47" s="800"/>
      <c r="B47" s="774"/>
      <c r="C47" s="774"/>
      <c r="D47" s="774"/>
      <c r="E47" s="774"/>
      <c r="F47" s="774"/>
      <c r="G47" s="774"/>
      <c r="H47" s="772"/>
      <c r="I47" s="773"/>
      <c r="J47" s="774"/>
      <c r="K47" s="808"/>
      <c r="L47" s="362" t="s">
        <v>315</v>
      </c>
      <c r="M47" s="362" t="s">
        <v>1343</v>
      </c>
      <c r="N47" s="362" t="s">
        <v>1373</v>
      </c>
      <c r="O47" s="362" t="s">
        <v>1372</v>
      </c>
      <c r="P47" s="362" t="s">
        <v>1340</v>
      </c>
      <c r="Q47" s="774"/>
      <c r="R47" s="774"/>
      <c r="S47" s="808"/>
      <c r="T47" s="774"/>
      <c r="U47" s="810"/>
      <c r="V47" s="822"/>
      <c r="Z47" s="384" t="s">
        <v>1723</v>
      </c>
    </row>
    <row r="48" spans="1:26" ht="230.25" hidden="1" thickBot="1">
      <c r="A48" s="800" t="s">
        <v>1371</v>
      </c>
      <c r="B48" s="774" t="s">
        <v>414</v>
      </c>
      <c r="C48" s="774" t="s">
        <v>1361</v>
      </c>
      <c r="D48" s="774" t="s">
        <v>1370</v>
      </c>
      <c r="E48" s="774" t="s">
        <v>1369</v>
      </c>
      <c r="F48" s="774" t="s">
        <v>1368</v>
      </c>
      <c r="G48" s="774" t="s">
        <v>696</v>
      </c>
      <c r="H48" s="772" t="s">
        <v>1325</v>
      </c>
      <c r="I48" s="773" t="s">
        <v>312</v>
      </c>
      <c r="J48" s="774" t="s">
        <v>691</v>
      </c>
      <c r="K48" s="808" t="s">
        <v>337</v>
      </c>
      <c r="L48" s="362" t="s">
        <v>315</v>
      </c>
      <c r="M48" s="362" t="s">
        <v>1367</v>
      </c>
      <c r="N48" s="362" t="s">
        <v>1364</v>
      </c>
      <c r="O48" s="362" t="s">
        <v>340</v>
      </c>
      <c r="P48" s="362" t="s">
        <v>1366</v>
      </c>
      <c r="Q48" s="774" t="s">
        <v>358</v>
      </c>
      <c r="R48" s="774" t="s">
        <v>691</v>
      </c>
      <c r="S48" s="808" t="s">
        <v>390</v>
      </c>
      <c r="T48" s="774" t="s">
        <v>690</v>
      </c>
      <c r="U48" s="809" t="s">
        <v>322</v>
      </c>
      <c r="V48" s="824"/>
    </row>
    <row r="49" spans="1:26" ht="128.25" hidden="1" thickBot="1">
      <c r="A49" s="800"/>
      <c r="B49" s="774"/>
      <c r="C49" s="774"/>
      <c r="D49" s="774"/>
      <c r="E49" s="774"/>
      <c r="F49" s="774"/>
      <c r="G49" s="774"/>
      <c r="H49" s="772"/>
      <c r="I49" s="773"/>
      <c r="J49" s="774"/>
      <c r="K49" s="808"/>
      <c r="L49" s="362" t="s">
        <v>315</v>
      </c>
      <c r="M49" s="362" t="s">
        <v>1365</v>
      </c>
      <c r="N49" s="362" t="s">
        <v>1364</v>
      </c>
      <c r="O49" s="362" t="s">
        <v>340</v>
      </c>
      <c r="P49" s="362" t="s">
        <v>1363</v>
      </c>
      <c r="Q49" s="774"/>
      <c r="R49" s="774"/>
      <c r="S49" s="808"/>
      <c r="T49" s="774"/>
      <c r="U49" s="810"/>
      <c r="V49" s="822"/>
    </row>
    <row r="50" spans="1:26" ht="230.25" hidden="1" thickBot="1">
      <c r="A50" s="360" t="s">
        <v>1362</v>
      </c>
      <c r="B50" s="362" t="s">
        <v>414</v>
      </c>
      <c r="C50" s="362" t="s">
        <v>1361</v>
      </c>
      <c r="D50" s="362" t="s">
        <v>1360</v>
      </c>
      <c r="E50" s="362" t="s">
        <v>1359</v>
      </c>
      <c r="F50" s="362" t="s">
        <v>1358</v>
      </c>
      <c r="G50" s="362" t="s">
        <v>696</v>
      </c>
      <c r="H50" s="363" t="s">
        <v>1357</v>
      </c>
      <c r="I50" s="361" t="s">
        <v>312</v>
      </c>
      <c r="J50" s="362" t="s">
        <v>691</v>
      </c>
      <c r="K50" s="383" t="s">
        <v>337</v>
      </c>
      <c r="L50" s="362" t="s">
        <v>315</v>
      </c>
      <c r="M50" s="362" t="s">
        <v>1356</v>
      </c>
      <c r="N50" s="362" t="s">
        <v>1355</v>
      </c>
      <c r="O50" s="362" t="s">
        <v>1354</v>
      </c>
      <c r="P50" s="362" t="s">
        <v>1353</v>
      </c>
      <c r="Q50" s="362" t="s">
        <v>312</v>
      </c>
      <c r="R50" s="362" t="s">
        <v>691</v>
      </c>
      <c r="S50" s="383" t="s">
        <v>337</v>
      </c>
      <c r="T50" s="362" t="s">
        <v>720</v>
      </c>
      <c r="U50" s="362" t="s">
        <v>1352</v>
      </c>
      <c r="V50" s="363" t="s">
        <v>1351</v>
      </c>
      <c r="W50" s="382"/>
    </row>
    <row r="51" spans="1:26" ht="367.5" customHeight="1" thickBot="1">
      <c r="A51" s="814" t="s">
        <v>1350</v>
      </c>
      <c r="B51" s="774" t="s">
        <v>1315</v>
      </c>
      <c r="C51" s="774" t="s">
        <v>1314</v>
      </c>
      <c r="D51" s="774" t="s">
        <v>1349</v>
      </c>
      <c r="E51" s="774" t="s">
        <v>1348</v>
      </c>
      <c r="F51" s="774" t="s">
        <v>1347</v>
      </c>
      <c r="G51" s="774" t="s">
        <v>796</v>
      </c>
      <c r="H51" s="772" t="s">
        <v>1346</v>
      </c>
      <c r="I51" s="773" t="s">
        <v>312</v>
      </c>
      <c r="J51" s="774" t="s">
        <v>691</v>
      </c>
      <c r="K51" s="808" t="s">
        <v>337</v>
      </c>
      <c r="L51" s="362" t="s">
        <v>315</v>
      </c>
      <c r="M51" s="362" t="s">
        <v>1345</v>
      </c>
      <c r="N51" s="362" t="s">
        <v>1308</v>
      </c>
      <c r="O51" s="362" t="s">
        <v>340</v>
      </c>
      <c r="P51" s="362" t="s">
        <v>1338</v>
      </c>
      <c r="Q51" s="774" t="s">
        <v>358</v>
      </c>
      <c r="R51" s="774" t="s">
        <v>691</v>
      </c>
      <c r="S51" s="808" t="s">
        <v>390</v>
      </c>
      <c r="T51" s="774" t="s">
        <v>791</v>
      </c>
      <c r="U51" s="809" t="s">
        <v>322</v>
      </c>
      <c r="V51" s="820"/>
      <c r="W51" s="388" t="s">
        <v>1731</v>
      </c>
      <c r="X51" s="387" t="s">
        <v>1344</v>
      </c>
      <c r="Y51" s="401" t="s">
        <v>1774</v>
      </c>
      <c r="Z51" s="400" t="s">
        <v>1772</v>
      </c>
    </row>
    <row r="52" spans="1:26" ht="128.25" hidden="1" thickBot="1">
      <c r="A52" s="800"/>
      <c r="B52" s="774"/>
      <c r="C52" s="774"/>
      <c r="D52" s="774"/>
      <c r="E52" s="774"/>
      <c r="F52" s="774"/>
      <c r="G52" s="774"/>
      <c r="H52" s="772"/>
      <c r="I52" s="773"/>
      <c r="J52" s="774"/>
      <c r="K52" s="808"/>
      <c r="L52" s="362" t="s">
        <v>315</v>
      </c>
      <c r="M52" s="362" t="s">
        <v>1343</v>
      </c>
      <c r="N52" s="362" t="s">
        <v>1342</v>
      </c>
      <c r="O52" s="362" t="s">
        <v>1341</v>
      </c>
      <c r="P52" s="362" t="s">
        <v>1340</v>
      </c>
      <c r="Q52" s="774"/>
      <c r="R52" s="774"/>
      <c r="S52" s="815"/>
      <c r="T52" s="774"/>
      <c r="U52" s="819"/>
      <c r="V52" s="821"/>
      <c r="W52" s="816"/>
    </row>
    <row r="53" spans="1:26" ht="204.75" hidden="1" thickBot="1">
      <c r="A53" s="800"/>
      <c r="B53" s="774"/>
      <c r="C53" s="774"/>
      <c r="D53" s="774"/>
      <c r="E53" s="774"/>
      <c r="F53" s="774"/>
      <c r="G53" s="774"/>
      <c r="H53" s="772"/>
      <c r="I53" s="773"/>
      <c r="J53" s="774"/>
      <c r="K53" s="808"/>
      <c r="L53" s="362" t="s">
        <v>315</v>
      </c>
      <c r="M53" s="362" t="s">
        <v>1339</v>
      </c>
      <c r="N53" s="362" t="s">
        <v>1308</v>
      </c>
      <c r="O53" s="362" t="s">
        <v>340</v>
      </c>
      <c r="P53" s="362" t="s">
        <v>1338</v>
      </c>
      <c r="Q53" s="774"/>
      <c r="R53" s="774"/>
      <c r="S53" s="815"/>
      <c r="T53" s="774"/>
      <c r="U53" s="810"/>
      <c r="V53" s="822"/>
      <c r="W53" s="816"/>
    </row>
    <row r="54" spans="1:26" ht="378" customHeight="1" thickBot="1">
      <c r="A54" s="389" t="s">
        <v>1337</v>
      </c>
      <c r="B54" s="362" t="s">
        <v>1315</v>
      </c>
      <c r="C54" s="362" t="s">
        <v>1314</v>
      </c>
      <c r="D54" s="362" t="s">
        <v>1336</v>
      </c>
      <c r="E54" s="362" t="s">
        <v>1335</v>
      </c>
      <c r="F54" s="362" t="s">
        <v>1334</v>
      </c>
      <c r="G54" s="370" t="s">
        <v>796</v>
      </c>
      <c r="H54" s="363" t="s">
        <v>1333</v>
      </c>
      <c r="I54" s="361" t="s">
        <v>706</v>
      </c>
      <c r="J54" s="362" t="s">
        <v>691</v>
      </c>
      <c r="K54" s="383" t="s">
        <v>705</v>
      </c>
      <c r="L54" s="362" t="s">
        <v>315</v>
      </c>
      <c r="M54" s="362" t="s">
        <v>1332</v>
      </c>
      <c r="N54" s="362" t="s">
        <v>1331</v>
      </c>
      <c r="O54" s="362" t="s">
        <v>340</v>
      </c>
      <c r="P54" s="362" t="s">
        <v>1330</v>
      </c>
      <c r="Q54" s="362" t="s">
        <v>358</v>
      </c>
      <c r="R54" s="362" t="s">
        <v>691</v>
      </c>
      <c r="S54" s="383" t="s">
        <v>390</v>
      </c>
      <c r="T54" s="362" t="s">
        <v>791</v>
      </c>
      <c r="U54" s="362" t="s">
        <v>322</v>
      </c>
      <c r="V54" s="365"/>
      <c r="W54" s="388" t="s">
        <v>1732</v>
      </c>
      <c r="X54" s="387" t="s">
        <v>477</v>
      </c>
      <c r="Y54" s="401" t="s">
        <v>1775</v>
      </c>
      <c r="Z54" s="400" t="s">
        <v>1773</v>
      </c>
    </row>
    <row r="55" spans="1:26" ht="281.25" hidden="1" thickBot="1">
      <c r="A55" s="800" t="s">
        <v>1329</v>
      </c>
      <c r="B55" s="774" t="s">
        <v>1315</v>
      </c>
      <c r="C55" s="774" t="s">
        <v>1314</v>
      </c>
      <c r="D55" s="774" t="s">
        <v>1328</v>
      </c>
      <c r="E55" s="774" t="s">
        <v>1327</v>
      </c>
      <c r="F55" s="774" t="s">
        <v>1326</v>
      </c>
      <c r="G55" s="774" t="s">
        <v>696</v>
      </c>
      <c r="H55" s="772" t="s">
        <v>1325</v>
      </c>
      <c r="I55" s="773" t="s">
        <v>312</v>
      </c>
      <c r="J55" s="774" t="s">
        <v>691</v>
      </c>
      <c r="K55" s="808" t="s">
        <v>337</v>
      </c>
      <c r="L55" s="362" t="s">
        <v>315</v>
      </c>
      <c r="M55" s="362" t="s">
        <v>1324</v>
      </c>
      <c r="N55" s="362" t="s">
        <v>1308</v>
      </c>
      <c r="O55" s="362" t="s">
        <v>340</v>
      </c>
      <c r="P55" s="362" t="s">
        <v>1323</v>
      </c>
      <c r="Q55" s="774" t="s">
        <v>358</v>
      </c>
      <c r="R55" s="774" t="s">
        <v>691</v>
      </c>
      <c r="S55" s="808" t="s">
        <v>390</v>
      </c>
      <c r="T55" s="774" t="s">
        <v>690</v>
      </c>
      <c r="U55" s="809" t="s">
        <v>322</v>
      </c>
      <c r="V55" s="824"/>
    </row>
    <row r="56" spans="1:26" ht="153.75" hidden="1" thickBot="1">
      <c r="A56" s="800"/>
      <c r="B56" s="774"/>
      <c r="C56" s="774"/>
      <c r="D56" s="774"/>
      <c r="E56" s="774"/>
      <c r="F56" s="774"/>
      <c r="G56" s="774"/>
      <c r="H56" s="772"/>
      <c r="I56" s="773"/>
      <c r="J56" s="774"/>
      <c r="K56" s="808"/>
      <c r="L56" s="362" t="s">
        <v>315</v>
      </c>
      <c r="M56" s="362" t="s">
        <v>1322</v>
      </c>
      <c r="N56" s="362" t="s">
        <v>1308</v>
      </c>
      <c r="O56" s="362" t="s">
        <v>340</v>
      </c>
      <c r="P56" s="362" t="s">
        <v>1321</v>
      </c>
      <c r="Q56" s="774"/>
      <c r="R56" s="774"/>
      <c r="S56" s="815"/>
      <c r="T56" s="774"/>
      <c r="U56" s="819"/>
      <c r="V56" s="821"/>
      <c r="W56" s="816"/>
    </row>
    <row r="57" spans="1:26" ht="204.75" hidden="1" thickBot="1">
      <c r="A57" s="800"/>
      <c r="B57" s="774"/>
      <c r="C57" s="774"/>
      <c r="D57" s="774"/>
      <c r="E57" s="774"/>
      <c r="F57" s="774"/>
      <c r="G57" s="774"/>
      <c r="H57" s="772"/>
      <c r="I57" s="773"/>
      <c r="J57" s="774"/>
      <c r="K57" s="808"/>
      <c r="L57" s="362" t="s">
        <v>315</v>
      </c>
      <c r="M57" s="362" t="s">
        <v>1320</v>
      </c>
      <c r="N57" s="362" t="s">
        <v>1308</v>
      </c>
      <c r="O57" s="362" t="s">
        <v>340</v>
      </c>
      <c r="P57" s="362" t="s">
        <v>1319</v>
      </c>
      <c r="Q57" s="774"/>
      <c r="R57" s="774"/>
      <c r="S57" s="815"/>
      <c r="T57" s="774"/>
      <c r="U57" s="819"/>
      <c r="V57" s="821"/>
      <c r="W57" s="816"/>
    </row>
    <row r="58" spans="1:26" ht="179.25" hidden="1" thickBot="1">
      <c r="A58" s="800"/>
      <c r="B58" s="774"/>
      <c r="C58" s="774"/>
      <c r="D58" s="774"/>
      <c r="E58" s="774"/>
      <c r="F58" s="774"/>
      <c r="G58" s="774"/>
      <c r="H58" s="772"/>
      <c r="I58" s="773"/>
      <c r="J58" s="774"/>
      <c r="K58" s="808"/>
      <c r="L58" s="362" t="s">
        <v>315</v>
      </c>
      <c r="M58" s="362" t="s">
        <v>1318</v>
      </c>
      <c r="N58" s="362" t="s">
        <v>1308</v>
      </c>
      <c r="O58" s="362" t="s">
        <v>340</v>
      </c>
      <c r="P58" s="362" t="s">
        <v>1317</v>
      </c>
      <c r="Q58" s="774"/>
      <c r="R58" s="774"/>
      <c r="S58" s="815"/>
      <c r="T58" s="774"/>
      <c r="U58" s="810"/>
      <c r="V58" s="822"/>
      <c r="W58" s="816"/>
    </row>
    <row r="59" spans="1:26" ht="77.25" hidden="1" thickBot="1">
      <c r="A59" s="800" t="s">
        <v>1316</v>
      </c>
      <c r="B59" s="774" t="s">
        <v>1315</v>
      </c>
      <c r="C59" s="774" t="s">
        <v>1314</v>
      </c>
      <c r="D59" s="774" t="s">
        <v>1313</v>
      </c>
      <c r="E59" s="774" t="s">
        <v>1312</v>
      </c>
      <c r="F59" s="774" t="s">
        <v>1311</v>
      </c>
      <c r="G59" s="774" t="s">
        <v>696</v>
      </c>
      <c r="H59" s="772" t="s">
        <v>1310</v>
      </c>
      <c r="I59" s="773" t="s">
        <v>312</v>
      </c>
      <c r="J59" s="774" t="s">
        <v>691</v>
      </c>
      <c r="K59" s="808" t="s">
        <v>337</v>
      </c>
      <c r="L59" s="774" t="s">
        <v>315</v>
      </c>
      <c r="M59" s="362" t="s">
        <v>1309</v>
      </c>
      <c r="N59" s="362" t="s">
        <v>1308</v>
      </c>
      <c r="O59" s="362" t="s">
        <v>340</v>
      </c>
      <c r="P59" s="362" t="s">
        <v>1305</v>
      </c>
      <c r="Q59" s="774" t="s">
        <v>358</v>
      </c>
      <c r="R59" s="774" t="s">
        <v>691</v>
      </c>
      <c r="S59" s="808" t="s">
        <v>390</v>
      </c>
      <c r="T59" s="809" t="s">
        <v>690</v>
      </c>
      <c r="U59" s="809" t="s">
        <v>322</v>
      </c>
      <c r="V59" s="824"/>
    </row>
    <row r="60" spans="1:26" ht="153.75" hidden="1" thickBot="1">
      <c r="A60" s="800"/>
      <c r="B60" s="774"/>
      <c r="C60" s="774"/>
      <c r="D60" s="774"/>
      <c r="E60" s="774"/>
      <c r="F60" s="774"/>
      <c r="G60" s="774"/>
      <c r="H60" s="772"/>
      <c r="I60" s="773"/>
      <c r="J60" s="774"/>
      <c r="K60" s="808"/>
      <c r="L60" s="774"/>
      <c r="M60" s="362" t="s">
        <v>1307</v>
      </c>
      <c r="N60" s="362" t="s">
        <v>1306</v>
      </c>
      <c r="O60" s="362" t="s">
        <v>340</v>
      </c>
      <c r="P60" s="362" t="s">
        <v>1305</v>
      </c>
      <c r="Q60" s="774"/>
      <c r="R60" s="774"/>
      <c r="S60" s="808"/>
      <c r="T60" s="810"/>
      <c r="U60" s="810"/>
      <c r="V60" s="822"/>
    </row>
    <row r="61" spans="1:26" ht="382.5" customHeight="1" thickBot="1">
      <c r="A61" s="814" t="s">
        <v>329</v>
      </c>
      <c r="B61" s="774" t="s">
        <v>330</v>
      </c>
      <c r="C61" s="774" t="s">
        <v>1287</v>
      </c>
      <c r="D61" s="774" t="s">
        <v>1304</v>
      </c>
      <c r="E61" s="774" t="s">
        <v>1303</v>
      </c>
      <c r="F61" s="774" t="s">
        <v>1302</v>
      </c>
      <c r="G61" s="774" t="s">
        <v>796</v>
      </c>
      <c r="H61" s="772" t="s">
        <v>331</v>
      </c>
      <c r="I61" s="773" t="s">
        <v>312</v>
      </c>
      <c r="J61" s="774" t="s">
        <v>324</v>
      </c>
      <c r="K61" s="808" t="s">
        <v>314</v>
      </c>
      <c r="L61" s="362" t="s">
        <v>315</v>
      </c>
      <c r="M61" s="362" t="s">
        <v>332</v>
      </c>
      <c r="N61" s="362" t="s">
        <v>1301</v>
      </c>
      <c r="O61" s="362" t="s">
        <v>362</v>
      </c>
      <c r="P61" s="362" t="s">
        <v>1300</v>
      </c>
      <c r="Q61" s="774" t="s">
        <v>358</v>
      </c>
      <c r="R61" s="774" t="s">
        <v>324</v>
      </c>
      <c r="S61" s="808" t="s">
        <v>337</v>
      </c>
      <c r="T61" s="774" t="s">
        <v>791</v>
      </c>
      <c r="U61" s="774" t="s">
        <v>1299</v>
      </c>
      <c r="V61" s="812" t="s">
        <v>1289</v>
      </c>
      <c r="W61" s="825" t="s">
        <v>1733</v>
      </c>
      <c r="X61" s="387" t="s">
        <v>1298</v>
      </c>
      <c r="Y61" s="401" t="s">
        <v>1777</v>
      </c>
      <c r="Z61" s="400" t="s">
        <v>1776</v>
      </c>
    </row>
    <row r="62" spans="1:26" ht="51.75" hidden="1" thickBot="1">
      <c r="A62" s="800"/>
      <c r="B62" s="774"/>
      <c r="C62" s="774"/>
      <c r="D62" s="774"/>
      <c r="E62" s="774"/>
      <c r="F62" s="774"/>
      <c r="G62" s="774"/>
      <c r="H62" s="772"/>
      <c r="I62" s="773"/>
      <c r="J62" s="774"/>
      <c r="K62" s="808"/>
      <c r="L62" s="362" t="s">
        <v>315</v>
      </c>
      <c r="M62" s="362" t="s">
        <v>1297</v>
      </c>
      <c r="N62" s="362" t="s">
        <v>1296</v>
      </c>
      <c r="O62" s="362" t="s">
        <v>804</v>
      </c>
      <c r="P62" s="362" t="s">
        <v>1295</v>
      </c>
      <c r="Q62" s="774"/>
      <c r="R62" s="774"/>
      <c r="S62" s="808"/>
      <c r="T62" s="774"/>
      <c r="U62" s="774"/>
      <c r="V62" s="772"/>
      <c r="W62" s="817"/>
    </row>
    <row r="63" spans="1:26" ht="383.25" customHeight="1" thickBot="1">
      <c r="A63" s="389" t="s">
        <v>333</v>
      </c>
      <c r="B63" s="362" t="s">
        <v>330</v>
      </c>
      <c r="C63" s="362" t="s">
        <v>1287</v>
      </c>
      <c r="D63" s="362" t="s">
        <v>334</v>
      </c>
      <c r="E63" s="362" t="s">
        <v>1294</v>
      </c>
      <c r="F63" s="362" t="s">
        <v>1293</v>
      </c>
      <c r="G63" s="362" t="s">
        <v>796</v>
      </c>
      <c r="H63" s="363" t="s">
        <v>335</v>
      </c>
      <c r="I63" s="361" t="s">
        <v>312</v>
      </c>
      <c r="J63" s="362" t="s">
        <v>324</v>
      </c>
      <c r="K63" s="383" t="s">
        <v>314</v>
      </c>
      <c r="L63" s="362" t="s">
        <v>315</v>
      </c>
      <c r="M63" s="362" t="s">
        <v>336</v>
      </c>
      <c r="N63" s="362" t="s">
        <v>1292</v>
      </c>
      <c r="O63" s="362" t="s">
        <v>362</v>
      </c>
      <c r="P63" s="362" t="s">
        <v>1291</v>
      </c>
      <c r="Q63" s="362" t="s">
        <v>358</v>
      </c>
      <c r="R63" s="362" t="s">
        <v>324</v>
      </c>
      <c r="S63" s="383" t="s">
        <v>337</v>
      </c>
      <c r="T63" s="362" t="s">
        <v>791</v>
      </c>
      <c r="U63" s="362" t="s">
        <v>1290</v>
      </c>
      <c r="V63" s="812" t="s">
        <v>1289</v>
      </c>
      <c r="W63" s="390" t="s">
        <v>1734</v>
      </c>
      <c r="X63" s="391" t="s">
        <v>1288</v>
      </c>
      <c r="Y63" s="402" t="s">
        <v>1779</v>
      </c>
      <c r="Z63" s="403" t="s">
        <v>1778</v>
      </c>
    </row>
    <row r="64" spans="1:26" ht="379.5" customHeight="1" thickBot="1">
      <c r="A64" s="389" t="s">
        <v>338</v>
      </c>
      <c r="B64" s="362" t="s">
        <v>330</v>
      </c>
      <c r="C64" s="362" t="s">
        <v>1287</v>
      </c>
      <c r="D64" s="362" t="s">
        <v>1286</v>
      </c>
      <c r="E64" s="362" t="s">
        <v>1285</v>
      </c>
      <c r="F64" s="362" t="s">
        <v>1284</v>
      </c>
      <c r="G64" s="362" t="s">
        <v>796</v>
      </c>
      <c r="H64" s="363" t="s">
        <v>335</v>
      </c>
      <c r="I64" s="361" t="s">
        <v>312</v>
      </c>
      <c r="J64" s="362" t="s">
        <v>324</v>
      </c>
      <c r="K64" s="383" t="s">
        <v>314</v>
      </c>
      <c r="L64" s="362" t="s">
        <v>315</v>
      </c>
      <c r="M64" s="362" t="s">
        <v>1283</v>
      </c>
      <c r="N64" s="362" t="s">
        <v>1282</v>
      </c>
      <c r="O64" s="362" t="s">
        <v>362</v>
      </c>
      <c r="P64" s="362" t="s">
        <v>1281</v>
      </c>
      <c r="Q64" s="362" t="s">
        <v>358</v>
      </c>
      <c r="R64" s="362" t="s">
        <v>324</v>
      </c>
      <c r="S64" s="383" t="s">
        <v>337</v>
      </c>
      <c r="T64" s="362" t="s">
        <v>791</v>
      </c>
      <c r="U64" s="362" t="s">
        <v>1280</v>
      </c>
      <c r="V64" s="812"/>
      <c r="W64" s="390" t="s">
        <v>1734</v>
      </c>
      <c r="X64" s="392" t="s">
        <v>1279</v>
      </c>
      <c r="Y64" s="402" t="s">
        <v>1781</v>
      </c>
      <c r="Z64" s="400" t="s">
        <v>1780</v>
      </c>
    </row>
    <row r="65" spans="1:27" ht="179.25" hidden="1" thickBot="1">
      <c r="A65" s="360" t="s">
        <v>1278</v>
      </c>
      <c r="B65" s="362" t="s">
        <v>1260</v>
      </c>
      <c r="C65" s="362" t="s">
        <v>1259</v>
      </c>
      <c r="D65" s="261" t="s">
        <v>1277</v>
      </c>
      <c r="E65" s="261" t="s">
        <v>1276</v>
      </c>
      <c r="F65" s="261" t="s">
        <v>1275</v>
      </c>
      <c r="G65" s="362" t="s">
        <v>696</v>
      </c>
      <c r="H65" s="260" t="s">
        <v>1274</v>
      </c>
      <c r="I65" s="361" t="s">
        <v>312</v>
      </c>
      <c r="J65" s="362" t="s">
        <v>313</v>
      </c>
      <c r="K65" s="383" t="s">
        <v>337</v>
      </c>
      <c r="L65" s="362" t="s">
        <v>315</v>
      </c>
      <c r="M65" s="362" t="s">
        <v>1273</v>
      </c>
      <c r="N65" s="362" t="s">
        <v>1272</v>
      </c>
      <c r="O65" s="362" t="s">
        <v>1271</v>
      </c>
      <c r="P65" s="362" t="s">
        <v>1265</v>
      </c>
      <c r="Q65" s="362" t="s">
        <v>358</v>
      </c>
      <c r="R65" s="362" t="s">
        <v>313</v>
      </c>
      <c r="S65" s="383" t="s">
        <v>705</v>
      </c>
      <c r="T65" s="362" t="s">
        <v>720</v>
      </c>
      <c r="U65" s="362" t="s">
        <v>1270</v>
      </c>
      <c r="V65" s="363" t="s">
        <v>1269</v>
      </c>
    </row>
    <row r="66" spans="1:27" ht="409.5" customHeight="1" thickBot="1">
      <c r="A66" s="814" t="s">
        <v>363</v>
      </c>
      <c r="B66" s="774" t="s">
        <v>1260</v>
      </c>
      <c r="C66" s="774" t="s">
        <v>1259</v>
      </c>
      <c r="D66" s="774" t="s">
        <v>364</v>
      </c>
      <c r="E66" s="774" t="s">
        <v>1268</v>
      </c>
      <c r="F66" s="774" t="s">
        <v>365</v>
      </c>
      <c r="G66" s="774" t="s">
        <v>796</v>
      </c>
      <c r="H66" s="772" t="s">
        <v>1267</v>
      </c>
      <c r="I66" s="773" t="s">
        <v>312</v>
      </c>
      <c r="J66" s="774" t="s">
        <v>313</v>
      </c>
      <c r="K66" s="808" t="s">
        <v>337</v>
      </c>
      <c r="L66" s="362" t="s">
        <v>315</v>
      </c>
      <c r="M66" s="362" t="s">
        <v>1266</v>
      </c>
      <c r="N66" s="362" t="s">
        <v>366</v>
      </c>
      <c r="O66" s="362" t="s">
        <v>367</v>
      </c>
      <c r="P66" s="362" t="s">
        <v>1265</v>
      </c>
      <c r="Q66" s="774" t="s">
        <v>706</v>
      </c>
      <c r="R66" s="774" t="s">
        <v>313</v>
      </c>
      <c r="S66" s="808" t="s">
        <v>337</v>
      </c>
      <c r="T66" s="774" t="s">
        <v>720</v>
      </c>
      <c r="U66" s="774" t="s">
        <v>1264</v>
      </c>
      <c r="V66" s="812" t="s">
        <v>1263</v>
      </c>
      <c r="W66" s="825" t="s">
        <v>1735</v>
      </c>
      <c r="X66" s="387" t="s">
        <v>1262</v>
      </c>
      <c r="Y66" s="401" t="s">
        <v>1782</v>
      </c>
      <c r="Z66" s="404" t="s">
        <v>1783</v>
      </c>
    </row>
    <row r="67" spans="1:27" ht="153.75" hidden="1" thickBot="1">
      <c r="A67" s="800"/>
      <c r="B67" s="774"/>
      <c r="C67" s="774"/>
      <c r="D67" s="774"/>
      <c r="E67" s="774"/>
      <c r="F67" s="774"/>
      <c r="G67" s="774"/>
      <c r="H67" s="772"/>
      <c r="I67" s="773"/>
      <c r="J67" s="774"/>
      <c r="K67" s="808"/>
      <c r="L67" s="362" t="s">
        <v>315</v>
      </c>
      <c r="M67" s="362" t="s">
        <v>1257</v>
      </c>
      <c r="N67" s="362" t="s">
        <v>368</v>
      </c>
      <c r="O67" s="362" t="s">
        <v>367</v>
      </c>
      <c r="P67" s="362" t="s">
        <v>1261</v>
      </c>
      <c r="Q67" s="774"/>
      <c r="R67" s="774">
        <v>0</v>
      </c>
      <c r="S67" s="808"/>
      <c r="T67" s="774"/>
      <c r="U67" s="774"/>
      <c r="V67" s="772"/>
      <c r="W67" s="817"/>
    </row>
    <row r="68" spans="1:27" ht="364.5" customHeight="1" thickBot="1">
      <c r="A68" s="389" t="s">
        <v>369</v>
      </c>
      <c r="B68" s="362" t="s">
        <v>1260</v>
      </c>
      <c r="C68" s="362" t="s">
        <v>1259</v>
      </c>
      <c r="D68" s="362" t="s">
        <v>370</v>
      </c>
      <c r="E68" s="362" t="s">
        <v>1258</v>
      </c>
      <c r="F68" s="362" t="s">
        <v>371</v>
      </c>
      <c r="G68" s="362" t="s">
        <v>796</v>
      </c>
      <c r="H68" s="363" t="s">
        <v>372</v>
      </c>
      <c r="I68" s="361" t="s">
        <v>312</v>
      </c>
      <c r="J68" s="362" t="s">
        <v>313</v>
      </c>
      <c r="K68" s="383" t="s">
        <v>337</v>
      </c>
      <c r="L68" s="362" t="s">
        <v>315</v>
      </c>
      <c r="M68" s="362" t="s">
        <v>1257</v>
      </c>
      <c r="N68" s="362" t="s">
        <v>373</v>
      </c>
      <c r="O68" s="362" t="s">
        <v>367</v>
      </c>
      <c r="P68" s="362" t="s">
        <v>412</v>
      </c>
      <c r="Q68" s="362" t="s">
        <v>374</v>
      </c>
      <c r="R68" s="362" t="s">
        <v>313</v>
      </c>
      <c r="S68" s="383" t="s">
        <v>705</v>
      </c>
      <c r="T68" s="362" t="s">
        <v>720</v>
      </c>
      <c r="U68" s="362" t="s">
        <v>1256</v>
      </c>
      <c r="V68" s="365" t="s">
        <v>1255</v>
      </c>
      <c r="W68" s="388" t="s">
        <v>1736</v>
      </c>
      <c r="X68" s="387" t="s">
        <v>1254</v>
      </c>
      <c r="Y68" s="401" t="s">
        <v>1785</v>
      </c>
      <c r="Z68" s="404" t="s">
        <v>1784</v>
      </c>
    </row>
    <row r="69" spans="1:27" ht="179.25" hidden="1" thickBot="1">
      <c r="A69" s="800" t="s">
        <v>1253</v>
      </c>
      <c r="B69" s="774" t="s">
        <v>1225</v>
      </c>
      <c r="C69" s="774" t="s">
        <v>1224</v>
      </c>
      <c r="D69" s="774" t="s">
        <v>1252</v>
      </c>
      <c r="E69" s="774" t="s">
        <v>1251</v>
      </c>
      <c r="F69" s="774" t="s">
        <v>1250</v>
      </c>
      <c r="G69" s="774" t="s">
        <v>696</v>
      </c>
      <c r="H69" s="772" t="s">
        <v>1249</v>
      </c>
      <c r="I69" s="773" t="s">
        <v>312</v>
      </c>
      <c r="J69" s="774" t="s">
        <v>313</v>
      </c>
      <c r="K69" s="808" t="s">
        <v>337</v>
      </c>
      <c r="L69" s="362" t="s">
        <v>318</v>
      </c>
      <c r="M69" s="362" t="s">
        <v>1248</v>
      </c>
      <c r="N69" s="362" t="s">
        <v>1247</v>
      </c>
      <c r="O69" s="362" t="s">
        <v>140</v>
      </c>
      <c r="P69" s="362" t="s">
        <v>1246</v>
      </c>
      <c r="Q69" s="774" t="s">
        <v>706</v>
      </c>
      <c r="R69" s="774" t="s">
        <v>313</v>
      </c>
      <c r="S69" s="808" t="s">
        <v>337</v>
      </c>
      <c r="T69" s="774" t="s">
        <v>720</v>
      </c>
      <c r="U69" s="813" t="s">
        <v>1245</v>
      </c>
      <c r="V69" s="772" t="s">
        <v>1244</v>
      </c>
      <c r="W69" s="817"/>
    </row>
    <row r="70" spans="1:27" ht="102.75" hidden="1" thickBot="1">
      <c r="A70" s="800"/>
      <c r="B70" s="774"/>
      <c r="C70" s="774"/>
      <c r="D70" s="774"/>
      <c r="E70" s="774"/>
      <c r="F70" s="774"/>
      <c r="G70" s="774"/>
      <c r="H70" s="772"/>
      <c r="I70" s="773"/>
      <c r="J70" s="774"/>
      <c r="K70" s="808"/>
      <c r="L70" s="362" t="s">
        <v>315</v>
      </c>
      <c r="M70" s="362" t="s">
        <v>1243</v>
      </c>
      <c r="N70" s="362" t="s">
        <v>1242</v>
      </c>
      <c r="O70" s="362" t="s">
        <v>804</v>
      </c>
      <c r="P70" s="362" t="s">
        <v>1241</v>
      </c>
      <c r="Q70" s="774"/>
      <c r="R70" s="774"/>
      <c r="S70" s="808"/>
      <c r="T70" s="774"/>
      <c r="U70" s="813"/>
      <c r="V70" s="772"/>
      <c r="W70" s="817"/>
    </row>
    <row r="71" spans="1:27" ht="375.75" customHeight="1" thickBot="1">
      <c r="A71" s="814" t="s">
        <v>375</v>
      </c>
      <c r="B71" s="774" t="s">
        <v>1225</v>
      </c>
      <c r="C71" s="774" t="s">
        <v>1224</v>
      </c>
      <c r="D71" s="813" t="s">
        <v>1240</v>
      </c>
      <c r="E71" s="774" t="s">
        <v>1239</v>
      </c>
      <c r="F71" s="774" t="s">
        <v>1238</v>
      </c>
      <c r="G71" s="774" t="s">
        <v>796</v>
      </c>
      <c r="H71" s="772" t="s">
        <v>1237</v>
      </c>
      <c r="I71" s="773" t="s">
        <v>312</v>
      </c>
      <c r="J71" s="774" t="s">
        <v>313</v>
      </c>
      <c r="K71" s="808" t="s">
        <v>337</v>
      </c>
      <c r="L71" s="774" t="s">
        <v>315</v>
      </c>
      <c r="M71" s="362" t="s">
        <v>1236</v>
      </c>
      <c r="N71" s="774" t="s">
        <v>376</v>
      </c>
      <c r="O71" s="362" t="s">
        <v>1235</v>
      </c>
      <c r="P71" s="362" t="s">
        <v>1234</v>
      </c>
      <c r="Q71" s="774" t="s">
        <v>323</v>
      </c>
      <c r="R71" s="774" t="s">
        <v>313</v>
      </c>
      <c r="S71" s="808" t="s">
        <v>705</v>
      </c>
      <c r="T71" s="774" t="s">
        <v>720</v>
      </c>
      <c r="U71" s="774" t="s">
        <v>1233</v>
      </c>
      <c r="V71" s="812" t="s">
        <v>1232</v>
      </c>
      <c r="W71" s="825" t="s">
        <v>1737</v>
      </c>
      <c r="X71" s="387" t="s">
        <v>1231</v>
      </c>
      <c r="Y71" s="401" t="s">
        <v>1786</v>
      </c>
      <c r="Z71" s="400" t="s">
        <v>1787</v>
      </c>
      <c r="AA71" s="393"/>
    </row>
    <row r="72" spans="1:27" ht="357.75" hidden="1" thickBot="1">
      <c r="A72" s="800"/>
      <c r="B72" s="774"/>
      <c r="C72" s="774"/>
      <c r="D72" s="813"/>
      <c r="E72" s="774"/>
      <c r="F72" s="774"/>
      <c r="G72" s="774"/>
      <c r="H72" s="772"/>
      <c r="I72" s="773"/>
      <c r="J72" s="774"/>
      <c r="K72" s="808"/>
      <c r="L72" s="774"/>
      <c r="M72" s="362" t="s">
        <v>1230</v>
      </c>
      <c r="N72" s="774"/>
      <c r="O72" s="362" t="s">
        <v>36</v>
      </c>
      <c r="P72" s="362" t="s">
        <v>377</v>
      </c>
      <c r="Q72" s="774"/>
      <c r="R72" s="774"/>
      <c r="S72" s="808"/>
      <c r="T72" s="774"/>
      <c r="U72" s="774"/>
      <c r="V72" s="772"/>
      <c r="W72" s="816"/>
    </row>
    <row r="73" spans="1:27" ht="102.75" hidden="1" thickBot="1">
      <c r="A73" s="800"/>
      <c r="B73" s="774"/>
      <c r="C73" s="774"/>
      <c r="D73" s="813"/>
      <c r="E73" s="774"/>
      <c r="F73" s="774"/>
      <c r="G73" s="774"/>
      <c r="H73" s="772"/>
      <c r="I73" s="773"/>
      <c r="J73" s="774"/>
      <c r="K73" s="808"/>
      <c r="L73" s="774"/>
      <c r="M73" s="362" t="s">
        <v>1229</v>
      </c>
      <c r="N73" s="774"/>
      <c r="O73" s="362" t="s">
        <v>378</v>
      </c>
      <c r="P73" s="362" t="s">
        <v>379</v>
      </c>
      <c r="Q73" s="774"/>
      <c r="R73" s="774"/>
      <c r="S73" s="808"/>
      <c r="T73" s="774"/>
      <c r="U73" s="774"/>
      <c r="V73" s="772"/>
      <c r="W73" s="816"/>
    </row>
    <row r="74" spans="1:27" ht="230.25" hidden="1" thickBot="1">
      <c r="A74" s="800"/>
      <c r="B74" s="774"/>
      <c r="C74" s="774"/>
      <c r="D74" s="813"/>
      <c r="E74" s="774"/>
      <c r="F74" s="774"/>
      <c r="G74" s="774"/>
      <c r="H74" s="772"/>
      <c r="I74" s="773"/>
      <c r="J74" s="774"/>
      <c r="K74" s="808"/>
      <c r="L74" s="774"/>
      <c r="M74" s="362" t="s">
        <v>1228</v>
      </c>
      <c r="N74" s="774"/>
      <c r="O74" s="362" t="s">
        <v>380</v>
      </c>
      <c r="P74" s="362" t="s">
        <v>1227</v>
      </c>
      <c r="Q74" s="774"/>
      <c r="R74" s="774"/>
      <c r="S74" s="808"/>
      <c r="T74" s="774"/>
      <c r="U74" s="774"/>
      <c r="V74" s="772"/>
      <c r="W74" s="816"/>
    </row>
    <row r="75" spans="1:27" ht="153.75" hidden="1" thickBot="1">
      <c r="A75" s="800" t="s">
        <v>1226</v>
      </c>
      <c r="B75" s="774" t="s">
        <v>1225</v>
      </c>
      <c r="C75" s="774" t="s">
        <v>1224</v>
      </c>
      <c r="D75" s="774" t="s">
        <v>1223</v>
      </c>
      <c r="E75" s="774" t="s">
        <v>1222</v>
      </c>
      <c r="F75" s="774" t="s">
        <v>1221</v>
      </c>
      <c r="G75" s="774" t="s">
        <v>1023</v>
      </c>
      <c r="H75" s="826" t="s">
        <v>1220</v>
      </c>
      <c r="I75" s="773" t="s">
        <v>312</v>
      </c>
      <c r="J75" s="774" t="s">
        <v>691</v>
      </c>
      <c r="K75" s="808" t="s">
        <v>337</v>
      </c>
      <c r="L75" s="362" t="s">
        <v>315</v>
      </c>
      <c r="M75" s="362" t="s">
        <v>1219</v>
      </c>
      <c r="N75" s="774" t="s">
        <v>1020</v>
      </c>
      <c r="O75" s="774" t="s">
        <v>145</v>
      </c>
      <c r="P75" s="774" t="s">
        <v>1218</v>
      </c>
      <c r="Q75" s="774" t="s">
        <v>312</v>
      </c>
      <c r="R75" s="774" t="s">
        <v>691</v>
      </c>
      <c r="S75" s="808" t="s">
        <v>337</v>
      </c>
      <c r="T75" s="774" t="s">
        <v>720</v>
      </c>
      <c r="U75" s="774" t="s">
        <v>1217</v>
      </c>
      <c r="V75" s="772" t="s">
        <v>1216</v>
      </c>
      <c r="W75" s="817"/>
    </row>
    <row r="76" spans="1:27" ht="281.25" hidden="1" thickBot="1">
      <c r="A76" s="800"/>
      <c r="B76" s="774"/>
      <c r="C76" s="774"/>
      <c r="D76" s="774"/>
      <c r="E76" s="774"/>
      <c r="F76" s="774"/>
      <c r="G76" s="774"/>
      <c r="H76" s="826"/>
      <c r="I76" s="773"/>
      <c r="J76" s="774"/>
      <c r="K76" s="808"/>
      <c r="L76" s="362" t="s">
        <v>318</v>
      </c>
      <c r="M76" s="362" t="s">
        <v>1215</v>
      </c>
      <c r="N76" s="774"/>
      <c r="O76" s="774"/>
      <c r="P76" s="774"/>
      <c r="Q76" s="774"/>
      <c r="R76" s="774"/>
      <c r="S76" s="808"/>
      <c r="T76" s="774"/>
      <c r="U76" s="774"/>
      <c r="V76" s="772"/>
      <c r="W76" s="817"/>
    </row>
    <row r="77" spans="1:27" ht="153.75" hidden="1" thickBot="1">
      <c r="A77" s="360" t="s">
        <v>1214</v>
      </c>
      <c r="B77" s="362" t="s">
        <v>1213</v>
      </c>
      <c r="C77" s="362" t="s">
        <v>1212</v>
      </c>
      <c r="D77" s="362" t="s">
        <v>1211</v>
      </c>
      <c r="E77" s="362" t="s">
        <v>1210</v>
      </c>
      <c r="F77" s="362" t="s">
        <v>1209</v>
      </c>
      <c r="G77" s="362" t="s">
        <v>696</v>
      </c>
      <c r="H77" s="363" t="s">
        <v>1208</v>
      </c>
      <c r="I77" s="361" t="s">
        <v>323</v>
      </c>
      <c r="J77" s="362" t="s">
        <v>964</v>
      </c>
      <c r="K77" s="383" t="s">
        <v>390</v>
      </c>
      <c r="L77" s="362" t="s">
        <v>315</v>
      </c>
      <c r="M77" s="362" t="s">
        <v>1207</v>
      </c>
      <c r="N77" s="362" t="s">
        <v>1206</v>
      </c>
      <c r="O77" s="362" t="s">
        <v>340</v>
      </c>
      <c r="P77" s="362" t="s">
        <v>1205</v>
      </c>
      <c r="Q77" s="362" t="s">
        <v>358</v>
      </c>
      <c r="R77" s="362" t="s">
        <v>964</v>
      </c>
      <c r="S77" s="383" t="s">
        <v>390</v>
      </c>
      <c r="T77" s="368" t="s">
        <v>690</v>
      </c>
      <c r="U77" s="362" t="s">
        <v>322</v>
      </c>
      <c r="V77" s="363" t="s">
        <v>1204</v>
      </c>
    </row>
    <row r="78" spans="1:27" ht="357.75" hidden="1" thickBot="1">
      <c r="A78" s="800" t="s">
        <v>1203</v>
      </c>
      <c r="B78" s="774" t="s">
        <v>1187</v>
      </c>
      <c r="C78" s="774" t="s">
        <v>1186</v>
      </c>
      <c r="D78" s="774" t="s">
        <v>1202</v>
      </c>
      <c r="E78" s="774" t="s">
        <v>1201</v>
      </c>
      <c r="F78" s="774" t="s">
        <v>1200</v>
      </c>
      <c r="G78" s="774" t="s">
        <v>696</v>
      </c>
      <c r="H78" s="772" t="s">
        <v>1199</v>
      </c>
      <c r="I78" s="773" t="s">
        <v>706</v>
      </c>
      <c r="J78" s="774" t="s">
        <v>964</v>
      </c>
      <c r="K78" s="808" t="s">
        <v>705</v>
      </c>
      <c r="L78" s="774" t="s">
        <v>315</v>
      </c>
      <c r="M78" s="362" t="s">
        <v>1198</v>
      </c>
      <c r="N78" s="362" t="s">
        <v>1197</v>
      </c>
      <c r="O78" s="362" t="s">
        <v>135</v>
      </c>
      <c r="P78" s="362" t="s">
        <v>1196</v>
      </c>
      <c r="Q78" s="774" t="s">
        <v>358</v>
      </c>
      <c r="R78" s="774" t="s">
        <v>964</v>
      </c>
      <c r="S78" s="808" t="s">
        <v>390</v>
      </c>
      <c r="T78" s="774" t="s">
        <v>690</v>
      </c>
      <c r="U78" s="774" t="s">
        <v>322</v>
      </c>
      <c r="V78" s="772" t="s">
        <v>1195</v>
      </c>
    </row>
    <row r="79" spans="1:27" ht="179.25" hidden="1" thickBot="1">
      <c r="A79" s="800"/>
      <c r="B79" s="774"/>
      <c r="C79" s="774"/>
      <c r="D79" s="774"/>
      <c r="E79" s="774"/>
      <c r="F79" s="774"/>
      <c r="G79" s="774"/>
      <c r="H79" s="772"/>
      <c r="I79" s="773"/>
      <c r="J79" s="774"/>
      <c r="K79" s="808"/>
      <c r="L79" s="774"/>
      <c r="M79" s="362" t="s">
        <v>1194</v>
      </c>
      <c r="N79" s="362" t="s">
        <v>1193</v>
      </c>
      <c r="O79" s="362" t="s">
        <v>135</v>
      </c>
      <c r="P79" s="362" t="s">
        <v>1192</v>
      </c>
      <c r="Q79" s="774"/>
      <c r="R79" s="774"/>
      <c r="S79" s="808"/>
      <c r="T79" s="774"/>
      <c r="U79" s="774"/>
      <c r="V79" s="772"/>
      <c r="W79" s="816"/>
    </row>
    <row r="80" spans="1:27" ht="153.75" hidden="1" thickBot="1">
      <c r="A80" s="800"/>
      <c r="B80" s="774"/>
      <c r="C80" s="774"/>
      <c r="D80" s="774"/>
      <c r="E80" s="774"/>
      <c r="F80" s="774"/>
      <c r="G80" s="774"/>
      <c r="H80" s="772"/>
      <c r="I80" s="773"/>
      <c r="J80" s="774"/>
      <c r="K80" s="808"/>
      <c r="L80" s="774"/>
      <c r="M80" s="362" t="s">
        <v>1191</v>
      </c>
      <c r="N80" s="362" t="s">
        <v>1190</v>
      </c>
      <c r="O80" s="362" t="s">
        <v>340</v>
      </c>
      <c r="P80" s="362" t="s">
        <v>1189</v>
      </c>
      <c r="Q80" s="774"/>
      <c r="R80" s="774"/>
      <c r="S80" s="808"/>
      <c r="T80" s="774"/>
      <c r="U80" s="774"/>
      <c r="V80" s="772"/>
      <c r="W80" s="816"/>
    </row>
    <row r="81" spans="1:26" ht="153.75" hidden="1" thickBot="1">
      <c r="A81" s="800" t="s">
        <v>1188</v>
      </c>
      <c r="B81" s="774" t="s">
        <v>1187</v>
      </c>
      <c r="C81" s="774" t="s">
        <v>1186</v>
      </c>
      <c r="D81" s="774" t="s">
        <v>1185</v>
      </c>
      <c r="E81" s="774" t="s">
        <v>1184</v>
      </c>
      <c r="F81" s="774" t="s">
        <v>1183</v>
      </c>
      <c r="G81" s="774" t="s">
        <v>696</v>
      </c>
      <c r="H81" s="772" t="s">
        <v>1182</v>
      </c>
      <c r="I81" s="773" t="s">
        <v>312</v>
      </c>
      <c r="J81" s="774" t="s">
        <v>691</v>
      </c>
      <c r="K81" s="808" t="s">
        <v>337</v>
      </c>
      <c r="L81" s="362" t="s">
        <v>315</v>
      </c>
      <c r="M81" s="362" t="s">
        <v>1181</v>
      </c>
      <c r="N81" s="362" t="s">
        <v>1177</v>
      </c>
      <c r="O81" s="362" t="s">
        <v>340</v>
      </c>
      <c r="P81" s="362" t="s">
        <v>1180</v>
      </c>
      <c r="Q81" s="774" t="s">
        <v>323</v>
      </c>
      <c r="R81" s="774" t="s">
        <v>691</v>
      </c>
      <c r="S81" s="808" t="s">
        <v>390</v>
      </c>
      <c r="T81" s="774" t="s">
        <v>690</v>
      </c>
      <c r="U81" s="774" t="s">
        <v>322</v>
      </c>
      <c r="V81" s="772" t="s">
        <v>1179</v>
      </c>
    </row>
    <row r="82" spans="1:26" ht="383.25" hidden="1" thickBot="1">
      <c r="A82" s="800"/>
      <c r="B82" s="774"/>
      <c r="C82" s="774" t="s">
        <v>58</v>
      </c>
      <c r="D82" s="774"/>
      <c r="E82" s="774"/>
      <c r="F82" s="774"/>
      <c r="G82" s="774"/>
      <c r="H82" s="772"/>
      <c r="I82" s="773"/>
      <c r="J82" s="774"/>
      <c r="K82" s="808"/>
      <c r="L82" s="362" t="s">
        <v>315</v>
      </c>
      <c r="M82" s="362" t="s">
        <v>1178</v>
      </c>
      <c r="N82" s="362" t="s">
        <v>1177</v>
      </c>
      <c r="O82" s="362" t="s">
        <v>340</v>
      </c>
      <c r="P82" s="362" t="s">
        <v>1176</v>
      </c>
      <c r="Q82" s="774"/>
      <c r="R82" s="774"/>
      <c r="S82" s="808"/>
      <c r="T82" s="774"/>
      <c r="U82" s="774"/>
      <c r="V82" s="772"/>
    </row>
    <row r="83" spans="1:26" ht="383.25" hidden="1" thickBot="1">
      <c r="A83" s="800" t="s">
        <v>1175</v>
      </c>
      <c r="B83" s="774" t="s">
        <v>1141</v>
      </c>
      <c r="C83" s="774" t="s">
        <v>1140</v>
      </c>
      <c r="D83" s="774" t="s">
        <v>1174</v>
      </c>
      <c r="E83" s="774" t="s">
        <v>1173</v>
      </c>
      <c r="F83" s="774" t="s">
        <v>1172</v>
      </c>
      <c r="G83" s="774" t="s">
        <v>696</v>
      </c>
      <c r="H83" s="772" t="s">
        <v>1171</v>
      </c>
      <c r="I83" s="773" t="s">
        <v>739</v>
      </c>
      <c r="J83" s="774" t="s">
        <v>691</v>
      </c>
      <c r="K83" s="808" t="s">
        <v>337</v>
      </c>
      <c r="L83" s="362" t="s">
        <v>315</v>
      </c>
      <c r="M83" s="362" t="s">
        <v>1170</v>
      </c>
      <c r="N83" s="362" t="s">
        <v>1169</v>
      </c>
      <c r="O83" s="362" t="s">
        <v>140</v>
      </c>
      <c r="P83" s="362" t="s">
        <v>1168</v>
      </c>
      <c r="Q83" s="774" t="s">
        <v>706</v>
      </c>
      <c r="R83" s="774" t="s">
        <v>691</v>
      </c>
      <c r="S83" s="808" t="s">
        <v>705</v>
      </c>
      <c r="T83" s="774" t="s">
        <v>720</v>
      </c>
      <c r="U83" s="774" t="s">
        <v>1167</v>
      </c>
      <c r="V83" s="772" t="s">
        <v>1166</v>
      </c>
      <c r="W83" s="816"/>
    </row>
    <row r="84" spans="1:26" ht="153.75" hidden="1" thickBot="1">
      <c r="A84" s="800"/>
      <c r="B84" s="774"/>
      <c r="C84" s="774"/>
      <c r="D84" s="774"/>
      <c r="E84" s="774"/>
      <c r="F84" s="774"/>
      <c r="G84" s="774"/>
      <c r="H84" s="772"/>
      <c r="I84" s="773"/>
      <c r="J84" s="774"/>
      <c r="K84" s="808"/>
      <c r="L84" s="362" t="s">
        <v>318</v>
      </c>
      <c r="M84" s="362" t="s">
        <v>1165</v>
      </c>
      <c r="N84" s="362" t="s">
        <v>1164</v>
      </c>
      <c r="O84" s="362" t="s">
        <v>340</v>
      </c>
      <c r="P84" s="362" t="s">
        <v>1163</v>
      </c>
      <c r="Q84" s="774"/>
      <c r="R84" s="774"/>
      <c r="S84" s="808"/>
      <c r="T84" s="774"/>
      <c r="U84" s="774"/>
      <c r="V84" s="772"/>
      <c r="W84" s="816"/>
    </row>
    <row r="85" spans="1:26" ht="395.25" customHeight="1" thickBot="1">
      <c r="A85" s="827" t="s">
        <v>1162</v>
      </c>
      <c r="B85" s="774" t="s">
        <v>1141</v>
      </c>
      <c r="C85" s="774" t="s">
        <v>1140</v>
      </c>
      <c r="D85" s="774" t="s">
        <v>1161</v>
      </c>
      <c r="E85" s="774" t="s">
        <v>1160</v>
      </c>
      <c r="F85" s="774" t="s">
        <v>1159</v>
      </c>
      <c r="G85" s="774" t="s">
        <v>796</v>
      </c>
      <c r="H85" s="772" t="s">
        <v>1158</v>
      </c>
      <c r="I85" s="773" t="s">
        <v>706</v>
      </c>
      <c r="J85" s="774" t="s">
        <v>313</v>
      </c>
      <c r="K85" s="808" t="s">
        <v>337</v>
      </c>
      <c r="L85" s="362" t="s">
        <v>315</v>
      </c>
      <c r="M85" s="362" t="s">
        <v>1157</v>
      </c>
      <c r="N85" s="362" t="s">
        <v>1156</v>
      </c>
      <c r="O85" s="362" t="s">
        <v>1155</v>
      </c>
      <c r="P85" s="362" t="s">
        <v>1154</v>
      </c>
      <c r="Q85" s="774" t="s">
        <v>323</v>
      </c>
      <c r="R85" s="774" t="s">
        <v>313</v>
      </c>
      <c r="S85" s="808" t="s">
        <v>705</v>
      </c>
      <c r="T85" s="774" t="s">
        <v>720</v>
      </c>
      <c r="U85" s="774" t="s">
        <v>1153</v>
      </c>
      <c r="V85" s="812" t="s">
        <v>1152</v>
      </c>
      <c r="W85" s="825" t="s">
        <v>1738</v>
      </c>
      <c r="X85" s="387" t="s">
        <v>1151</v>
      </c>
      <c r="Y85" s="401" t="s">
        <v>1788</v>
      </c>
      <c r="Z85" s="404" t="s">
        <v>1790</v>
      </c>
    </row>
    <row r="86" spans="1:26" ht="77.25" hidden="1" thickBot="1">
      <c r="A86" s="800"/>
      <c r="B86" s="774"/>
      <c r="C86" s="774"/>
      <c r="D86" s="774"/>
      <c r="E86" s="774"/>
      <c r="F86" s="774"/>
      <c r="G86" s="774"/>
      <c r="H86" s="772"/>
      <c r="I86" s="773"/>
      <c r="J86" s="774"/>
      <c r="K86" s="808"/>
      <c r="L86" s="362" t="s">
        <v>315</v>
      </c>
      <c r="M86" s="362" t="s">
        <v>1150</v>
      </c>
      <c r="N86" s="362" t="s">
        <v>1149</v>
      </c>
      <c r="O86" s="362" t="s">
        <v>1148</v>
      </c>
      <c r="P86" s="362" t="s">
        <v>1147</v>
      </c>
      <c r="Q86" s="774"/>
      <c r="R86" s="774"/>
      <c r="S86" s="808"/>
      <c r="T86" s="774"/>
      <c r="U86" s="774"/>
      <c r="V86" s="772"/>
      <c r="W86" s="816"/>
    </row>
    <row r="87" spans="1:26" ht="128.25" hidden="1" thickBot="1">
      <c r="A87" s="800"/>
      <c r="B87" s="774"/>
      <c r="C87" s="774"/>
      <c r="D87" s="774"/>
      <c r="E87" s="774"/>
      <c r="F87" s="774"/>
      <c r="G87" s="774"/>
      <c r="H87" s="772"/>
      <c r="I87" s="773"/>
      <c r="J87" s="774"/>
      <c r="K87" s="808"/>
      <c r="L87" s="362" t="s">
        <v>315</v>
      </c>
      <c r="M87" s="362" t="s">
        <v>1146</v>
      </c>
      <c r="N87" s="362" t="s">
        <v>1145</v>
      </c>
      <c r="O87" s="362" t="s">
        <v>1144</v>
      </c>
      <c r="P87" s="362" t="s">
        <v>1143</v>
      </c>
      <c r="Q87" s="774"/>
      <c r="R87" s="774"/>
      <c r="S87" s="808"/>
      <c r="T87" s="774"/>
      <c r="U87" s="774"/>
      <c r="V87" s="772"/>
      <c r="W87" s="816"/>
    </row>
    <row r="88" spans="1:26" ht="324.75" customHeight="1">
      <c r="A88" s="398" t="s">
        <v>1142</v>
      </c>
      <c r="B88" s="362" t="s">
        <v>1141</v>
      </c>
      <c r="C88" s="362" t="s">
        <v>1140</v>
      </c>
      <c r="D88" s="362" t="s">
        <v>1139</v>
      </c>
      <c r="E88" s="362" t="s">
        <v>1138</v>
      </c>
      <c r="F88" s="362" t="s">
        <v>1137</v>
      </c>
      <c r="G88" s="362" t="s">
        <v>796</v>
      </c>
      <c r="H88" s="363" t="s">
        <v>1136</v>
      </c>
      <c r="I88" s="361" t="s">
        <v>312</v>
      </c>
      <c r="J88" s="362" t="s">
        <v>691</v>
      </c>
      <c r="K88" s="383" t="s">
        <v>337</v>
      </c>
      <c r="L88" s="362" t="s">
        <v>315</v>
      </c>
      <c r="M88" s="362" t="s">
        <v>1135</v>
      </c>
      <c r="N88" s="362" t="s">
        <v>1134</v>
      </c>
      <c r="O88" s="362" t="s">
        <v>1133</v>
      </c>
      <c r="P88" s="362" t="s">
        <v>1132</v>
      </c>
      <c r="Q88" s="362" t="s">
        <v>323</v>
      </c>
      <c r="R88" s="362" t="s">
        <v>691</v>
      </c>
      <c r="S88" s="383" t="s">
        <v>390</v>
      </c>
      <c r="T88" s="362" t="s">
        <v>791</v>
      </c>
      <c r="U88" s="362" t="s">
        <v>322</v>
      </c>
      <c r="V88" s="365" t="s">
        <v>1131</v>
      </c>
      <c r="W88" s="390" t="s">
        <v>1725</v>
      </c>
      <c r="X88" s="391" t="s">
        <v>477</v>
      </c>
      <c r="Y88" s="402" t="s">
        <v>1789</v>
      </c>
      <c r="Z88" s="405" t="s">
        <v>1791</v>
      </c>
    </row>
    <row r="89" spans="1:26" ht="322.5" customHeight="1" thickBot="1">
      <c r="A89" s="389" t="s">
        <v>404</v>
      </c>
      <c r="B89" s="362" t="s">
        <v>405</v>
      </c>
      <c r="C89" s="362" t="s">
        <v>406</v>
      </c>
      <c r="D89" s="362" t="s">
        <v>407</v>
      </c>
      <c r="E89" s="362" t="s">
        <v>1130</v>
      </c>
      <c r="F89" s="362" t="s">
        <v>408</v>
      </c>
      <c r="G89" s="362" t="s">
        <v>796</v>
      </c>
      <c r="H89" s="363" t="s">
        <v>409</v>
      </c>
      <c r="I89" s="361" t="s">
        <v>312</v>
      </c>
      <c r="J89" s="362" t="s">
        <v>691</v>
      </c>
      <c r="K89" s="383" t="s">
        <v>337</v>
      </c>
      <c r="L89" s="362" t="s">
        <v>315</v>
      </c>
      <c r="M89" s="362" t="s">
        <v>410</v>
      </c>
      <c r="N89" s="362" t="s">
        <v>411</v>
      </c>
      <c r="O89" s="362" t="s">
        <v>36</v>
      </c>
      <c r="P89" s="362" t="s">
        <v>412</v>
      </c>
      <c r="Q89" s="362" t="s">
        <v>323</v>
      </c>
      <c r="R89" s="362" t="s">
        <v>691</v>
      </c>
      <c r="S89" s="383" t="s">
        <v>390</v>
      </c>
      <c r="T89" s="362" t="s">
        <v>791</v>
      </c>
      <c r="U89" s="362" t="s">
        <v>322</v>
      </c>
      <c r="V89" s="365" t="s">
        <v>1129</v>
      </c>
      <c r="W89" s="394" t="s">
        <v>1739</v>
      </c>
      <c r="X89" s="392" t="s">
        <v>477</v>
      </c>
      <c r="Y89" s="406" t="s">
        <v>1793</v>
      </c>
      <c r="Z89" s="405" t="s">
        <v>1792</v>
      </c>
    </row>
    <row r="90" spans="1:26" ht="179.25" hidden="1" thickBot="1">
      <c r="A90" s="360" t="s">
        <v>1128</v>
      </c>
      <c r="B90" s="362" t="s">
        <v>309</v>
      </c>
      <c r="C90" s="362" t="s">
        <v>310</v>
      </c>
      <c r="D90" s="362" t="s">
        <v>1127</v>
      </c>
      <c r="E90" s="362" t="s">
        <v>1126</v>
      </c>
      <c r="F90" s="362" t="s">
        <v>1125</v>
      </c>
      <c r="G90" s="362" t="s">
        <v>696</v>
      </c>
      <c r="H90" s="363" t="s">
        <v>1103</v>
      </c>
      <c r="I90" s="361" t="s">
        <v>323</v>
      </c>
      <c r="J90" s="362" t="s">
        <v>691</v>
      </c>
      <c r="K90" s="383" t="s">
        <v>390</v>
      </c>
      <c r="L90" s="362" t="s">
        <v>315</v>
      </c>
      <c r="M90" s="362" t="s">
        <v>1124</v>
      </c>
      <c r="N90" s="362" t="s">
        <v>1118</v>
      </c>
      <c r="O90" s="362" t="s">
        <v>317</v>
      </c>
      <c r="P90" s="362" t="s">
        <v>1117</v>
      </c>
      <c r="Q90" s="362" t="s">
        <v>358</v>
      </c>
      <c r="R90" s="362" t="s">
        <v>691</v>
      </c>
      <c r="S90" s="383" t="s">
        <v>390</v>
      </c>
      <c r="T90" s="368" t="s">
        <v>690</v>
      </c>
      <c r="U90" s="362" t="s">
        <v>322</v>
      </c>
      <c r="V90" s="363" t="s">
        <v>1116</v>
      </c>
    </row>
    <row r="91" spans="1:26" ht="179.25" hidden="1" thickBot="1">
      <c r="A91" s="360" t="s">
        <v>1123</v>
      </c>
      <c r="B91" s="362" t="s">
        <v>309</v>
      </c>
      <c r="C91" s="362" t="s">
        <v>310</v>
      </c>
      <c r="D91" s="362" t="s">
        <v>1122</v>
      </c>
      <c r="E91" s="362" t="s">
        <v>1121</v>
      </c>
      <c r="F91" s="362" t="s">
        <v>1120</v>
      </c>
      <c r="G91" s="362" t="s">
        <v>696</v>
      </c>
      <c r="H91" s="363" t="s">
        <v>1095</v>
      </c>
      <c r="I91" s="361" t="s">
        <v>323</v>
      </c>
      <c r="J91" s="362" t="s">
        <v>691</v>
      </c>
      <c r="K91" s="383" t="s">
        <v>390</v>
      </c>
      <c r="L91" s="362" t="s">
        <v>315</v>
      </c>
      <c r="M91" s="362" t="s">
        <v>1119</v>
      </c>
      <c r="N91" s="362" t="s">
        <v>1118</v>
      </c>
      <c r="O91" s="362" t="s">
        <v>317</v>
      </c>
      <c r="P91" s="362" t="s">
        <v>1117</v>
      </c>
      <c r="Q91" s="362" t="s">
        <v>358</v>
      </c>
      <c r="R91" s="362" t="s">
        <v>691</v>
      </c>
      <c r="S91" s="383" t="s">
        <v>390</v>
      </c>
      <c r="T91" s="368" t="s">
        <v>690</v>
      </c>
      <c r="U91" s="362" t="s">
        <v>322</v>
      </c>
      <c r="V91" s="363" t="s">
        <v>1116</v>
      </c>
    </row>
    <row r="92" spans="1:26" ht="408" customHeight="1" thickBot="1">
      <c r="A92" s="389" t="s">
        <v>308</v>
      </c>
      <c r="B92" s="362" t="s">
        <v>309</v>
      </c>
      <c r="C92" s="362" t="s">
        <v>310</v>
      </c>
      <c r="D92" s="362" t="s">
        <v>1115</v>
      </c>
      <c r="E92" s="362" t="s">
        <v>1114</v>
      </c>
      <c r="F92" s="362" t="s">
        <v>1113</v>
      </c>
      <c r="G92" s="362" t="s">
        <v>796</v>
      </c>
      <c r="H92" s="363" t="s">
        <v>311</v>
      </c>
      <c r="I92" s="361" t="s">
        <v>323</v>
      </c>
      <c r="J92" s="362" t="s">
        <v>324</v>
      </c>
      <c r="K92" s="383" t="s">
        <v>337</v>
      </c>
      <c r="L92" s="362" t="s">
        <v>315</v>
      </c>
      <c r="M92" s="362" t="s">
        <v>1112</v>
      </c>
      <c r="N92" s="362" t="s">
        <v>316</v>
      </c>
      <c r="O92" s="362" t="s">
        <v>317</v>
      </c>
      <c r="P92" s="362" t="s">
        <v>1111</v>
      </c>
      <c r="Q92" s="362" t="s">
        <v>358</v>
      </c>
      <c r="R92" s="362" t="s">
        <v>324</v>
      </c>
      <c r="S92" s="383" t="s">
        <v>337</v>
      </c>
      <c r="T92" s="362" t="s">
        <v>720</v>
      </c>
      <c r="U92" s="362" t="s">
        <v>1110</v>
      </c>
      <c r="V92" s="365" t="s">
        <v>1109</v>
      </c>
      <c r="W92" s="388" t="s">
        <v>1740</v>
      </c>
      <c r="X92" s="387" t="s">
        <v>1108</v>
      </c>
      <c r="Y92" s="401" t="s">
        <v>1796</v>
      </c>
      <c r="Z92" s="400" t="s">
        <v>1794</v>
      </c>
    </row>
    <row r="93" spans="1:26" ht="204.75" hidden="1" thickBot="1">
      <c r="A93" s="366" t="s">
        <v>1107</v>
      </c>
      <c r="B93" s="362" t="s">
        <v>320</v>
      </c>
      <c r="C93" s="362" t="s">
        <v>321</v>
      </c>
      <c r="D93" s="362" t="s">
        <v>1106</v>
      </c>
      <c r="E93" s="362" t="s">
        <v>1105</v>
      </c>
      <c r="F93" s="362" t="s">
        <v>1104</v>
      </c>
      <c r="G93" s="362" t="s">
        <v>696</v>
      </c>
      <c r="H93" s="363" t="s">
        <v>1103</v>
      </c>
      <c r="I93" s="361" t="s">
        <v>312</v>
      </c>
      <c r="J93" s="362" t="s">
        <v>1100</v>
      </c>
      <c r="K93" s="383" t="s">
        <v>390</v>
      </c>
      <c r="L93" s="362" t="s">
        <v>315</v>
      </c>
      <c r="M93" s="362" t="s">
        <v>1102</v>
      </c>
      <c r="N93" s="362" t="s">
        <v>1087</v>
      </c>
      <c r="O93" s="362" t="s">
        <v>140</v>
      </c>
      <c r="P93" s="362" t="s">
        <v>1101</v>
      </c>
      <c r="Q93" s="362" t="s">
        <v>358</v>
      </c>
      <c r="R93" s="362" t="s">
        <v>1100</v>
      </c>
      <c r="S93" s="383" t="s">
        <v>390</v>
      </c>
      <c r="T93" s="368" t="s">
        <v>690</v>
      </c>
      <c r="U93" s="362" t="s">
        <v>322</v>
      </c>
      <c r="V93" s="363" t="s">
        <v>1099</v>
      </c>
    </row>
    <row r="94" spans="1:26" ht="408.75" customHeight="1" thickBot="1">
      <c r="A94" s="827" t="s">
        <v>319</v>
      </c>
      <c r="B94" s="774" t="s">
        <v>320</v>
      </c>
      <c r="C94" s="774" t="s">
        <v>321</v>
      </c>
      <c r="D94" s="774" t="s">
        <v>1098</v>
      </c>
      <c r="E94" s="774" t="s">
        <v>1097</v>
      </c>
      <c r="F94" s="774" t="s">
        <v>1096</v>
      </c>
      <c r="G94" s="774" t="s">
        <v>796</v>
      </c>
      <c r="H94" s="772" t="s">
        <v>1095</v>
      </c>
      <c r="I94" s="773" t="s">
        <v>323</v>
      </c>
      <c r="J94" s="774" t="s">
        <v>324</v>
      </c>
      <c r="K94" s="808" t="s">
        <v>337</v>
      </c>
      <c r="L94" s="362" t="s">
        <v>315</v>
      </c>
      <c r="M94" s="362" t="s">
        <v>1094</v>
      </c>
      <c r="N94" s="362" t="s">
        <v>1087</v>
      </c>
      <c r="O94" s="362" t="s">
        <v>1093</v>
      </c>
      <c r="P94" s="362" t="s">
        <v>1092</v>
      </c>
      <c r="Q94" s="774" t="s">
        <v>358</v>
      </c>
      <c r="R94" s="774" t="s">
        <v>324</v>
      </c>
      <c r="S94" s="808" t="s">
        <v>337</v>
      </c>
      <c r="T94" s="774" t="s">
        <v>720</v>
      </c>
      <c r="U94" s="774" t="s">
        <v>1091</v>
      </c>
      <c r="V94" s="812" t="s">
        <v>1090</v>
      </c>
      <c r="W94" s="825" t="s">
        <v>1741</v>
      </c>
      <c r="X94" s="387" t="s">
        <v>1089</v>
      </c>
      <c r="Y94" s="401" t="s">
        <v>1797</v>
      </c>
      <c r="Z94" s="400" t="s">
        <v>1795</v>
      </c>
    </row>
    <row r="95" spans="1:26" ht="51.75" hidden="1" thickBot="1">
      <c r="A95" s="828"/>
      <c r="B95" s="774"/>
      <c r="C95" s="774"/>
      <c r="D95" s="774"/>
      <c r="E95" s="774"/>
      <c r="F95" s="774"/>
      <c r="G95" s="774"/>
      <c r="H95" s="772"/>
      <c r="I95" s="773"/>
      <c r="J95" s="774"/>
      <c r="K95" s="808"/>
      <c r="L95" s="362" t="s">
        <v>315</v>
      </c>
      <c r="M95" s="362" t="s">
        <v>1088</v>
      </c>
      <c r="N95" s="362" t="s">
        <v>1087</v>
      </c>
      <c r="O95" s="362" t="s">
        <v>317</v>
      </c>
      <c r="P95" s="362" t="s">
        <v>1086</v>
      </c>
      <c r="Q95" s="774"/>
      <c r="R95" s="774"/>
      <c r="S95" s="808"/>
      <c r="T95" s="774"/>
      <c r="U95" s="774"/>
      <c r="V95" s="772"/>
      <c r="W95" s="817"/>
    </row>
    <row r="96" spans="1:26" ht="373.5" customHeight="1" thickBot="1">
      <c r="A96" s="389" t="s">
        <v>1085</v>
      </c>
      <c r="B96" s="362" t="s">
        <v>326</v>
      </c>
      <c r="C96" s="362" t="s">
        <v>1074</v>
      </c>
      <c r="D96" s="362" t="s">
        <v>1084</v>
      </c>
      <c r="E96" s="362" t="s">
        <v>1083</v>
      </c>
      <c r="F96" s="362" t="s">
        <v>1082</v>
      </c>
      <c r="G96" s="362" t="s">
        <v>796</v>
      </c>
      <c r="H96" s="363" t="s">
        <v>1081</v>
      </c>
      <c r="I96" s="361" t="s">
        <v>323</v>
      </c>
      <c r="J96" s="362" t="s">
        <v>324</v>
      </c>
      <c r="K96" s="383" t="s">
        <v>337</v>
      </c>
      <c r="L96" s="367" t="s">
        <v>315</v>
      </c>
      <c r="M96" s="362" t="s">
        <v>1080</v>
      </c>
      <c r="N96" s="362" t="s">
        <v>1079</v>
      </c>
      <c r="O96" s="362" t="s">
        <v>327</v>
      </c>
      <c r="P96" s="362" t="s">
        <v>328</v>
      </c>
      <c r="Q96" s="362" t="s">
        <v>358</v>
      </c>
      <c r="R96" s="362" t="s">
        <v>324</v>
      </c>
      <c r="S96" s="383" t="s">
        <v>337</v>
      </c>
      <c r="T96" s="362" t="s">
        <v>791</v>
      </c>
      <c r="U96" s="362" t="s">
        <v>1078</v>
      </c>
      <c r="V96" s="365" t="s">
        <v>1077</v>
      </c>
      <c r="W96" s="388" t="s">
        <v>1742</v>
      </c>
      <c r="X96" s="387" t="s">
        <v>1076</v>
      </c>
      <c r="Y96" s="401" t="s">
        <v>1799</v>
      </c>
      <c r="Z96" s="400" t="s">
        <v>1798</v>
      </c>
    </row>
    <row r="97" spans="1:26" ht="204.75" hidden="1" thickBot="1">
      <c r="A97" s="360" t="s">
        <v>1075</v>
      </c>
      <c r="B97" s="362" t="s">
        <v>326</v>
      </c>
      <c r="C97" s="362" t="s">
        <v>1074</v>
      </c>
      <c r="D97" s="362" t="s">
        <v>1073</v>
      </c>
      <c r="E97" s="362" t="s">
        <v>1072</v>
      </c>
      <c r="F97" s="362" t="s">
        <v>1071</v>
      </c>
      <c r="G97" s="362" t="s">
        <v>696</v>
      </c>
      <c r="H97" s="363" t="s">
        <v>1070</v>
      </c>
      <c r="I97" s="361" t="s">
        <v>312</v>
      </c>
      <c r="J97" s="362" t="s">
        <v>691</v>
      </c>
      <c r="K97" s="383" t="s">
        <v>337</v>
      </c>
      <c r="L97" s="367" t="s">
        <v>315</v>
      </c>
      <c r="M97" s="362" t="s">
        <v>1069</v>
      </c>
      <c r="N97" s="362" t="s">
        <v>1068</v>
      </c>
      <c r="O97" s="362" t="s">
        <v>145</v>
      </c>
      <c r="P97" s="362" t="s">
        <v>1067</v>
      </c>
      <c r="Q97" s="362" t="s">
        <v>358</v>
      </c>
      <c r="R97" s="362" t="s">
        <v>691</v>
      </c>
      <c r="S97" s="383" t="s">
        <v>390</v>
      </c>
      <c r="T97" s="362" t="s">
        <v>791</v>
      </c>
      <c r="U97" s="362" t="s">
        <v>322</v>
      </c>
      <c r="V97" s="363" t="s">
        <v>1066</v>
      </c>
    </row>
    <row r="98" spans="1:26" ht="306.75" hidden="1" thickBot="1">
      <c r="A98" s="800" t="s">
        <v>1065</v>
      </c>
      <c r="B98" s="774" t="s">
        <v>1028</v>
      </c>
      <c r="C98" s="774" t="s">
        <v>1027</v>
      </c>
      <c r="D98" s="774" t="s">
        <v>1064</v>
      </c>
      <c r="E98" s="774" t="s">
        <v>1063</v>
      </c>
      <c r="F98" s="774" t="s">
        <v>1062</v>
      </c>
      <c r="G98" s="774" t="s">
        <v>696</v>
      </c>
      <c r="H98" s="772" t="s">
        <v>1061</v>
      </c>
      <c r="I98" s="773" t="s">
        <v>706</v>
      </c>
      <c r="J98" s="774" t="s">
        <v>313</v>
      </c>
      <c r="K98" s="808" t="s">
        <v>337</v>
      </c>
      <c r="L98" s="362" t="s">
        <v>318</v>
      </c>
      <c r="M98" s="362" t="s">
        <v>1060</v>
      </c>
      <c r="N98" s="362" t="s">
        <v>1059</v>
      </c>
      <c r="O98" s="362" t="s">
        <v>1058</v>
      </c>
      <c r="P98" s="362" t="s">
        <v>1057</v>
      </c>
      <c r="Q98" s="774" t="s">
        <v>358</v>
      </c>
      <c r="R98" s="774" t="s">
        <v>313</v>
      </c>
      <c r="S98" s="808" t="s">
        <v>705</v>
      </c>
      <c r="T98" s="774" t="s">
        <v>720</v>
      </c>
      <c r="U98" s="774" t="s">
        <v>1056</v>
      </c>
      <c r="V98" s="772" t="s">
        <v>1055</v>
      </c>
      <c r="W98" s="816"/>
    </row>
    <row r="99" spans="1:26" ht="332.25" hidden="1" thickBot="1">
      <c r="A99" s="800"/>
      <c r="B99" s="774"/>
      <c r="C99" s="774"/>
      <c r="D99" s="774"/>
      <c r="E99" s="774"/>
      <c r="F99" s="774"/>
      <c r="G99" s="774"/>
      <c r="H99" s="772"/>
      <c r="I99" s="773"/>
      <c r="J99" s="774"/>
      <c r="K99" s="808"/>
      <c r="L99" s="362" t="s">
        <v>315</v>
      </c>
      <c r="M99" s="362" t="s">
        <v>1054</v>
      </c>
      <c r="N99" s="362" t="s">
        <v>1033</v>
      </c>
      <c r="O99" s="362" t="s">
        <v>135</v>
      </c>
      <c r="P99" s="362" t="s">
        <v>1053</v>
      </c>
      <c r="Q99" s="774"/>
      <c r="R99" s="774"/>
      <c r="S99" s="808"/>
      <c r="T99" s="774"/>
      <c r="U99" s="774"/>
      <c r="V99" s="772"/>
      <c r="W99" s="816"/>
    </row>
    <row r="100" spans="1:26" ht="408.75" hidden="1" thickBot="1">
      <c r="A100" s="800" t="s">
        <v>1052</v>
      </c>
      <c r="B100" s="774" t="s">
        <v>1028</v>
      </c>
      <c r="C100" s="774" t="s">
        <v>1027</v>
      </c>
      <c r="D100" s="774" t="s">
        <v>1051</v>
      </c>
      <c r="E100" s="774" t="s">
        <v>1050</v>
      </c>
      <c r="F100" s="774" t="s">
        <v>1049</v>
      </c>
      <c r="G100" s="774" t="s">
        <v>696</v>
      </c>
      <c r="H100" s="772" t="s">
        <v>1048</v>
      </c>
      <c r="I100" s="773" t="s">
        <v>706</v>
      </c>
      <c r="J100" s="774" t="s">
        <v>691</v>
      </c>
      <c r="K100" s="808" t="s">
        <v>705</v>
      </c>
      <c r="L100" s="362" t="s">
        <v>315</v>
      </c>
      <c r="M100" s="362" t="s">
        <v>1047</v>
      </c>
      <c r="N100" s="362" t="s">
        <v>1033</v>
      </c>
      <c r="O100" s="362" t="s">
        <v>135</v>
      </c>
      <c r="P100" s="362" t="s">
        <v>1046</v>
      </c>
      <c r="Q100" s="774" t="s">
        <v>358</v>
      </c>
      <c r="R100" s="774" t="s">
        <v>691</v>
      </c>
      <c r="S100" s="808" t="s">
        <v>390</v>
      </c>
      <c r="T100" s="774" t="s">
        <v>1045</v>
      </c>
      <c r="U100" s="774" t="s">
        <v>322</v>
      </c>
      <c r="V100" s="772" t="s">
        <v>1044</v>
      </c>
    </row>
    <row r="101" spans="1:26" ht="409.6" hidden="1" thickBot="1">
      <c r="A101" s="800"/>
      <c r="B101" s="774"/>
      <c r="C101" s="774"/>
      <c r="D101" s="774"/>
      <c r="E101" s="774"/>
      <c r="F101" s="774"/>
      <c r="G101" s="774"/>
      <c r="H101" s="772"/>
      <c r="I101" s="773"/>
      <c r="J101" s="774"/>
      <c r="K101" s="808"/>
      <c r="L101" s="362" t="s">
        <v>1043</v>
      </c>
      <c r="M101" s="362" t="s">
        <v>1042</v>
      </c>
      <c r="N101" s="362" t="s">
        <v>1033</v>
      </c>
      <c r="O101" s="362" t="s">
        <v>1041</v>
      </c>
      <c r="P101" s="362" t="s">
        <v>1040</v>
      </c>
      <c r="Q101" s="774"/>
      <c r="R101" s="774"/>
      <c r="S101" s="808"/>
      <c r="T101" s="774"/>
      <c r="U101" s="774"/>
      <c r="V101" s="772"/>
    </row>
    <row r="102" spans="1:26" ht="409.6" hidden="1" thickBot="1">
      <c r="A102" s="360" t="s">
        <v>1039</v>
      </c>
      <c r="B102" s="362" t="s">
        <v>1028</v>
      </c>
      <c r="C102" s="362" t="s">
        <v>1027</v>
      </c>
      <c r="D102" s="362" t="s">
        <v>1038</v>
      </c>
      <c r="E102" s="362" t="s">
        <v>1037</v>
      </c>
      <c r="F102" s="362" t="s">
        <v>1036</v>
      </c>
      <c r="G102" s="362" t="s">
        <v>696</v>
      </c>
      <c r="H102" s="363" t="s">
        <v>1035</v>
      </c>
      <c r="I102" s="361" t="s">
        <v>739</v>
      </c>
      <c r="J102" s="362" t="s">
        <v>691</v>
      </c>
      <c r="K102" s="383" t="s">
        <v>337</v>
      </c>
      <c r="L102" s="362" t="s">
        <v>318</v>
      </c>
      <c r="M102" s="362" t="s">
        <v>1034</v>
      </c>
      <c r="N102" s="362" t="s">
        <v>1033</v>
      </c>
      <c r="O102" s="362" t="s">
        <v>325</v>
      </c>
      <c r="P102" s="362" t="s">
        <v>1032</v>
      </c>
      <c r="Q102" s="362" t="s">
        <v>739</v>
      </c>
      <c r="R102" s="362" t="s">
        <v>691</v>
      </c>
      <c r="S102" s="383" t="s">
        <v>337</v>
      </c>
      <c r="T102" s="362" t="s">
        <v>690</v>
      </c>
      <c r="U102" s="362" t="s">
        <v>1031</v>
      </c>
      <c r="V102" s="363" t="s">
        <v>1030</v>
      </c>
      <c r="W102" s="382"/>
    </row>
    <row r="103" spans="1:26" ht="409.6" hidden="1" thickBot="1">
      <c r="A103" s="360" t="s">
        <v>1029</v>
      </c>
      <c r="B103" s="362" t="s">
        <v>1028</v>
      </c>
      <c r="C103" s="362" t="s">
        <v>1027</v>
      </c>
      <c r="D103" s="362" t="s">
        <v>1026</v>
      </c>
      <c r="E103" s="362" t="s">
        <v>1025</v>
      </c>
      <c r="F103" s="362" t="s">
        <v>1024</v>
      </c>
      <c r="G103" s="362" t="s">
        <v>1023</v>
      </c>
      <c r="H103" s="363" t="s">
        <v>1022</v>
      </c>
      <c r="I103" s="361" t="s">
        <v>312</v>
      </c>
      <c r="J103" s="362" t="s">
        <v>691</v>
      </c>
      <c r="K103" s="383" t="s">
        <v>337</v>
      </c>
      <c r="L103" s="362" t="s">
        <v>318</v>
      </c>
      <c r="M103" s="362" t="s">
        <v>1021</v>
      </c>
      <c r="N103" s="362" t="s">
        <v>1020</v>
      </c>
      <c r="O103" s="362" t="s">
        <v>325</v>
      </c>
      <c r="P103" s="362" t="s">
        <v>1019</v>
      </c>
      <c r="Q103" s="362" t="s">
        <v>312</v>
      </c>
      <c r="R103" s="362" t="s">
        <v>691</v>
      </c>
      <c r="S103" s="383" t="s">
        <v>337</v>
      </c>
      <c r="T103" s="362" t="s">
        <v>690</v>
      </c>
      <c r="U103" s="362" t="s">
        <v>1018</v>
      </c>
      <c r="V103" s="363" t="s">
        <v>1017</v>
      </c>
      <c r="W103" s="382"/>
    </row>
    <row r="104" spans="1:26" ht="368.25" customHeight="1" thickBot="1">
      <c r="A104" s="814" t="s">
        <v>381</v>
      </c>
      <c r="B104" s="774" t="s">
        <v>382</v>
      </c>
      <c r="C104" s="774" t="s">
        <v>383</v>
      </c>
      <c r="D104" s="774" t="s">
        <v>384</v>
      </c>
      <c r="E104" s="774" t="s">
        <v>1016</v>
      </c>
      <c r="F104" s="774" t="s">
        <v>1015</v>
      </c>
      <c r="G104" s="774" t="s">
        <v>796</v>
      </c>
      <c r="H104" s="772" t="s">
        <v>385</v>
      </c>
      <c r="I104" s="773" t="s">
        <v>312</v>
      </c>
      <c r="J104" s="774" t="s">
        <v>313</v>
      </c>
      <c r="K104" s="808" t="s">
        <v>337</v>
      </c>
      <c r="L104" s="362" t="s">
        <v>315</v>
      </c>
      <c r="M104" s="362" t="s">
        <v>1014</v>
      </c>
      <c r="N104" s="362" t="s">
        <v>386</v>
      </c>
      <c r="O104" s="362" t="s">
        <v>340</v>
      </c>
      <c r="P104" s="362" t="s">
        <v>1013</v>
      </c>
      <c r="Q104" s="774" t="s">
        <v>358</v>
      </c>
      <c r="R104" s="774" t="s">
        <v>313</v>
      </c>
      <c r="S104" s="808" t="s">
        <v>705</v>
      </c>
      <c r="T104" s="774" t="s">
        <v>791</v>
      </c>
      <c r="U104" s="774" t="s">
        <v>1012</v>
      </c>
      <c r="V104" s="812" t="s">
        <v>1011</v>
      </c>
      <c r="W104" s="825" t="s">
        <v>1743</v>
      </c>
      <c r="X104" s="387" t="s">
        <v>1010</v>
      </c>
      <c r="Y104" s="401" t="s">
        <v>1800</v>
      </c>
      <c r="Z104" s="400" t="s">
        <v>1801</v>
      </c>
    </row>
    <row r="105" spans="1:26" ht="230.25" hidden="1" thickBot="1">
      <c r="A105" s="800"/>
      <c r="B105" s="774"/>
      <c r="C105" s="774"/>
      <c r="D105" s="774"/>
      <c r="E105" s="774"/>
      <c r="F105" s="774"/>
      <c r="G105" s="774"/>
      <c r="H105" s="772"/>
      <c r="I105" s="773"/>
      <c r="J105" s="774"/>
      <c r="K105" s="808"/>
      <c r="L105" s="362" t="s">
        <v>315</v>
      </c>
      <c r="M105" s="362" t="s">
        <v>1009</v>
      </c>
      <c r="N105" s="362" t="s">
        <v>386</v>
      </c>
      <c r="O105" s="362" t="s">
        <v>340</v>
      </c>
      <c r="P105" s="362" t="s">
        <v>1008</v>
      </c>
      <c r="Q105" s="774"/>
      <c r="R105" s="774"/>
      <c r="S105" s="808"/>
      <c r="T105" s="774"/>
      <c r="U105" s="774"/>
      <c r="V105" s="772"/>
      <c r="W105" s="816"/>
    </row>
    <row r="106" spans="1:26" ht="230.25" hidden="1" thickBot="1">
      <c r="A106" s="800"/>
      <c r="B106" s="774"/>
      <c r="C106" s="774"/>
      <c r="D106" s="774"/>
      <c r="E106" s="774"/>
      <c r="F106" s="774"/>
      <c r="G106" s="774"/>
      <c r="H106" s="772"/>
      <c r="I106" s="773"/>
      <c r="J106" s="774"/>
      <c r="K106" s="808"/>
      <c r="L106" s="362" t="s">
        <v>315</v>
      </c>
      <c r="M106" s="362" t="s">
        <v>1007</v>
      </c>
      <c r="N106" s="362" t="s">
        <v>386</v>
      </c>
      <c r="O106" s="362" t="s">
        <v>340</v>
      </c>
      <c r="P106" s="362" t="s">
        <v>1006</v>
      </c>
      <c r="Q106" s="774"/>
      <c r="R106" s="774"/>
      <c r="S106" s="808"/>
      <c r="T106" s="774"/>
      <c r="U106" s="774"/>
      <c r="V106" s="772"/>
      <c r="W106" s="816"/>
    </row>
    <row r="107" spans="1:26" ht="255.75" hidden="1" thickBot="1">
      <c r="A107" s="800" t="s">
        <v>1005</v>
      </c>
      <c r="B107" s="774" t="s">
        <v>382</v>
      </c>
      <c r="C107" s="774" t="s">
        <v>383</v>
      </c>
      <c r="D107" s="774" t="s">
        <v>1004</v>
      </c>
      <c r="E107" s="774" t="s">
        <v>1003</v>
      </c>
      <c r="F107" s="774" t="s">
        <v>1002</v>
      </c>
      <c r="G107" s="774" t="s">
        <v>696</v>
      </c>
      <c r="H107" s="772" t="s">
        <v>1001</v>
      </c>
      <c r="I107" s="773" t="s">
        <v>312</v>
      </c>
      <c r="J107" s="774" t="s">
        <v>313</v>
      </c>
      <c r="K107" s="808" t="s">
        <v>337</v>
      </c>
      <c r="L107" s="362" t="s">
        <v>315</v>
      </c>
      <c r="M107" s="362" t="s">
        <v>1000</v>
      </c>
      <c r="N107" s="362" t="s">
        <v>387</v>
      </c>
      <c r="O107" s="367" t="s">
        <v>999</v>
      </c>
      <c r="P107" s="367" t="s">
        <v>998</v>
      </c>
      <c r="Q107" s="774" t="s">
        <v>706</v>
      </c>
      <c r="R107" s="774" t="s">
        <v>313</v>
      </c>
      <c r="S107" s="808" t="s">
        <v>337</v>
      </c>
      <c r="T107" s="774" t="s">
        <v>720</v>
      </c>
      <c r="U107" s="774" t="s">
        <v>997</v>
      </c>
      <c r="V107" s="772" t="s">
        <v>996</v>
      </c>
      <c r="W107" s="817"/>
    </row>
    <row r="108" spans="1:26" ht="153.75" hidden="1" thickBot="1">
      <c r="A108" s="800"/>
      <c r="B108" s="774"/>
      <c r="C108" s="774"/>
      <c r="D108" s="774"/>
      <c r="E108" s="774"/>
      <c r="F108" s="774"/>
      <c r="G108" s="774"/>
      <c r="H108" s="772"/>
      <c r="I108" s="773"/>
      <c r="J108" s="774"/>
      <c r="K108" s="808"/>
      <c r="L108" s="362" t="s">
        <v>318</v>
      </c>
      <c r="M108" s="362" t="s">
        <v>995</v>
      </c>
      <c r="N108" s="362" t="s">
        <v>387</v>
      </c>
      <c r="O108" s="362" t="s">
        <v>140</v>
      </c>
      <c r="P108" s="362" t="s">
        <v>994</v>
      </c>
      <c r="Q108" s="774"/>
      <c r="R108" s="774"/>
      <c r="S108" s="808"/>
      <c r="T108" s="774"/>
      <c r="U108" s="774"/>
      <c r="V108" s="772"/>
      <c r="W108" s="817"/>
    </row>
    <row r="109" spans="1:26" ht="128.25" hidden="1" thickBot="1">
      <c r="A109" s="800" t="s">
        <v>993</v>
      </c>
      <c r="B109" s="774" t="s">
        <v>382</v>
      </c>
      <c r="C109" s="774" t="s">
        <v>383</v>
      </c>
      <c r="D109" s="774" t="s">
        <v>992</v>
      </c>
      <c r="E109" s="774" t="s">
        <v>991</v>
      </c>
      <c r="F109" s="774" t="s">
        <v>990</v>
      </c>
      <c r="G109" s="774" t="s">
        <v>696</v>
      </c>
      <c r="H109" s="772" t="s">
        <v>989</v>
      </c>
      <c r="I109" s="773" t="s">
        <v>312</v>
      </c>
      <c r="J109" s="774" t="s">
        <v>324</v>
      </c>
      <c r="K109" s="808" t="s">
        <v>314</v>
      </c>
      <c r="L109" s="362" t="s">
        <v>315</v>
      </c>
      <c r="M109" s="367" t="s">
        <v>988</v>
      </c>
      <c r="N109" s="362" t="s">
        <v>387</v>
      </c>
      <c r="O109" s="367" t="s">
        <v>36</v>
      </c>
      <c r="P109" s="367" t="s">
        <v>987</v>
      </c>
      <c r="Q109" s="774" t="s">
        <v>358</v>
      </c>
      <c r="R109" s="774" t="s">
        <v>324</v>
      </c>
      <c r="S109" s="808" t="s">
        <v>337</v>
      </c>
      <c r="T109" s="774" t="s">
        <v>690</v>
      </c>
      <c r="U109" s="774" t="s">
        <v>986</v>
      </c>
      <c r="V109" s="818" t="s">
        <v>985</v>
      </c>
      <c r="W109" s="817"/>
    </row>
    <row r="110" spans="1:26" ht="204.75" hidden="1" thickBot="1">
      <c r="A110" s="800"/>
      <c r="B110" s="774"/>
      <c r="C110" s="774"/>
      <c r="D110" s="774"/>
      <c r="E110" s="774"/>
      <c r="F110" s="774"/>
      <c r="G110" s="774"/>
      <c r="H110" s="772"/>
      <c r="I110" s="773"/>
      <c r="J110" s="774"/>
      <c r="K110" s="808"/>
      <c r="L110" s="362" t="s">
        <v>315</v>
      </c>
      <c r="M110" s="362" t="s">
        <v>984</v>
      </c>
      <c r="N110" s="362" t="s">
        <v>387</v>
      </c>
      <c r="O110" s="362" t="s">
        <v>140</v>
      </c>
      <c r="P110" s="362" t="s">
        <v>983</v>
      </c>
      <c r="Q110" s="774"/>
      <c r="R110" s="774"/>
      <c r="S110" s="808"/>
      <c r="T110" s="774"/>
      <c r="U110" s="774"/>
      <c r="V110" s="818"/>
      <c r="W110" s="817"/>
    </row>
    <row r="111" spans="1:26" ht="281.25" hidden="1" thickBot="1">
      <c r="A111" s="800" t="s">
        <v>982</v>
      </c>
      <c r="B111" s="774" t="s">
        <v>382</v>
      </c>
      <c r="C111" s="774" t="s">
        <v>383</v>
      </c>
      <c r="D111" s="774" t="s">
        <v>981</v>
      </c>
      <c r="E111" s="774" t="s">
        <v>980</v>
      </c>
      <c r="F111" s="774" t="s">
        <v>979</v>
      </c>
      <c r="G111" s="774" t="s">
        <v>696</v>
      </c>
      <c r="H111" s="772" t="s">
        <v>978</v>
      </c>
      <c r="I111" s="773" t="s">
        <v>312</v>
      </c>
      <c r="J111" s="774" t="s">
        <v>964</v>
      </c>
      <c r="K111" s="808" t="s">
        <v>705</v>
      </c>
      <c r="L111" s="362" t="s">
        <v>315</v>
      </c>
      <c r="M111" s="362" t="s">
        <v>977</v>
      </c>
      <c r="N111" s="362" t="s">
        <v>387</v>
      </c>
      <c r="O111" s="362" t="s">
        <v>36</v>
      </c>
      <c r="P111" s="362" t="s">
        <v>976</v>
      </c>
      <c r="Q111" s="774" t="s">
        <v>706</v>
      </c>
      <c r="R111" s="774" t="s">
        <v>964</v>
      </c>
      <c r="S111" s="808" t="s">
        <v>705</v>
      </c>
      <c r="T111" s="774" t="s">
        <v>791</v>
      </c>
      <c r="U111" s="774" t="s">
        <v>975</v>
      </c>
      <c r="V111" s="772" t="s">
        <v>974</v>
      </c>
      <c r="W111" s="816"/>
    </row>
    <row r="112" spans="1:26" ht="255.75" hidden="1" thickBot="1">
      <c r="A112" s="800"/>
      <c r="B112" s="774"/>
      <c r="C112" s="774"/>
      <c r="D112" s="774"/>
      <c r="E112" s="774"/>
      <c r="F112" s="774"/>
      <c r="G112" s="774"/>
      <c r="H112" s="772"/>
      <c r="I112" s="773"/>
      <c r="J112" s="774"/>
      <c r="K112" s="808"/>
      <c r="L112" s="362" t="s">
        <v>318</v>
      </c>
      <c r="M112" s="362" t="s">
        <v>973</v>
      </c>
      <c r="N112" s="362" t="s">
        <v>387</v>
      </c>
      <c r="O112" s="362" t="s">
        <v>140</v>
      </c>
      <c r="P112" s="362" t="s">
        <v>972</v>
      </c>
      <c r="Q112" s="774"/>
      <c r="R112" s="774"/>
      <c r="S112" s="808"/>
      <c r="T112" s="774"/>
      <c r="U112" s="774"/>
      <c r="V112" s="772"/>
      <c r="W112" s="816"/>
    </row>
    <row r="113" spans="1:26" ht="255.75" hidden="1" thickBot="1">
      <c r="A113" s="800" t="s">
        <v>971</v>
      </c>
      <c r="B113" s="774" t="s">
        <v>382</v>
      </c>
      <c r="C113" s="774" t="s">
        <v>383</v>
      </c>
      <c r="D113" s="774" t="s">
        <v>970</v>
      </c>
      <c r="E113" s="774" t="s">
        <v>969</v>
      </c>
      <c r="F113" s="774" t="s">
        <v>968</v>
      </c>
      <c r="G113" s="774" t="s">
        <v>696</v>
      </c>
      <c r="H113" s="772" t="s">
        <v>967</v>
      </c>
      <c r="I113" s="773" t="s">
        <v>706</v>
      </c>
      <c r="J113" s="774" t="s">
        <v>964</v>
      </c>
      <c r="K113" s="808" t="s">
        <v>705</v>
      </c>
      <c r="L113" s="362" t="s">
        <v>315</v>
      </c>
      <c r="M113" s="362" t="s">
        <v>966</v>
      </c>
      <c r="N113" s="362" t="s">
        <v>387</v>
      </c>
      <c r="O113" s="362" t="s">
        <v>317</v>
      </c>
      <c r="P113" s="362" t="s">
        <v>965</v>
      </c>
      <c r="Q113" s="774" t="s">
        <v>358</v>
      </c>
      <c r="R113" s="774" t="s">
        <v>964</v>
      </c>
      <c r="S113" s="808" t="s">
        <v>390</v>
      </c>
      <c r="T113" s="774" t="s">
        <v>690</v>
      </c>
      <c r="U113" s="774" t="s">
        <v>322</v>
      </c>
      <c r="V113" s="772" t="s">
        <v>963</v>
      </c>
    </row>
    <row r="114" spans="1:26" ht="204.75" hidden="1" thickBot="1">
      <c r="A114" s="800"/>
      <c r="B114" s="774"/>
      <c r="C114" s="774"/>
      <c r="D114" s="774"/>
      <c r="E114" s="774"/>
      <c r="F114" s="774"/>
      <c r="G114" s="774"/>
      <c r="H114" s="772"/>
      <c r="I114" s="773"/>
      <c r="J114" s="774"/>
      <c r="K114" s="808"/>
      <c r="L114" s="362" t="s">
        <v>315</v>
      </c>
      <c r="M114" s="362" t="s">
        <v>962</v>
      </c>
      <c r="N114" s="362" t="s">
        <v>961</v>
      </c>
      <c r="O114" s="362" t="s">
        <v>317</v>
      </c>
      <c r="P114" s="362" t="s">
        <v>960</v>
      </c>
      <c r="Q114" s="774"/>
      <c r="R114" s="774"/>
      <c r="S114" s="808"/>
      <c r="T114" s="774"/>
      <c r="U114" s="774"/>
      <c r="V114" s="772"/>
    </row>
    <row r="115" spans="1:26" ht="204.75" hidden="1" thickBot="1">
      <c r="A115" s="360" t="s">
        <v>959</v>
      </c>
      <c r="B115" s="362" t="s">
        <v>382</v>
      </c>
      <c r="C115" s="362" t="s">
        <v>383</v>
      </c>
      <c r="D115" s="362" t="s">
        <v>958</v>
      </c>
      <c r="E115" s="362" t="s">
        <v>957</v>
      </c>
      <c r="F115" s="362" t="s">
        <v>956</v>
      </c>
      <c r="G115" s="362" t="s">
        <v>696</v>
      </c>
      <c r="H115" s="363" t="s">
        <v>955</v>
      </c>
      <c r="I115" s="361" t="s">
        <v>323</v>
      </c>
      <c r="J115" s="362" t="s">
        <v>691</v>
      </c>
      <c r="K115" s="383" t="s">
        <v>390</v>
      </c>
      <c r="L115" s="362" t="s">
        <v>315</v>
      </c>
      <c r="M115" s="367" t="s">
        <v>954</v>
      </c>
      <c r="N115" s="367" t="s">
        <v>387</v>
      </c>
      <c r="O115" s="367" t="s">
        <v>317</v>
      </c>
      <c r="P115" s="367" t="s">
        <v>953</v>
      </c>
      <c r="Q115" s="362" t="s">
        <v>358</v>
      </c>
      <c r="R115" s="362" t="s">
        <v>691</v>
      </c>
      <c r="S115" s="383" t="s">
        <v>390</v>
      </c>
      <c r="T115" s="368" t="s">
        <v>690</v>
      </c>
      <c r="U115" s="362" t="s">
        <v>322</v>
      </c>
      <c r="V115" s="364" t="s">
        <v>952</v>
      </c>
    </row>
    <row r="116" spans="1:26" ht="332.25" hidden="1" thickBot="1">
      <c r="A116" s="800" t="s">
        <v>951</v>
      </c>
      <c r="B116" s="774" t="s">
        <v>937</v>
      </c>
      <c r="C116" s="774" t="s">
        <v>936</v>
      </c>
      <c r="D116" s="774" t="s">
        <v>950</v>
      </c>
      <c r="E116" s="774" t="s">
        <v>949</v>
      </c>
      <c r="F116" s="774" t="s">
        <v>948</v>
      </c>
      <c r="G116" s="774" t="s">
        <v>696</v>
      </c>
      <c r="H116" s="772" t="s">
        <v>947</v>
      </c>
      <c r="I116" s="773" t="s">
        <v>739</v>
      </c>
      <c r="J116" s="774" t="s">
        <v>324</v>
      </c>
      <c r="K116" s="808" t="s">
        <v>314</v>
      </c>
      <c r="L116" s="362" t="s">
        <v>315</v>
      </c>
      <c r="M116" s="362" t="s">
        <v>946</v>
      </c>
      <c r="N116" s="362" t="s">
        <v>928</v>
      </c>
      <c r="O116" s="362" t="s">
        <v>940</v>
      </c>
      <c r="P116" s="362" t="s">
        <v>927</v>
      </c>
      <c r="Q116" s="774" t="s">
        <v>706</v>
      </c>
      <c r="R116" s="774" t="s">
        <v>324</v>
      </c>
      <c r="S116" s="808" t="s">
        <v>337</v>
      </c>
      <c r="T116" s="774" t="s">
        <v>720</v>
      </c>
      <c r="U116" s="774" t="s">
        <v>945</v>
      </c>
      <c r="V116" s="772" t="s">
        <v>944</v>
      </c>
      <c r="W116" s="817"/>
    </row>
    <row r="117" spans="1:26" ht="383.25" hidden="1" thickBot="1">
      <c r="A117" s="800"/>
      <c r="B117" s="774"/>
      <c r="C117" s="774"/>
      <c r="D117" s="774"/>
      <c r="E117" s="774"/>
      <c r="F117" s="774"/>
      <c r="G117" s="774"/>
      <c r="H117" s="772"/>
      <c r="I117" s="773"/>
      <c r="J117" s="774"/>
      <c r="K117" s="808"/>
      <c r="L117" s="362" t="s">
        <v>315</v>
      </c>
      <c r="M117" s="362" t="s">
        <v>943</v>
      </c>
      <c r="N117" s="362" t="s">
        <v>928</v>
      </c>
      <c r="O117" s="362" t="s">
        <v>940</v>
      </c>
      <c r="P117" s="362" t="s">
        <v>942</v>
      </c>
      <c r="Q117" s="774"/>
      <c r="R117" s="774"/>
      <c r="S117" s="808"/>
      <c r="T117" s="774"/>
      <c r="U117" s="774"/>
      <c r="V117" s="772"/>
      <c r="W117" s="817"/>
    </row>
    <row r="118" spans="1:26" ht="204.75" hidden="1" thickBot="1">
      <c r="A118" s="800"/>
      <c r="B118" s="774"/>
      <c r="C118" s="774"/>
      <c r="D118" s="774"/>
      <c r="E118" s="774"/>
      <c r="F118" s="774"/>
      <c r="G118" s="774"/>
      <c r="H118" s="772"/>
      <c r="I118" s="773"/>
      <c r="J118" s="774"/>
      <c r="K118" s="808"/>
      <c r="L118" s="362" t="s">
        <v>315</v>
      </c>
      <c r="M118" s="362" t="s">
        <v>941</v>
      </c>
      <c r="N118" s="362" t="s">
        <v>928</v>
      </c>
      <c r="O118" s="362" t="s">
        <v>940</v>
      </c>
      <c r="P118" s="362" t="s">
        <v>939</v>
      </c>
      <c r="Q118" s="774"/>
      <c r="R118" s="774"/>
      <c r="S118" s="808"/>
      <c r="T118" s="774"/>
      <c r="U118" s="774"/>
      <c r="V118" s="772"/>
      <c r="W118" s="817"/>
    </row>
    <row r="119" spans="1:26" ht="306.75" hidden="1" thickBot="1">
      <c r="A119" s="800" t="s">
        <v>938</v>
      </c>
      <c r="B119" s="774" t="s">
        <v>937</v>
      </c>
      <c r="C119" s="774" t="s">
        <v>936</v>
      </c>
      <c r="D119" s="774" t="s">
        <v>935</v>
      </c>
      <c r="E119" s="774" t="s">
        <v>934</v>
      </c>
      <c r="F119" s="774" t="s">
        <v>933</v>
      </c>
      <c r="G119" s="774" t="s">
        <v>696</v>
      </c>
      <c r="H119" s="772" t="s">
        <v>932</v>
      </c>
      <c r="I119" s="773" t="s">
        <v>323</v>
      </c>
      <c r="J119" s="774" t="s">
        <v>691</v>
      </c>
      <c r="K119" s="808" t="s">
        <v>390</v>
      </c>
      <c r="L119" s="362" t="s">
        <v>315</v>
      </c>
      <c r="M119" s="362" t="s">
        <v>931</v>
      </c>
      <c r="N119" s="362" t="s">
        <v>928</v>
      </c>
      <c r="O119" s="362" t="s">
        <v>924</v>
      </c>
      <c r="P119" s="362" t="s">
        <v>927</v>
      </c>
      <c r="Q119" s="774" t="s">
        <v>358</v>
      </c>
      <c r="R119" s="774" t="s">
        <v>691</v>
      </c>
      <c r="S119" s="808" t="s">
        <v>390</v>
      </c>
      <c r="T119" s="774" t="s">
        <v>690</v>
      </c>
      <c r="U119" s="774" t="s">
        <v>322</v>
      </c>
      <c r="V119" s="772" t="s">
        <v>930</v>
      </c>
    </row>
    <row r="120" spans="1:26" ht="204.75" hidden="1" thickBot="1">
      <c r="A120" s="800"/>
      <c r="B120" s="774"/>
      <c r="C120" s="774"/>
      <c r="D120" s="774"/>
      <c r="E120" s="774"/>
      <c r="F120" s="774"/>
      <c r="G120" s="774"/>
      <c r="H120" s="772"/>
      <c r="I120" s="773"/>
      <c r="J120" s="774"/>
      <c r="K120" s="808"/>
      <c r="L120" s="362" t="s">
        <v>315</v>
      </c>
      <c r="M120" s="362" t="s">
        <v>929</v>
      </c>
      <c r="N120" s="362" t="s">
        <v>928</v>
      </c>
      <c r="O120" s="362" t="s">
        <v>924</v>
      </c>
      <c r="P120" s="362" t="s">
        <v>927</v>
      </c>
      <c r="Q120" s="774"/>
      <c r="R120" s="774"/>
      <c r="S120" s="808"/>
      <c r="T120" s="774"/>
      <c r="U120" s="774"/>
      <c r="V120" s="772"/>
      <c r="W120" s="816"/>
    </row>
    <row r="121" spans="1:26" ht="230.25" hidden="1" thickBot="1">
      <c r="A121" s="800"/>
      <c r="B121" s="774"/>
      <c r="C121" s="774"/>
      <c r="D121" s="774"/>
      <c r="E121" s="774"/>
      <c r="F121" s="774"/>
      <c r="G121" s="774"/>
      <c r="H121" s="772"/>
      <c r="I121" s="773"/>
      <c r="J121" s="774"/>
      <c r="K121" s="808"/>
      <c r="L121" s="362" t="s">
        <v>315</v>
      </c>
      <c r="M121" s="362" t="s">
        <v>926</v>
      </c>
      <c r="N121" s="362" t="s">
        <v>925</v>
      </c>
      <c r="O121" s="362" t="s">
        <v>924</v>
      </c>
      <c r="P121" s="362" t="s">
        <v>923</v>
      </c>
      <c r="Q121" s="774"/>
      <c r="R121" s="774"/>
      <c r="S121" s="808"/>
      <c r="T121" s="774"/>
      <c r="U121" s="774"/>
      <c r="V121" s="772"/>
      <c r="W121" s="816"/>
    </row>
    <row r="122" spans="1:26" ht="204.75" hidden="1" thickBot="1">
      <c r="A122" s="800" t="s">
        <v>922</v>
      </c>
      <c r="B122" s="774" t="s">
        <v>898</v>
      </c>
      <c r="C122" s="774" t="s">
        <v>897</v>
      </c>
      <c r="D122" s="774" t="s">
        <v>921</v>
      </c>
      <c r="E122" s="774" t="s">
        <v>920</v>
      </c>
      <c r="F122" s="774" t="s">
        <v>919</v>
      </c>
      <c r="G122" s="774" t="s">
        <v>696</v>
      </c>
      <c r="H122" s="772" t="s">
        <v>918</v>
      </c>
      <c r="I122" s="773" t="s">
        <v>312</v>
      </c>
      <c r="J122" s="774" t="s">
        <v>691</v>
      </c>
      <c r="K122" s="808" t="s">
        <v>337</v>
      </c>
      <c r="L122" s="362" t="s">
        <v>315</v>
      </c>
      <c r="M122" s="362" t="s">
        <v>917</v>
      </c>
      <c r="N122" s="362" t="s">
        <v>891</v>
      </c>
      <c r="O122" s="362" t="s">
        <v>886</v>
      </c>
      <c r="P122" s="362" t="s">
        <v>890</v>
      </c>
      <c r="Q122" s="774" t="s">
        <v>358</v>
      </c>
      <c r="R122" s="774" t="s">
        <v>691</v>
      </c>
      <c r="S122" s="808" t="s">
        <v>390</v>
      </c>
      <c r="T122" s="774" t="s">
        <v>690</v>
      </c>
      <c r="U122" s="774" t="s">
        <v>889</v>
      </c>
      <c r="V122" s="772" t="s">
        <v>916</v>
      </c>
    </row>
    <row r="123" spans="1:26" ht="179.25" hidden="1" thickBot="1">
      <c r="A123" s="800"/>
      <c r="B123" s="774"/>
      <c r="C123" s="774"/>
      <c r="D123" s="774"/>
      <c r="E123" s="774"/>
      <c r="F123" s="774"/>
      <c r="G123" s="774"/>
      <c r="H123" s="772"/>
      <c r="I123" s="773"/>
      <c r="J123" s="774"/>
      <c r="K123" s="808"/>
      <c r="L123" s="362" t="s">
        <v>315</v>
      </c>
      <c r="M123" s="362" t="s">
        <v>915</v>
      </c>
      <c r="N123" s="362" t="s">
        <v>914</v>
      </c>
      <c r="O123" s="362" t="s">
        <v>886</v>
      </c>
      <c r="P123" s="362" t="s">
        <v>913</v>
      </c>
      <c r="Q123" s="774"/>
      <c r="R123" s="774"/>
      <c r="S123" s="808"/>
      <c r="T123" s="774"/>
      <c r="U123" s="774"/>
      <c r="V123" s="772"/>
      <c r="W123" s="816"/>
    </row>
    <row r="124" spans="1:26" ht="230.25" hidden="1" thickBot="1">
      <c r="A124" s="800"/>
      <c r="B124" s="774"/>
      <c r="C124" s="774"/>
      <c r="D124" s="774"/>
      <c r="E124" s="774"/>
      <c r="F124" s="774"/>
      <c r="G124" s="774"/>
      <c r="H124" s="772"/>
      <c r="I124" s="773"/>
      <c r="J124" s="774"/>
      <c r="K124" s="808"/>
      <c r="L124" s="362" t="s">
        <v>315</v>
      </c>
      <c r="M124" s="362" t="s">
        <v>901</v>
      </c>
      <c r="N124" s="362" t="s">
        <v>891</v>
      </c>
      <c r="O124" s="362" t="s">
        <v>912</v>
      </c>
      <c r="P124" s="362" t="s">
        <v>911</v>
      </c>
      <c r="Q124" s="774"/>
      <c r="R124" s="774"/>
      <c r="S124" s="808"/>
      <c r="T124" s="774"/>
      <c r="U124" s="774"/>
      <c r="V124" s="772"/>
      <c r="W124" s="816"/>
    </row>
    <row r="125" spans="1:26" ht="377.25" customHeight="1" thickBot="1">
      <c r="A125" s="814" t="s">
        <v>341</v>
      </c>
      <c r="B125" s="774" t="s">
        <v>898</v>
      </c>
      <c r="C125" s="774" t="s">
        <v>897</v>
      </c>
      <c r="D125" s="774" t="s">
        <v>910</v>
      </c>
      <c r="E125" s="774" t="s">
        <v>909</v>
      </c>
      <c r="F125" s="774" t="s">
        <v>342</v>
      </c>
      <c r="G125" s="774" t="s">
        <v>796</v>
      </c>
      <c r="H125" s="772" t="s">
        <v>343</v>
      </c>
      <c r="I125" s="773" t="s">
        <v>323</v>
      </c>
      <c r="J125" s="774" t="s">
        <v>324</v>
      </c>
      <c r="K125" s="808" t="s">
        <v>337</v>
      </c>
      <c r="L125" s="362" t="s">
        <v>315</v>
      </c>
      <c r="M125" s="362" t="s">
        <v>908</v>
      </c>
      <c r="N125" s="362" t="s">
        <v>344</v>
      </c>
      <c r="O125" s="362" t="s">
        <v>345</v>
      </c>
      <c r="P125" s="362" t="s">
        <v>346</v>
      </c>
      <c r="Q125" s="774" t="s">
        <v>358</v>
      </c>
      <c r="R125" s="774" t="s">
        <v>324</v>
      </c>
      <c r="S125" s="808" t="s">
        <v>337</v>
      </c>
      <c r="T125" s="774" t="s">
        <v>791</v>
      </c>
      <c r="U125" s="774" t="s">
        <v>907</v>
      </c>
      <c r="V125" s="812" t="s">
        <v>906</v>
      </c>
      <c r="W125" s="825" t="s">
        <v>1744</v>
      </c>
      <c r="X125" s="387" t="s">
        <v>905</v>
      </c>
      <c r="Y125" s="401" t="s">
        <v>1802</v>
      </c>
      <c r="Z125" s="400" t="s">
        <v>1803</v>
      </c>
    </row>
    <row r="126" spans="1:26" ht="280.5" hidden="1" customHeight="1">
      <c r="A126" s="800"/>
      <c r="B126" s="774"/>
      <c r="C126" s="774"/>
      <c r="D126" s="774"/>
      <c r="E126" s="774"/>
      <c r="F126" s="774"/>
      <c r="G126" s="774"/>
      <c r="H126" s="772"/>
      <c r="I126" s="773"/>
      <c r="J126" s="774"/>
      <c r="K126" s="808"/>
      <c r="L126" s="362" t="s">
        <v>318</v>
      </c>
      <c r="M126" s="362" t="s">
        <v>904</v>
      </c>
      <c r="N126" s="362" t="s">
        <v>903</v>
      </c>
      <c r="O126" s="362" t="s">
        <v>135</v>
      </c>
      <c r="P126" s="362" t="s">
        <v>347</v>
      </c>
      <c r="Q126" s="774"/>
      <c r="R126" s="774"/>
      <c r="S126" s="808"/>
      <c r="T126" s="774"/>
      <c r="U126" s="774"/>
      <c r="V126" s="772"/>
      <c r="W126" s="817"/>
      <c r="X126" s="384" t="s">
        <v>902</v>
      </c>
    </row>
    <row r="127" spans="1:26" ht="229.5" hidden="1" customHeight="1">
      <c r="A127" s="800"/>
      <c r="B127" s="774"/>
      <c r="C127" s="774"/>
      <c r="D127" s="774"/>
      <c r="E127" s="774"/>
      <c r="F127" s="774"/>
      <c r="G127" s="774"/>
      <c r="H127" s="772"/>
      <c r="I127" s="773"/>
      <c r="J127" s="774"/>
      <c r="K127" s="808"/>
      <c r="L127" s="362" t="s">
        <v>315</v>
      </c>
      <c r="M127" s="362" t="s">
        <v>901</v>
      </c>
      <c r="N127" s="362" t="s">
        <v>348</v>
      </c>
      <c r="O127" s="362" t="s">
        <v>140</v>
      </c>
      <c r="P127" s="362" t="s">
        <v>349</v>
      </c>
      <c r="Q127" s="774"/>
      <c r="R127" s="774"/>
      <c r="S127" s="808"/>
      <c r="T127" s="774"/>
      <c r="U127" s="774"/>
      <c r="V127" s="772"/>
      <c r="W127" s="817"/>
      <c r="X127" s="384" t="s">
        <v>900</v>
      </c>
    </row>
    <row r="128" spans="1:26" ht="204.75" hidden="1" thickBot="1">
      <c r="A128" s="800" t="s">
        <v>899</v>
      </c>
      <c r="B128" s="774" t="s">
        <v>898</v>
      </c>
      <c r="C128" s="774" t="s">
        <v>897</v>
      </c>
      <c r="D128" s="774" t="s">
        <v>896</v>
      </c>
      <c r="E128" s="774" t="s">
        <v>895</v>
      </c>
      <c r="F128" s="774" t="s">
        <v>894</v>
      </c>
      <c r="G128" s="774" t="s">
        <v>696</v>
      </c>
      <c r="H128" s="772" t="s">
        <v>893</v>
      </c>
      <c r="I128" s="773" t="s">
        <v>312</v>
      </c>
      <c r="J128" s="774" t="s">
        <v>691</v>
      </c>
      <c r="K128" s="808" t="s">
        <v>337</v>
      </c>
      <c r="L128" s="362" t="s">
        <v>315</v>
      </c>
      <c r="M128" s="362" t="s">
        <v>892</v>
      </c>
      <c r="N128" s="362" t="s">
        <v>891</v>
      </c>
      <c r="O128" s="362" t="s">
        <v>886</v>
      </c>
      <c r="P128" s="362" t="s">
        <v>890</v>
      </c>
      <c r="Q128" s="774" t="s">
        <v>358</v>
      </c>
      <c r="R128" s="774" t="s">
        <v>691</v>
      </c>
      <c r="S128" s="808" t="s">
        <v>390</v>
      </c>
      <c r="T128" s="774" t="s">
        <v>690</v>
      </c>
      <c r="U128" s="774" t="s">
        <v>889</v>
      </c>
      <c r="V128" s="772" t="s">
        <v>888</v>
      </c>
    </row>
    <row r="129" spans="1:26" ht="153.75" hidden="1" thickBot="1">
      <c r="A129" s="800"/>
      <c r="B129" s="774"/>
      <c r="C129" s="774"/>
      <c r="D129" s="774"/>
      <c r="E129" s="774"/>
      <c r="F129" s="774"/>
      <c r="G129" s="774"/>
      <c r="H129" s="772"/>
      <c r="I129" s="773"/>
      <c r="J129" s="774"/>
      <c r="K129" s="808"/>
      <c r="L129" s="362" t="s">
        <v>315</v>
      </c>
      <c r="M129" s="362" t="s">
        <v>887</v>
      </c>
      <c r="N129" s="362" t="s">
        <v>348</v>
      </c>
      <c r="O129" s="362" t="s">
        <v>886</v>
      </c>
      <c r="P129" s="362" t="s">
        <v>885</v>
      </c>
      <c r="Q129" s="774"/>
      <c r="R129" s="774"/>
      <c r="S129" s="808"/>
      <c r="T129" s="774"/>
      <c r="U129" s="774"/>
      <c r="V129" s="772"/>
    </row>
    <row r="130" spans="1:26" ht="357" customHeight="1" thickBot="1">
      <c r="A130" s="814" t="s">
        <v>350</v>
      </c>
      <c r="B130" s="774" t="s">
        <v>876</v>
      </c>
      <c r="C130" s="829" t="s">
        <v>875</v>
      </c>
      <c r="D130" s="774" t="s">
        <v>884</v>
      </c>
      <c r="E130" s="774" t="s">
        <v>873</v>
      </c>
      <c r="F130" s="774" t="s">
        <v>883</v>
      </c>
      <c r="G130" s="774" t="s">
        <v>796</v>
      </c>
      <c r="H130" s="772" t="s">
        <v>882</v>
      </c>
      <c r="I130" s="773" t="s">
        <v>323</v>
      </c>
      <c r="J130" s="774" t="s">
        <v>324</v>
      </c>
      <c r="K130" s="808" t="s">
        <v>337</v>
      </c>
      <c r="L130" s="362" t="s">
        <v>315</v>
      </c>
      <c r="M130" s="362" t="s">
        <v>351</v>
      </c>
      <c r="N130" s="362" t="s">
        <v>352</v>
      </c>
      <c r="O130" s="362" t="s">
        <v>345</v>
      </c>
      <c r="P130" s="362" t="s">
        <v>881</v>
      </c>
      <c r="Q130" s="774" t="s">
        <v>358</v>
      </c>
      <c r="R130" s="774" t="s">
        <v>324</v>
      </c>
      <c r="S130" s="808" t="s">
        <v>337</v>
      </c>
      <c r="T130" s="774" t="s">
        <v>690</v>
      </c>
      <c r="U130" s="774" t="s">
        <v>880</v>
      </c>
      <c r="V130" s="812" t="s">
        <v>879</v>
      </c>
      <c r="W130" s="388" t="s">
        <v>1745</v>
      </c>
      <c r="X130" s="387" t="s">
        <v>878</v>
      </c>
      <c r="Y130" s="401" t="s">
        <v>1805</v>
      </c>
      <c r="Z130" s="400" t="s">
        <v>1804</v>
      </c>
    </row>
    <row r="131" spans="1:26" ht="153.75" hidden="1" thickBot="1">
      <c r="A131" s="800"/>
      <c r="B131" s="774"/>
      <c r="C131" s="829"/>
      <c r="D131" s="774"/>
      <c r="E131" s="774"/>
      <c r="F131" s="774"/>
      <c r="G131" s="774"/>
      <c r="H131" s="772"/>
      <c r="I131" s="773"/>
      <c r="J131" s="774"/>
      <c r="K131" s="808"/>
      <c r="L131" s="362" t="s">
        <v>315</v>
      </c>
      <c r="M131" s="362" t="s">
        <v>353</v>
      </c>
      <c r="N131" s="362" t="s">
        <v>354</v>
      </c>
      <c r="O131" s="362" t="s">
        <v>345</v>
      </c>
      <c r="P131" s="362" t="s">
        <v>355</v>
      </c>
      <c r="Q131" s="774"/>
      <c r="R131" s="774"/>
      <c r="S131" s="808"/>
      <c r="T131" s="774"/>
      <c r="U131" s="774"/>
      <c r="V131" s="772"/>
      <c r="W131" s="382"/>
    </row>
    <row r="132" spans="1:26" ht="179.25" hidden="1" thickBot="1">
      <c r="A132" s="800" t="s">
        <v>877</v>
      </c>
      <c r="B132" s="774" t="s">
        <v>876</v>
      </c>
      <c r="C132" s="829" t="s">
        <v>875</v>
      </c>
      <c r="D132" s="774" t="s">
        <v>874</v>
      </c>
      <c r="E132" s="774" t="s">
        <v>873</v>
      </c>
      <c r="F132" s="774" t="s">
        <v>872</v>
      </c>
      <c r="G132" s="774" t="s">
        <v>696</v>
      </c>
      <c r="H132" s="772" t="s">
        <v>871</v>
      </c>
      <c r="I132" s="773" t="s">
        <v>323</v>
      </c>
      <c r="J132" s="774" t="s">
        <v>324</v>
      </c>
      <c r="K132" s="808" t="s">
        <v>337</v>
      </c>
      <c r="L132" s="362" t="s">
        <v>315</v>
      </c>
      <c r="M132" s="362" t="s">
        <v>870</v>
      </c>
      <c r="N132" s="362" t="s">
        <v>865</v>
      </c>
      <c r="O132" s="362" t="s">
        <v>345</v>
      </c>
      <c r="P132" s="362" t="s">
        <v>869</v>
      </c>
      <c r="Q132" s="774" t="s">
        <v>358</v>
      </c>
      <c r="R132" s="774" t="s">
        <v>324</v>
      </c>
      <c r="S132" s="808" t="s">
        <v>337</v>
      </c>
      <c r="T132" s="774" t="s">
        <v>690</v>
      </c>
      <c r="U132" s="774" t="s">
        <v>868</v>
      </c>
      <c r="V132" s="772" t="s">
        <v>867</v>
      </c>
      <c r="W132" s="830"/>
    </row>
    <row r="133" spans="1:26" ht="179.25" hidden="1" thickBot="1">
      <c r="A133" s="800"/>
      <c r="B133" s="774"/>
      <c r="C133" s="829"/>
      <c r="D133" s="774"/>
      <c r="E133" s="774"/>
      <c r="F133" s="774"/>
      <c r="G133" s="774"/>
      <c r="H133" s="772"/>
      <c r="I133" s="773"/>
      <c r="J133" s="774"/>
      <c r="K133" s="808"/>
      <c r="L133" s="362" t="s">
        <v>315</v>
      </c>
      <c r="M133" s="362" t="s">
        <v>866</v>
      </c>
      <c r="N133" s="362" t="s">
        <v>865</v>
      </c>
      <c r="O133" s="362" t="s">
        <v>345</v>
      </c>
      <c r="P133" s="362" t="s">
        <v>864</v>
      </c>
      <c r="Q133" s="774"/>
      <c r="R133" s="774"/>
      <c r="S133" s="808"/>
      <c r="T133" s="774"/>
      <c r="U133" s="774"/>
      <c r="V133" s="772"/>
      <c r="W133" s="830"/>
    </row>
    <row r="134" spans="1:26" ht="281.25" hidden="1" thickBot="1">
      <c r="A134" s="800" t="s">
        <v>863</v>
      </c>
      <c r="B134" s="774" t="s">
        <v>853</v>
      </c>
      <c r="C134" s="774" t="s">
        <v>852</v>
      </c>
      <c r="D134" s="774" t="s">
        <v>862</v>
      </c>
      <c r="E134" s="774" t="s">
        <v>861</v>
      </c>
      <c r="F134" s="774" t="s">
        <v>860</v>
      </c>
      <c r="G134" s="774" t="s">
        <v>859</v>
      </c>
      <c r="H134" s="772" t="s">
        <v>858</v>
      </c>
      <c r="I134" s="773" t="s">
        <v>323</v>
      </c>
      <c r="J134" s="774" t="s">
        <v>691</v>
      </c>
      <c r="K134" s="808" t="s">
        <v>390</v>
      </c>
      <c r="L134" s="362" t="s">
        <v>315</v>
      </c>
      <c r="M134" s="362" t="s">
        <v>857</v>
      </c>
      <c r="N134" s="362" t="s">
        <v>833</v>
      </c>
      <c r="O134" s="362" t="s">
        <v>140</v>
      </c>
      <c r="P134" s="362" t="s">
        <v>836</v>
      </c>
      <c r="Q134" s="774" t="s">
        <v>358</v>
      </c>
      <c r="R134" s="774" t="s">
        <v>691</v>
      </c>
      <c r="S134" s="808" t="s">
        <v>390</v>
      </c>
      <c r="T134" s="774" t="s">
        <v>690</v>
      </c>
      <c r="U134" s="774" t="s">
        <v>322</v>
      </c>
      <c r="V134" s="772" t="s">
        <v>856</v>
      </c>
    </row>
    <row r="135" spans="1:26" ht="281.25" hidden="1" thickBot="1">
      <c r="A135" s="800"/>
      <c r="B135" s="774"/>
      <c r="C135" s="774"/>
      <c r="D135" s="774"/>
      <c r="E135" s="774"/>
      <c r="F135" s="774"/>
      <c r="G135" s="774"/>
      <c r="H135" s="772"/>
      <c r="I135" s="773"/>
      <c r="J135" s="774"/>
      <c r="K135" s="808"/>
      <c r="L135" s="362" t="s">
        <v>315</v>
      </c>
      <c r="M135" s="362" t="s">
        <v>855</v>
      </c>
      <c r="N135" s="362" t="s">
        <v>833</v>
      </c>
      <c r="O135" s="362" t="s">
        <v>140</v>
      </c>
      <c r="P135" s="362" t="s">
        <v>854</v>
      </c>
      <c r="Q135" s="774"/>
      <c r="R135" s="774"/>
      <c r="S135" s="808"/>
      <c r="T135" s="774"/>
      <c r="U135" s="774"/>
      <c r="V135" s="772"/>
    </row>
    <row r="136" spans="1:26" ht="314.25" thickBot="1">
      <c r="A136" s="389" t="s">
        <v>356</v>
      </c>
      <c r="B136" s="362" t="s">
        <v>853</v>
      </c>
      <c r="C136" s="362" t="s">
        <v>852</v>
      </c>
      <c r="D136" s="362" t="s">
        <v>851</v>
      </c>
      <c r="E136" s="362" t="s">
        <v>850</v>
      </c>
      <c r="F136" s="367" t="s">
        <v>849</v>
      </c>
      <c r="G136" s="362" t="s">
        <v>796</v>
      </c>
      <c r="H136" s="364" t="s">
        <v>848</v>
      </c>
      <c r="I136" s="361" t="s">
        <v>312</v>
      </c>
      <c r="J136" s="362" t="s">
        <v>691</v>
      </c>
      <c r="K136" s="383" t="s">
        <v>337</v>
      </c>
      <c r="L136" s="362" t="s">
        <v>315</v>
      </c>
      <c r="M136" s="362" t="s">
        <v>847</v>
      </c>
      <c r="N136" s="362" t="s">
        <v>846</v>
      </c>
      <c r="O136" s="362" t="s">
        <v>135</v>
      </c>
      <c r="P136" s="362" t="s">
        <v>357</v>
      </c>
      <c r="Q136" s="362" t="s">
        <v>358</v>
      </c>
      <c r="R136" s="362" t="s">
        <v>691</v>
      </c>
      <c r="S136" s="383" t="s">
        <v>390</v>
      </c>
      <c r="T136" s="362" t="s">
        <v>791</v>
      </c>
      <c r="U136" s="367" t="s">
        <v>322</v>
      </c>
      <c r="V136" s="259" t="s">
        <v>845</v>
      </c>
      <c r="W136" s="388" t="s">
        <v>1746</v>
      </c>
      <c r="X136" s="387" t="s">
        <v>477</v>
      </c>
      <c r="Y136" s="401" t="s">
        <v>1808</v>
      </c>
      <c r="Z136" s="404" t="s">
        <v>1806</v>
      </c>
    </row>
    <row r="137" spans="1:26" ht="281.25" hidden="1" thickBot="1">
      <c r="A137" s="800" t="s">
        <v>844</v>
      </c>
      <c r="B137" s="774" t="s">
        <v>831</v>
      </c>
      <c r="C137" s="774" t="s">
        <v>843</v>
      </c>
      <c r="D137" s="774" t="s">
        <v>842</v>
      </c>
      <c r="E137" s="774" t="s">
        <v>841</v>
      </c>
      <c r="F137" s="774" t="s">
        <v>840</v>
      </c>
      <c r="G137" s="774" t="s">
        <v>696</v>
      </c>
      <c r="H137" s="772" t="s">
        <v>839</v>
      </c>
      <c r="I137" s="773" t="s">
        <v>312</v>
      </c>
      <c r="J137" s="774" t="s">
        <v>691</v>
      </c>
      <c r="K137" s="808" t="s">
        <v>337</v>
      </c>
      <c r="L137" s="362" t="s">
        <v>315</v>
      </c>
      <c r="M137" s="362" t="s">
        <v>838</v>
      </c>
      <c r="N137" s="362" t="s">
        <v>837</v>
      </c>
      <c r="O137" s="362" t="s">
        <v>140</v>
      </c>
      <c r="P137" s="362" t="s">
        <v>836</v>
      </c>
      <c r="Q137" s="774" t="s">
        <v>323</v>
      </c>
      <c r="R137" s="774" t="s">
        <v>691</v>
      </c>
      <c r="S137" s="808" t="s">
        <v>390</v>
      </c>
      <c r="T137" s="774" t="s">
        <v>720</v>
      </c>
      <c r="U137" s="774" t="s">
        <v>322</v>
      </c>
      <c r="V137" s="818" t="s">
        <v>835</v>
      </c>
    </row>
    <row r="138" spans="1:26" ht="281.25" hidden="1" thickBot="1">
      <c r="A138" s="800"/>
      <c r="B138" s="774"/>
      <c r="C138" s="774"/>
      <c r="D138" s="774"/>
      <c r="E138" s="774"/>
      <c r="F138" s="774"/>
      <c r="G138" s="774"/>
      <c r="H138" s="772"/>
      <c r="I138" s="773"/>
      <c r="J138" s="774"/>
      <c r="K138" s="808"/>
      <c r="L138" s="362" t="s">
        <v>315</v>
      </c>
      <c r="M138" s="362" t="s">
        <v>834</v>
      </c>
      <c r="N138" s="362" t="s">
        <v>833</v>
      </c>
      <c r="O138" s="362" t="s">
        <v>140</v>
      </c>
      <c r="P138" s="362" t="s">
        <v>832</v>
      </c>
      <c r="Q138" s="774"/>
      <c r="R138" s="774"/>
      <c r="S138" s="808"/>
      <c r="T138" s="774"/>
      <c r="U138" s="774"/>
      <c r="V138" s="818"/>
    </row>
    <row r="139" spans="1:26" ht="310.5" customHeight="1" thickBot="1">
      <c r="A139" s="389" t="s">
        <v>359</v>
      </c>
      <c r="B139" s="362" t="s">
        <v>831</v>
      </c>
      <c r="C139" s="362" t="s">
        <v>830</v>
      </c>
      <c r="D139" s="367" t="s">
        <v>829</v>
      </c>
      <c r="E139" s="367" t="s">
        <v>828</v>
      </c>
      <c r="F139" s="362" t="s">
        <v>827</v>
      </c>
      <c r="G139" s="362" t="s">
        <v>796</v>
      </c>
      <c r="H139" s="364" t="s">
        <v>826</v>
      </c>
      <c r="I139" s="361" t="s">
        <v>312</v>
      </c>
      <c r="J139" s="362" t="s">
        <v>691</v>
      </c>
      <c r="K139" s="383" t="s">
        <v>337</v>
      </c>
      <c r="L139" s="362" t="s">
        <v>315</v>
      </c>
      <c r="M139" s="367" t="s">
        <v>825</v>
      </c>
      <c r="N139" s="362" t="s">
        <v>824</v>
      </c>
      <c r="O139" s="362" t="s">
        <v>360</v>
      </c>
      <c r="P139" s="362" t="s">
        <v>823</v>
      </c>
      <c r="Q139" s="362" t="s">
        <v>323</v>
      </c>
      <c r="R139" s="362" t="s">
        <v>691</v>
      </c>
      <c r="S139" s="383" t="s">
        <v>390</v>
      </c>
      <c r="T139" s="362" t="s">
        <v>791</v>
      </c>
      <c r="U139" s="367" t="s">
        <v>322</v>
      </c>
      <c r="V139" s="259" t="s">
        <v>822</v>
      </c>
      <c r="W139" s="388" t="s">
        <v>1747</v>
      </c>
      <c r="X139" s="387" t="s">
        <v>477</v>
      </c>
      <c r="Y139" s="401" t="s">
        <v>1809</v>
      </c>
      <c r="Z139" s="405" t="s">
        <v>1807</v>
      </c>
    </row>
    <row r="140" spans="1:26" ht="281.25" hidden="1" thickBot="1">
      <c r="A140" s="395" t="s">
        <v>821</v>
      </c>
      <c r="B140" s="362" t="s">
        <v>820</v>
      </c>
      <c r="C140" s="362" t="s">
        <v>819</v>
      </c>
      <c r="D140" s="362" t="s">
        <v>818</v>
      </c>
      <c r="E140" s="362" t="s">
        <v>817</v>
      </c>
      <c r="F140" s="362" t="s">
        <v>816</v>
      </c>
      <c r="G140" s="362" t="s">
        <v>696</v>
      </c>
      <c r="H140" s="363" t="s">
        <v>815</v>
      </c>
      <c r="I140" s="361" t="s">
        <v>323</v>
      </c>
      <c r="J140" s="362" t="s">
        <v>691</v>
      </c>
      <c r="K140" s="383" t="s">
        <v>390</v>
      </c>
      <c r="L140" s="362" t="s">
        <v>315</v>
      </c>
      <c r="M140" s="362" t="s">
        <v>814</v>
      </c>
      <c r="N140" s="362" t="s">
        <v>813</v>
      </c>
      <c r="O140" s="362" t="s">
        <v>145</v>
      </c>
      <c r="P140" s="362" t="s">
        <v>803</v>
      </c>
      <c r="Q140" s="362" t="s">
        <v>358</v>
      </c>
      <c r="R140" s="362" t="s">
        <v>691</v>
      </c>
      <c r="S140" s="383" t="s">
        <v>390</v>
      </c>
      <c r="T140" s="362" t="s">
        <v>690</v>
      </c>
      <c r="U140" s="362" t="s">
        <v>322</v>
      </c>
      <c r="V140" s="363" t="s">
        <v>812</v>
      </c>
    </row>
    <row r="141" spans="1:26" ht="332.25" hidden="1" thickBot="1">
      <c r="A141" s="395" t="s">
        <v>811</v>
      </c>
      <c r="B141" s="362" t="s">
        <v>801</v>
      </c>
      <c r="C141" s="362" t="s">
        <v>800</v>
      </c>
      <c r="D141" s="362" t="s">
        <v>810</v>
      </c>
      <c r="E141" s="362" t="s">
        <v>809</v>
      </c>
      <c r="F141" s="362" t="s">
        <v>808</v>
      </c>
      <c r="G141" s="362" t="s">
        <v>696</v>
      </c>
      <c r="H141" s="363" t="s">
        <v>807</v>
      </c>
      <c r="I141" s="361" t="s">
        <v>323</v>
      </c>
      <c r="J141" s="362" t="s">
        <v>691</v>
      </c>
      <c r="K141" s="383" t="s">
        <v>390</v>
      </c>
      <c r="L141" s="362" t="s">
        <v>315</v>
      </c>
      <c r="M141" s="362" t="s">
        <v>806</v>
      </c>
      <c r="N141" s="362" t="s">
        <v>805</v>
      </c>
      <c r="O141" s="362" t="s">
        <v>804</v>
      </c>
      <c r="P141" s="362" t="s">
        <v>803</v>
      </c>
      <c r="Q141" s="362" t="s">
        <v>358</v>
      </c>
      <c r="R141" s="362" t="s">
        <v>691</v>
      </c>
      <c r="S141" s="383" t="s">
        <v>390</v>
      </c>
      <c r="T141" s="362" t="s">
        <v>690</v>
      </c>
      <c r="U141" s="362" t="s">
        <v>322</v>
      </c>
      <c r="V141" s="363" t="s">
        <v>802</v>
      </c>
    </row>
    <row r="142" spans="1:26" ht="409.6" thickBot="1">
      <c r="A142" s="389" t="s">
        <v>361</v>
      </c>
      <c r="B142" s="362" t="s">
        <v>801</v>
      </c>
      <c r="C142" s="362" t="s">
        <v>800</v>
      </c>
      <c r="D142" s="362" t="s">
        <v>799</v>
      </c>
      <c r="E142" s="362" t="s">
        <v>798</v>
      </c>
      <c r="F142" s="367" t="s">
        <v>797</v>
      </c>
      <c r="G142" s="362" t="s">
        <v>796</v>
      </c>
      <c r="H142" s="364" t="s">
        <v>795</v>
      </c>
      <c r="I142" s="361" t="s">
        <v>312</v>
      </c>
      <c r="J142" s="362" t="s">
        <v>691</v>
      </c>
      <c r="K142" s="383" t="s">
        <v>337</v>
      </c>
      <c r="L142" s="362" t="s">
        <v>315</v>
      </c>
      <c r="M142" s="367" t="s">
        <v>794</v>
      </c>
      <c r="N142" s="362" t="s">
        <v>793</v>
      </c>
      <c r="O142" s="362" t="s">
        <v>362</v>
      </c>
      <c r="P142" s="367" t="s">
        <v>792</v>
      </c>
      <c r="Q142" s="362" t="s">
        <v>358</v>
      </c>
      <c r="R142" s="362" t="s">
        <v>691</v>
      </c>
      <c r="S142" s="383" t="s">
        <v>390</v>
      </c>
      <c r="T142" s="362" t="s">
        <v>791</v>
      </c>
      <c r="U142" s="367" t="s">
        <v>322</v>
      </c>
      <c r="V142" s="259" t="s">
        <v>790</v>
      </c>
      <c r="W142" s="388" t="s">
        <v>1748</v>
      </c>
      <c r="X142" s="387" t="s">
        <v>477</v>
      </c>
      <c r="Y142" s="401" t="s">
        <v>1810</v>
      </c>
      <c r="Z142" s="405" t="s">
        <v>1807</v>
      </c>
    </row>
    <row r="143" spans="1:26" ht="382.5" hidden="1">
      <c r="A143" s="800" t="s">
        <v>789</v>
      </c>
      <c r="B143" s="774" t="s">
        <v>754</v>
      </c>
      <c r="C143" s="774" t="s">
        <v>753</v>
      </c>
      <c r="D143" s="774" t="s">
        <v>788</v>
      </c>
      <c r="E143" s="774" t="s">
        <v>787</v>
      </c>
      <c r="F143" s="774" t="s">
        <v>786</v>
      </c>
      <c r="G143" s="774" t="s">
        <v>696</v>
      </c>
      <c r="H143" s="772" t="s">
        <v>785</v>
      </c>
      <c r="I143" s="773" t="s">
        <v>312</v>
      </c>
      <c r="J143" s="774" t="s">
        <v>691</v>
      </c>
      <c r="K143" s="808" t="s">
        <v>337</v>
      </c>
      <c r="L143" s="362" t="s">
        <v>315</v>
      </c>
      <c r="M143" s="362" t="s">
        <v>784</v>
      </c>
      <c r="N143" s="362" t="s">
        <v>773</v>
      </c>
      <c r="O143" s="362" t="s">
        <v>767</v>
      </c>
      <c r="P143" s="362" t="s">
        <v>772</v>
      </c>
      <c r="Q143" s="774" t="s">
        <v>358</v>
      </c>
      <c r="R143" s="774" t="s">
        <v>691</v>
      </c>
      <c r="S143" s="808" t="s">
        <v>390</v>
      </c>
      <c r="T143" s="774" t="s">
        <v>690</v>
      </c>
      <c r="U143" s="774" t="s">
        <v>322</v>
      </c>
      <c r="V143" s="772" t="s">
        <v>783</v>
      </c>
    </row>
    <row r="144" spans="1:26" ht="280.5" hidden="1">
      <c r="A144" s="800"/>
      <c r="B144" s="774"/>
      <c r="C144" s="774"/>
      <c r="D144" s="774"/>
      <c r="E144" s="774"/>
      <c r="F144" s="774"/>
      <c r="G144" s="774"/>
      <c r="H144" s="772"/>
      <c r="I144" s="773"/>
      <c r="J144" s="774"/>
      <c r="K144" s="808"/>
      <c r="L144" s="362" t="s">
        <v>315</v>
      </c>
      <c r="M144" s="362" t="s">
        <v>782</v>
      </c>
      <c r="N144" s="362" t="s">
        <v>781</v>
      </c>
      <c r="O144" s="362" t="s">
        <v>767</v>
      </c>
      <c r="P144" s="362" t="s">
        <v>780</v>
      </c>
      <c r="Q144" s="774"/>
      <c r="R144" s="774"/>
      <c r="S144" s="808"/>
      <c r="T144" s="774"/>
      <c r="U144" s="774"/>
      <c r="V144" s="772"/>
    </row>
    <row r="145" spans="1:23" ht="331.5" hidden="1">
      <c r="A145" s="800" t="s">
        <v>779</v>
      </c>
      <c r="B145" s="774" t="s">
        <v>754</v>
      </c>
      <c r="C145" s="774" t="s">
        <v>753</v>
      </c>
      <c r="D145" s="774" t="s">
        <v>778</v>
      </c>
      <c r="E145" s="774" t="s">
        <v>777</v>
      </c>
      <c r="F145" s="774" t="s">
        <v>776</v>
      </c>
      <c r="G145" s="774" t="s">
        <v>696</v>
      </c>
      <c r="H145" s="772" t="s">
        <v>775</v>
      </c>
      <c r="I145" s="773" t="s">
        <v>706</v>
      </c>
      <c r="J145" s="774" t="s">
        <v>691</v>
      </c>
      <c r="K145" s="808" t="s">
        <v>705</v>
      </c>
      <c r="L145" s="362" t="s">
        <v>315</v>
      </c>
      <c r="M145" s="362" t="s">
        <v>774</v>
      </c>
      <c r="N145" s="362" t="s">
        <v>773</v>
      </c>
      <c r="O145" s="362" t="s">
        <v>767</v>
      </c>
      <c r="P145" s="362" t="s">
        <v>772</v>
      </c>
      <c r="Q145" s="774" t="s">
        <v>358</v>
      </c>
      <c r="R145" s="774" t="s">
        <v>691</v>
      </c>
      <c r="S145" s="808" t="s">
        <v>390</v>
      </c>
      <c r="T145" s="774" t="s">
        <v>690</v>
      </c>
      <c r="U145" s="774" t="s">
        <v>322</v>
      </c>
      <c r="V145" s="772" t="s">
        <v>771</v>
      </c>
    </row>
    <row r="146" spans="1:23" ht="408" hidden="1">
      <c r="A146" s="800"/>
      <c r="B146" s="774"/>
      <c r="C146" s="774"/>
      <c r="D146" s="774"/>
      <c r="E146" s="774"/>
      <c r="F146" s="774"/>
      <c r="G146" s="774"/>
      <c r="H146" s="772"/>
      <c r="I146" s="773"/>
      <c r="J146" s="774"/>
      <c r="K146" s="808"/>
      <c r="L146" s="362" t="s">
        <v>315</v>
      </c>
      <c r="M146" s="362" t="s">
        <v>770</v>
      </c>
      <c r="N146" s="362" t="s">
        <v>768</v>
      </c>
      <c r="O146" s="362" t="s">
        <v>767</v>
      </c>
      <c r="P146" s="362" t="s">
        <v>766</v>
      </c>
      <c r="Q146" s="774"/>
      <c r="R146" s="774"/>
      <c r="S146" s="808"/>
      <c r="T146" s="774"/>
      <c r="U146" s="774"/>
      <c r="V146" s="772"/>
      <c r="W146" s="816"/>
    </row>
    <row r="147" spans="1:23" ht="382.5" hidden="1">
      <c r="A147" s="800"/>
      <c r="B147" s="774"/>
      <c r="C147" s="774"/>
      <c r="D147" s="774"/>
      <c r="E147" s="774"/>
      <c r="F147" s="774"/>
      <c r="G147" s="774"/>
      <c r="H147" s="772"/>
      <c r="I147" s="773"/>
      <c r="J147" s="774"/>
      <c r="K147" s="808"/>
      <c r="L147" s="362" t="s">
        <v>315</v>
      </c>
      <c r="M147" s="362" t="s">
        <v>769</v>
      </c>
      <c r="N147" s="362" t="s">
        <v>768</v>
      </c>
      <c r="O147" s="362" t="s">
        <v>767</v>
      </c>
      <c r="P147" s="362" t="s">
        <v>766</v>
      </c>
      <c r="Q147" s="774"/>
      <c r="R147" s="774"/>
      <c r="S147" s="808"/>
      <c r="T147" s="774"/>
      <c r="U147" s="774"/>
      <c r="V147" s="772"/>
      <c r="W147" s="816"/>
    </row>
    <row r="148" spans="1:23" ht="331.5" hidden="1">
      <c r="A148" s="800" t="s">
        <v>765</v>
      </c>
      <c r="B148" s="774" t="s">
        <v>754</v>
      </c>
      <c r="C148" s="774" t="s">
        <v>753</v>
      </c>
      <c r="D148" s="774" t="s">
        <v>764</v>
      </c>
      <c r="E148" s="774" t="s">
        <v>763</v>
      </c>
      <c r="F148" s="774" t="s">
        <v>762</v>
      </c>
      <c r="G148" s="774" t="s">
        <v>696</v>
      </c>
      <c r="H148" s="772" t="s">
        <v>761</v>
      </c>
      <c r="I148" s="773" t="s">
        <v>323</v>
      </c>
      <c r="J148" s="774" t="s">
        <v>691</v>
      </c>
      <c r="K148" s="808" t="s">
        <v>390</v>
      </c>
      <c r="L148" s="362" t="s">
        <v>318</v>
      </c>
      <c r="M148" s="362" t="s">
        <v>760</v>
      </c>
      <c r="N148" s="362" t="s">
        <v>747</v>
      </c>
      <c r="O148" s="362" t="s">
        <v>145</v>
      </c>
      <c r="P148" s="362" t="s">
        <v>759</v>
      </c>
      <c r="Q148" s="774" t="s">
        <v>358</v>
      </c>
      <c r="R148" s="774" t="s">
        <v>691</v>
      </c>
      <c r="S148" s="808" t="s">
        <v>390</v>
      </c>
      <c r="T148" s="774" t="s">
        <v>690</v>
      </c>
      <c r="U148" s="774" t="s">
        <v>322</v>
      </c>
      <c r="V148" s="772" t="s">
        <v>758</v>
      </c>
    </row>
    <row r="149" spans="1:23" ht="280.5" hidden="1">
      <c r="A149" s="800"/>
      <c r="B149" s="774"/>
      <c r="C149" s="774"/>
      <c r="D149" s="774"/>
      <c r="E149" s="774"/>
      <c r="F149" s="774"/>
      <c r="G149" s="774"/>
      <c r="H149" s="772"/>
      <c r="I149" s="773"/>
      <c r="J149" s="774"/>
      <c r="K149" s="808"/>
      <c r="L149" s="362" t="s">
        <v>318</v>
      </c>
      <c r="M149" s="362" t="s">
        <v>757</v>
      </c>
      <c r="N149" s="362" t="s">
        <v>747</v>
      </c>
      <c r="O149" s="362" t="s">
        <v>165</v>
      </c>
      <c r="P149" s="362" t="s">
        <v>756</v>
      </c>
      <c r="Q149" s="774"/>
      <c r="R149" s="774"/>
      <c r="S149" s="808"/>
      <c r="T149" s="774"/>
      <c r="U149" s="774"/>
      <c r="V149" s="772"/>
    </row>
    <row r="150" spans="1:23" ht="409.5" hidden="1">
      <c r="A150" s="360" t="s">
        <v>755</v>
      </c>
      <c r="B150" s="362" t="s">
        <v>754</v>
      </c>
      <c r="C150" s="362" t="s">
        <v>753</v>
      </c>
      <c r="D150" s="362" t="s">
        <v>752</v>
      </c>
      <c r="E150" s="362" t="s">
        <v>751</v>
      </c>
      <c r="F150" s="362" t="s">
        <v>750</v>
      </c>
      <c r="G150" s="362" t="s">
        <v>696</v>
      </c>
      <c r="H150" s="363" t="s">
        <v>749</v>
      </c>
      <c r="I150" s="361" t="s">
        <v>706</v>
      </c>
      <c r="J150" s="362" t="s">
        <v>691</v>
      </c>
      <c r="K150" s="383" t="s">
        <v>705</v>
      </c>
      <c r="L150" s="362" t="s">
        <v>315</v>
      </c>
      <c r="M150" s="362" t="s">
        <v>748</v>
      </c>
      <c r="N150" s="362" t="s">
        <v>747</v>
      </c>
      <c r="O150" s="362" t="s">
        <v>135</v>
      </c>
      <c r="P150" s="362" t="s">
        <v>746</v>
      </c>
      <c r="Q150" s="362" t="s">
        <v>358</v>
      </c>
      <c r="R150" s="362" t="s">
        <v>691</v>
      </c>
      <c r="S150" s="383" t="s">
        <v>390</v>
      </c>
      <c r="T150" s="362" t="s">
        <v>690</v>
      </c>
      <c r="U150" s="362" t="s">
        <v>322</v>
      </c>
      <c r="V150" s="363" t="s">
        <v>745</v>
      </c>
    </row>
    <row r="151" spans="1:23" ht="280.5" hidden="1" customHeight="1">
      <c r="A151" s="800" t="s">
        <v>744</v>
      </c>
      <c r="B151" s="774" t="s">
        <v>729</v>
      </c>
      <c r="C151" s="774" t="s">
        <v>728</v>
      </c>
      <c r="D151" s="774" t="s">
        <v>743</v>
      </c>
      <c r="E151" s="774" t="s">
        <v>742</v>
      </c>
      <c r="F151" s="774" t="s">
        <v>741</v>
      </c>
      <c r="G151" s="774" t="s">
        <v>696</v>
      </c>
      <c r="H151" s="772" t="s">
        <v>740</v>
      </c>
      <c r="I151" s="773" t="s">
        <v>739</v>
      </c>
      <c r="J151" s="774" t="s">
        <v>691</v>
      </c>
      <c r="K151" s="808" t="s">
        <v>337</v>
      </c>
      <c r="L151" s="362" t="s">
        <v>315</v>
      </c>
      <c r="M151" s="362" t="s">
        <v>738</v>
      </c>
      <c r="N151" s="362" t="s">
        <v>722</v>
      </c>
      <c r="O151" s="362" t="s">
        <v>732</v>
      </c>
      <c r="P151" s="362" t="s">
        <v>737</v>
      </c>
      <c r="Q151" s="774" t="s">
        <v>312</v>
      </c>
      <c r="R151" s="774" t="s">
        <v>691</v>
      </c>
      <c r="S151" s="808" t="s">
        <v>337</v>
      </c>
      <c r="T151" s="774" t="s">
        <v>720</v>
      </c>
      <c r="U151" s="774" t="s">
        <v>736</v>
      </c>
      <c r="V151" s="772" t="s">
        <v>735</v>
      </c>
      <c r="W151" s="817"/>
    </row>
    <row r="152" spans="1:23" ht="280.5" hidden="1">
      <c r="A152" s="800"/>
      <c r="B152" s="774"/>
      <c r="C152" s="774"/>
      <c r="D152" s="774"/>
      <c r="E152" s="774"/>
      <c r="F152" s="774"/>
      <c r="G152" s="774"/>
      <c r="H152" s="772"/>
      <c r="I152" s="773"/>
      <c r="J152" s="774"/>
      <c r="K152" s="808"/>
      <c r="L152" s="362" t="s">
        <v>315</v>
      </c>
      <c r="M152" s="362" t="s">
        <v>734</v>
      </c>
      <c r="N152" s="362" t="s">
        <v>733</v>
      </c>
      <c r="O152" s="362" t="s">
        <v>732</v>
      </c>
      <c r="P152" s="362" t="s">
        <v>731</v>
      </c>
      <c r="Q152" s="774"/>
      <c r="R152" s="774"/>
      <c r="S152" s="808"/>
      <c r="T152" s="774"/>
      <c r="U152" s="774"/>
      <c r="V152" s="772"/>
      <c r="W152" s="817"/>
    </row>
    <row r="153" spans="1:23" ht="331.5" hidden="1">
      <c r="A153" s="800" t="s">
        <v>730</v>
      </c>
      <c r="B153" s="774" t="s">
        <v>729</v>
      </c>
      <c r="C153" s="774" t="s">
        <v>728</v>
      </c>
      <c r="D153" s="774" t="s">
        <v>727</v>
      </c>
      <c r="E153" s="774" t="s">
        <v>726</v>
      </c>
      <c r="F153" s="774" t="s">
        <v>725</v>
      </c>
      <c r="G153" s="774" t="s">
        <v>696</v>
      </c>
      <c r="H153" s="772" t="s">
        <v>724</v>
      </c>
      <c r="I153" s="773" t="s">
        <v>312</v>
      </c>
      <c r="J153" s="774" t="s">
        <v>313</v>
      </c>
      <c r="K153" s="808" t="s">
        <v>337</v>
      </c>
      <c r="L153" s="362" t="s">
        <v>315</v>
      </c>
      <c r="M153" s="362" t="s">
        <v>723</v>
      </c>
      <c r="N153" s="362" t="s">
        <v>722</v>
      </c>
      <c r="O153" s="362" t="s">
        <v>721</v>
      </c>
      <c r="P153" s="362" t="s">
        <v>714</v>
      </c>
      <c r="Q153" s="774" t="s">
        <v>323</v>
      </c>
      <c r="R153" s="774" t="s">
        <v>313</v>
      </c>
      <c r="S153" s="815" t="s">
        <v>705</v>
      </c>
      <c r="T153" s="774" t="s">
        <v>720</v>
      </c>
      <c r="U153" s="774" t="s">
        <v>719</v>
      </c>
      <c r="V153" s="772" t="s">
        <v>718</v>
      </c>
      <c r="W153" s="816"/>
    </row>
    <row r="154" spans="1:23" ht="331.5" hidden="1">
      <c r="A154" s="800"/>
      <c r="B154" s="774"/>
      <c r="C154" s="774"/>
      <c r="D154" s="774"/>
      <c r="E154" s="774"/>
      <c r="F154" s="774"/>
      <c r="G154" s="774"/>
      <c r="H154" s="772"/>
      <c r="I154" s="773"/>
      <c r="J154" s="774"/>
      <c r="K154" s="808"/>
      <c r="L154" s="362" t="s">
        <v>315</v>
      </c>
      <c r="M154" s="362" t="s">
        <v>717</v>
      </c>
      <c r="N154" s="362" t="s">
        <v>716</v>
      </c>
      <c r="O154" s="362" t="s">
        <v>715</v>
      </c>
      <c r="P154" s="362" t="s">
        <v>714</v>
      </c>
      <c r="Q154" s="774"/>
      <c r="R154" s="774"/>
      <c r="S154" s="815"/>
      <c r="T154" s="774"/>
      <c r="U154" s="774"/>
      <c r="V154" s="772"/>
      <c r="W154" s="816"/>
    </row>
    <row r="155" spans="1:23" ht="409.5" hidden="1">
      <c r="A155" s="800" t="s">
        <v>713</v>
      </c>
      <c r="B155" s="774" t="s">
        <v>701</v>
      </c>
      <c r="C155" s="774" t="s">
        <v>700</v>
      </c>
      <c r="D155" s="774" t="s">
        <v>712</v>
      </c>
      <c r="E155" s="831" t="s">
        <v>711</v>
      </c>
      <c r="F155" s="831" t="s">
        <v>710</v>
      </c>
      <c r="G155" s="774" t="s">
        <v>696</v>
      </c>
      <c r="H155" s="826" t="s">
        <v>709</v>
      </c>
      <c r="I155" s="773" t="s">
        <v>312</v>
      </c>
      <c r="J155" s="774" t="s">
        <v>691</v>
      </c>
      <c r="K155" s="808" t="s">
        <v>337</v>
      </c>
      <c r="L155" s="396" t="s">
        <v>315</v>
      </c>
      <c r="M155" s="396" t="s">
        <v>708</v>
      </c>
      <c r="N155" s="396" t="s">
        <v>693</v>
      </c>
      <c r="O155" s="396" t="s">
        <v>135</v>
      </c>
      <c r="P155" s="396" t="s">
        <v>707</v>
      </c>
      <c r="Q155" s="774" t="s">
        <v>706</v>
      </c>
      <c r="R155" s="774" t="s">
        <v>691</v>
      </c>
      <c r="S155" s="815" t="s">
        <v>705</v>
      </c>
      <c r="T155" s="774"/>
      <c r="U155" s="774"/>
      <c r="V155" s="772"/>
      <c r="W155" s="816"/>
    </row>
    <row r="156" spans="1:23" ht="255" hidden="1">
      <c r="A156" s="800"/>
      <c r="B156" s="774"/>
      <c r="C156" s="774"/>
      <c r="D156" s="774"/>
      <c r="E156" s="831"/>
      <c r="F156" s="831"/>
      <c r="G156" s="774"/>
      <c r="H156" s="826"/>
      <c r="I156" s="773"/>
      <c r="J156" s="774"/>
      <c r="K156" s="808"/>
      <c r="L156" s="362" t="s">
        <v>315</v>
      </c>
      <c r="M156" s="362" t="s">
        <v>704</v>
      </c>
      <c r="N156" s="362" t="s">
        <v>693</v>
      </c>
      <c r="O156" s="362" t="s">
        <v>135</v>
      </c>
      <c r="P156" s="362" t="s">
        <v>703</v>
      </c>
      <c r="Q156" s="774"/>
      <c r="R156" s="774"/>
      <c r="S156" s="815"/>
      <c r="T156" s="774"/>
      <c r="U156" s="774"/>
      <c r="V156" s="772"/>
      <c r="W156" s="816"/>
    </row>
    <row r="157" spans="1:23" ht="128.25" hidden="1" thickBot="1">
      <c r="A157" s="258" t="s">
        <v>702</v>
      </c>
      <c r="B157" s="256" t="s">
        <v>701</v>
      </c>
      <c r="C157" s="256" t="s">
        <v>700</v>
      </c>
      <c r="D157" s="256" t="s">
        <v>699</v>
      </c>
      <c r="E157" s="256" t="s">
        <v>698</v>
      </c>
      <c r="F157" s="256" t="s">
        <v>697</v>
      </c>
      <c r="G157" s="256" t="s">
        <v>696</v>
      </c>
      <c r="H157" s="255" t="s">
        <v>695</v>
      </c>
      <c r="I157" s="257" t="s">
        <v>312</v>
      </c>
      <c r="J157" s="256" t="s">
        <v>691</v>
      </c>
      <c r="K157" s="397" t="s">
        <v>337</v>
      </c>
      <c r="L157" s="256" t="s">
        <v>315</v>
      </c>
      <c r="M157" s="256" t="s">
        <v>694</v>
      </c>
      <c r="N157" s="256" t="s">
        <v>693</v>
      </c>
      <c r="O157" s="256" t="s">
        <v>135</v>
      </c>
      <c r="P157" s="256" t="s">
        <v>692</v>
      </c>
      <c r="Q157" s="256" t="s">
        <v>358</v>
      </c>
      <c r="R157" s="256" t="s">
        <v>691</v>
      </c>
      <c r="S157" s="397" t="s">
        <v>390</v>
      </c>
      <c r="T157" s="256" t="s">
        <v>690</v>
      </c>
      <c r="U157" s="256" t="s">
        <v>322</v>
      </c>
      <c r="V157" s="255"/>
    </row>
  </sheetData>
  <autoFilter ref="A4:AA157">
    <filterColumn colId="6">
      <filters>
        <filter val="Corrupción"/>
      </filters>
    </filterColumn>
  </autoFilter>
  <mergeCells count="873">
    <mergeCell ref="R155:R156"/>
    <mergeCell ref="W153:W154"/>
    <mergeCell ref="A155:A156"/>
    <mergeCell ref="B155:B156"/>
    <mergeCell ref="C155:C156"/>
    <mergeCell ref="D155:D156"/>
    <mergeCell ref="E155:E156"/>
    <mergeCell ref="F155:F156"/>
    <mergeCell ref="G155:G156"/>
    <mergeCell ref="J153:J154"/>
    <mergeCell ref="K153:K154"/>
    <mergeCell ref="Q153:Q154"/>
    <mergeCell ref="R153:R154"/>
    <mergeCell ref="S153:S154"/>
    <mergeCell ref="T153:T154"/>
    <mergeCell ref="S155:S156"/>
    <mergeCell ref="T155:T156"/>
    <mergeCell ref="U155:U156"/>
    <mergeCell ref="V155:V156"/>
    <mergeCell ref="W155:W156"/>
    <mergeCell ref="H155:H156"/>
    <mergeCell ref="I155:I156"/>
    <mergeCell ref="J155:J156"/>
    <mergeCell ref="K155:K156"/>
    <mergeCell ref="Q155:Q156"/>
    <mergeCell ref="W151:W152"/>
    <mergeCell ref="A153:A154"/>
    <mergeCell ref="B153:B154"/>
    <mergeCell ref="C153:C154"/>
    <mergeCell ref="D153:D154"/>
    <mergeCell ref="E153:E154"/>
    <mergeCell ref="F153:F154"/>
    <mergeCell ref="G153:G154"/>
    <mergeCell ref="H153:H154"/>
    <mergeCell ref="I153:I154"/>
    <mergeCell ref="Q151:Q152"/>
    <mergeCell ref="R151:R152"/>
    <mergeCell ref="S151:S152"/>
    <mergeCell ref="T151:T152"/>
    <mergeCell ref="U151:U152"/>
    <mergeCell ref="V151:V152"/>
    <mergeCell ref="F151:F152"/>
    <mergeCell ref="G151:G152"/>
    <mergeCell ref="H151:H152"/>
    <mergeCell ref="I151:I152"/>
    <mergeCell ref="J151:J152"/>
    <mergeCell ref="K151:K152"/>
    <mergeCell ref="U153:U154"/>
    <mergeCell ref="V153:V154"/>
    <mergeCell ref="A151:A152"/>
    <mergeCell ref="B151:B152"/>
    <mergeCell ref="C151:C152"/>
    <mergeCell ref="D151:D152"/>
    <mergeCell ref="E151:E152"/>
    <mergeCell ref="G148:G149"/>
    <mergeCell ref="H148:H149"/>
    <mergeCell ref="I148:I149"/>
    <mergeCell ref="J148:J149"/>
    <mergeCell ref="A148:A149"/>
    <mergeCell ref="B148:B149"/>
    <mergeCell ref="C148:C149"/>
    <mergeCell ref="D148:D149"/>
    <mergeCell ref="E148:E149"/>
    <mergeCell ref="F148:F149"/>
    <mergeCell ref="W146:W147"/>
    <mergeCell ref="G145:G147"/>
    <mergeCell ref="H145:H147"/>
    <mergeCell ref="I145:I147"/>
    <mergeCell ref="J145:J147"/>
    <mergeCell ref="K145:K147"/>
    <mergeCell ref="Q145:Q147"/>
    <mergeCell ref="R148:R149"/>
    <mergeCell ref="S148:S149"/>
    <mergeCell ref="T148:T149"/>
    <mergeCell ref="U148:U149"/>
    <mergeCell ref="V148:V149"/>
    <mergeCell ref="K148:K149"/>
    <mergeCell ref="Q148:Q149"/>
    <mergeCell ref="U143:U144"/>
    <mergeCell ref="V143:V144"/>
    <mergeCell ref="F143:F144"/>
    <mergeCell ref="G143:G144"/>
    <mergeCell ref="H143:H144"/>
    <mergeCell ref="I143:I144"/>
    <mergeCell ref="J143:J144"/>
    <mergeCell ref="K143:K144"/>
    <mergeCell ref="A145:A147"/>
    <mergeCell ref="B145:B147"/>
    <mergeCell ref="C145:C147"/>
    <mergeCell ref="D145:D147"/>
    <mergeCell ref="E145:E147"/>
    <mergeCell ref="F145:F147"/>
    <mergeCell ref="Q143:Q144"/>
    <mergeCell ref="R143:R144"/>
    <mergeCell ref="S143:S144"/>
    <mergeCell ref="R145:R147"/>
    <mergeCell ref="S145:S147"/>
    <mergeCell ref="T145:T147"/>
    <mergeCell ref="U145:U147"/>
    <mergeCell ref="V145:V147"/>
    <mergeCell ref="K134:K135"/>
    <mergeCell ref="R137:R138"/>
    <mergeCell ref="S137:S138"/>
    <mergeCell ref="T137:T138"/>
    <mergeCell ref="U137:U138"/>
    <mergeCell ref="V137:V138"/>
    <mergeCell ref="A143:A144"/>
    <mergeCell ref="B143:B144"/>
    <mergeCell ref="C143:C144"/>
    <mergeCell ref="D143:D144"/>
    <mergeCell ref="E143:E144"/>
    <mergeCell ref="G137:G138"/>
    <mergeCell ref="H137:H138"/>
    <mergeCell ref="I137:I138"/>
    <mergeCell ref="J137:J138"/>
    <mergeCell ref="K137:K138"/>
    <mergeCell ref="Q137:Q138"/>
    <mergeCell ref="A137:A138"/>
    <mergeCell ref="B137:B138"/>
    <mergeCell ref="C137:C138"/>
    <mergeCell ref="D137:D138"/>
    <mergeCell ref="E137:E138"/>
    <mergeCell ref="F137:F138"/>
    <mergeCell ref="T143:T144"/>
    <mergeCell ref="V132:V133"/>
    <mergeCell ref="W132:W133"/>
    <mergeCell ref="A134:A135"/>
    <mergeCell ref="B134:B135"/>
    <mergeCell ref="C134:C135"/>
    <mergeCell ref="D134:D135"/>
    <mergeCell ref="E134:E135"/>
    <mergeCell ref="H132:H133"/>
    <mergeCell ref="I132:I133"/>
    <mergeCell ref="J132:J133"/>
    <mergeCell ref="K132:K133"/>
    <mergeCell ref="Q132:Q133"/>
    <mergeCell ref="R132:R133"/>
    <mergeCell ref="Q134:Q135"/>
    <mergeCell ref="R134:R135"/>
    <mergeCell ref="S134:S135"/>
    <mergeCell ref="T134:T135"/>
    <mergeCell ref="U134:U135"/>
    <mergeCell ref="V134:V135"/>
    <mergeCell ref="F134:F135"/>
    <mergeCell ref="G134:G135"/>
    <mergeCell ref="H134:H135"/>
    <mergeCell ref="I134:I135"/>
    <mergeCell ref="J134:J135"/>
    <mergeCell ref="K128:K129"/>
    <mergeCell ref="Q128:Q129"/>
    <mergeCell ref="R128:R129"/>
    <mergeCell ref="S128:S129"/>
    <mergeCell ref="T128:T129"/>
    <mergeCell ref="T130:T131"/>
    <mergeCell ref="U130:U131"/>
    <mergeCell ref="V130:V131"/>
    <mergeCell ref="A132:A133"/>
    <mergeCell ref="B132:B133"/>
    <mergeCell ref="C132:C133"/>
    <mergeCell ref="D132:D133"/>
    <mergeCell ref="E132:E133"/>
    <mergeCell ref="F132:F133"/>
    <mergeCell ref="G132:G133"/>
    <mergeCell ref="I130:I131"/>
    <mergeCell ref="J130:J131"/>
    <mergeCell ref="K130:K131"/>
    <mergeCell ref="Q130:Q131"/>
    <mergeCell ref="R130:R131"/>
    <mergeCell ref="S130:S131"/>
    <mergeCell ref="S132:S133"/>
    <mergeCell ref="T132:T133"/>
    <mergeCell ref="U132:U133"/>
    <mergeCell ref="A130:A131"/>
    <mergeCell ref="B130:B131"/>
    <mergeCell ref="C130:C131"/>
    <mergeCell ref="D130:D131"/>
    <mergeCell ref="E130:E131"/>
    <mergeCell ref="F130:F131"/>
    <mergeCell ref="G130:G131"/>
    <mergeCell ref="H130:H131"/>
    <mergeCell ref="J128:J129"/>
    <mergeCell ref="W125:W127"/>
    <mergeCell ref="A128:A129"/>
    <mergeCell ref="B128:B129"/>
    <mergeCell ref="C128:C129"/>
    <mergeCell ref="D128:D129"/>
    <mergeCell ref="E128:E129"/>
    <mergeCell ref="F128:F129"/>
    <mergeCell ref="G128:G129"/>
    <mergeCell ref="H128:H129"/>
    <mergeCell ref="I128:I129"/>
    <mergeCell ref="Q125:Q127"/>
    <mergeCell ref="R125:R127"/>
    <mergeCell ref="S125:S127"/>
    <mergeCell ref="T125:T127"/>
    <mergeCell ref="U125:U127"/>
    <mergeCell ref="V125:V127"/>
    <mergeCell ref="F125:F127"/>
    <mergeCell ref="G125:G127"/>
    <mergeCell ref="H125:H127"/>
    <mergeCell ref="I125:I127"/>
    <mergeCell ref="J125:J127"/>
    <mergeCell ref="K125:K127"/>
    <mergeCell ref="U128:U129"/>
    <mergeCell ref="V128:V129"/>
    <mergeCell ref="A125:A127"/>
    <mergeCell ref="B125:B127"/>
    <mergeCell ref="C125:C127"/>
    <mergeCell ref="D125:D127"/>
    <mergeCell ref="E125:E127"/>
    <mergeCell ref="H122:H124"/>
    <mergeCell ref="I122:I124"/>
    <mergeCell ref="J122:J124"/>
    <mergeCell ref="K122:K124"/>
    <mergeCell ref="W120:W121"/>
    <mergeCell ref="A122:A124"/>
    <mergeCell ref="B122:B124"/>
    <mergeCell ref="C122:C124"/>
    <mergeCell ref="D122:D124"/>
    <mergeCell ref="E122:E124"/>
    <mergeCell ref="F122:F124"/>
    <mergeCell ref="G122:G124"/>
    <mergeCell ref="J119:J121"/>
    <mergeCell ref="K119:K121"/>
    <mergeCell ref="Q119:Q121"/>
    <mergeCell ref="R119:R121"/>
    <mergeCell ref="S119:S121"/>
    <mergeCell ref="T119:T121"/>
    <mergeCell ref="S122:S124"/>
    <mergeCell ref="T122:T124"/>
    <mergeCell ref="U122:U124"/>
    <mergeCell ref="V122:V124"/>
    <mergeCell ref="W123:W124"/>
    <mergeCell ref="Q122:Q124"/>
    <mergeCell ref="R122:R124"/>
    <mergeCell ref="W116:W118"/>
    <mergeCell ref="A119:A121"/>
    <mergeCell ref="B119:B121"/>
    <mergeCell ref="C119:C121"/>
    <mergeCell ref="D119:D121"/>
    <mergeCell ref="E119:E121"/>
    <mergeCell ref="F119:F121"/>
    <mergeCell ref="G119:G121"/>
    <mergeCell ref="H119:H121"/>
    <mergeCell ref="I119:I121"/>
    <mergeCell ref="Q116:Q118"/>
    <mergeCell ref="R116:R118"/>
    <mergeCell ref="S116:S118"/>
    <mergeCell ref="T116:T118"/>
    <mergeCell ref="U116:U118"/>
    <mergeCell ref="V116:V118"/>
    <mergeCell ref="F116:F118"/>
    <mergeCell ref="G116:G118"/>
    <mergeCell ref="H116:H118"/>
    <mergeCell ref="I116:I118"/>
    <mergeCell ref="J116:J118"/>
    <mergeCell ref="K116:K118"/>
    <mergeCell ref="U119:U121"/>
    <mergeCell ref="V119:V121"/>
    <mergeCell ref="R113:R114"/>
    <mergeCell ref="S113:S114"/>
    <mergeCell ref="T113:T114"/>
    <mergeCell ref="U113:U114"/>
    <mergeCell ref="V113:V114"/>
    <mergeCell ref="A116:A118"/>
    <mergeCell ref="B116:B118"/>
    <mergeCell ref="C116:C118"/>
    <mergeCell ref="D116:D118"/>
    <mergeCell ref="E116:E118"/>
    <mergeCell ref="G113:G114"/>
    <mergeCell ref="H113:H114"/>
    <mergeCell ref="I113:I114"/>
    <mergeCell ref="J113:J114"/>
    <mergeCell ref="K113:K114"/>
    <mergeCell ref="Q113:Q114"/>
    <mergeCell ref="A113:A114"/>
    <mergeCell ref="B113:B114"/>
    <mergeCell ref="C113:C114"/>
    <mergeCell ref="D113:D114"/>
    <mergeCell ref="E113:E114"/>
    <mergeCell ref="F113:F114"/>
    <mergeCell ref="U111:U112"/>
    <mergeCell ref="V111:V112"/>
    <mergeCell ref="W111:W112"/>
    <mergeCell ref="G111:G112"/>
    <mergeCell ref="H111:H112"/>
    <mergeCell ref="I111:I112"/>
    <mergeCell ref="J111:J112"/>
    <mergeCell ref="K111:K112"/>
    <mergeCell ref="Q111:Q112"/>
    <mergeCell ref="A111:A112"/>
    <mergeCell ref="B111:B112"/>
    <mergeCell ref="C111:C112"/>
    <mergeCell ref="D111:D112"/>
    <mergeCell ref="E111:E112"/>
    <mergeCell ref="F111:F112"/>
    <mergeCell ref="R109:R110"/>
    <mergeCell ref="S109:S110"/>
    <mergeCell ref="T109:T110"/>
    <mergeCell ref="A109:A110"/>
    <mergeCell ref="B109:B110"/>
    <mergeCell ref="C109:C110"/>
    <mergeCell ref="D109:D110"/>
    <mergeCell ref="E109:E110"/>
    <mergeCell ref="F109:F110"/>
    <mergeCell ref="R111:R112"/>
    <mergeCell ref="S111:S112"/>
    <mergeCell ref="T111:T112"/>
    <mergeCell ref="U109:U110"/>
    <mergeCell ref="V109:V110"/>
    <mergeCell ref="W109:W110"/>
    <mergeCell ref="G109:G110"/>
    <mergeCell ref="H109:H110"/>
    <mergeCell ref="I109:I110"/>
    <mergeCell ref="J109:J110"/>
    <mergeCell ref="K109:K110"/>
    <mergeCell ref="Q109:Q110"/>
    <mergeCell ref="R107:R108"/>
    <mergeCell ref="S107:S108"/>
    <mergeCell ref="T107:T108"/>
    <mergeCell ref="U107:U108"/>
    <mergeCell ref="V107:V108"/>
    <mergeCell ref="W107:W108"/>
    <mergeCell ref="G107:G108"/>
    <mergeCell ref="H107:H108"/>
    <mergeCell ref="I107:I108"/>
    <mergeCell ref="J107:J108"/>
    <mergeCell ref="K107:K108"/>
    <mergeCell ref="Q107:Q108"/>
    <mergeCell ref="A107:A108"/>
    <mergeCell ref="B107:B108"/>
    <mergeCell ref="C107:C108"/>
    <mergeCell ref="D107:D108"/>
    <mergeCell ref="E107:E108"/>
    <mergeCell ref="F107:F108"/>
    <mergeCell ref="I104:I106"/>
    <mergeCell ref="J104:J106"/>
    <mergeCell ref="K104:K106"/>
    <mergeCell ref="A104:A106"/>
    <mergeCell ref="B104:B106"/>
    <mergeCell ref="C104:C106"/>
    <mergeCell ref="D104:D106"/>
    <mergeCell ref="E104:E106"/>
    <mergeCell ref="F104:F106"/>
    <mergeCell ref="G104:G106"/>
    <mergeCell ref="H104:H106"/>
    <mergeCell ref="K100:K101"/>
    <mergeCell ref="Q100:Q101"/>
    <mergeCell ref="R100:R101"/>
    <mergeCell ref="S100:S101"/>
    <mergeCell ref="T100:T101"/>
    <mergeCell ref="T104:T106"/>
    <mergeCell ref="U104:U106"/>
    <mergeCell ref="V104:V106"/>
    <mergeCell ref="W104:W106"/>
    <mergeCell ref="Q104:Q106"/>
    <mergeCell ref="R104:R106"/>
    <mergeCell ref="S104:S106"/>
    <mergeCell ref="V100:V101"/>
    <mergeCell ref="J100:J101"/>
    <mergeCell ref="W98:W99"/>
    <mergeCell ref="A100:A101"/>
    <mergeCell ref="B100:B101"/>
    <mergeCell ref="C100:C101"/>
    <mergeCell ref="D100:D101"/>
    <mergeCell ref="E100:E101"/>
    <mergeCell ref="F100:F101"/>
    <mergeCell ref="G100:G101"/>
    <mergeCell ref="H100:H101"/>
    <mergeCell ref="I100:I101"/>
    <mergeCell ref="Q98:Q99"/>
    <mergeCell ref="R98:R99"/>
    <mergeCell ref="S98:S99"/>
    <mergeCell ref="T98:T99"/>
    <mergeCell ref="U98:U99"/>
    <mergeCell ref="V98:V99"/>
    <mergeCell ref="F98:F99"/>
    <mergeCell ref="G98:G99"/>
    <mergeCell ref="H98:H99"/>
    <mergeCell ref="I98:I99"/>
    <mergeCell ref="J98:J99"/>
    <mergeCell ref="K98:K99"/>
    <mergeCell ref="U100:U101"/>
    <mergeCell ref="A98:A99"/>
    <mergeCell ref="B98:B99"/>
    <mergeCell ref="C98:C99"/>
    <mergeCell ref="D98:D99"/>
    <mergeCell ref="E98:E99"/>
    <mergeCell ref="H94:H95"/>
    <mergeCell ref="I94:I95"/>
    <mergeCell ref="J94:J95"/>
    <mergeCell ref="K94:K95"/>
    <mergeCell ref="W85:W87"/>
    <mergeCell ref="A94:A95"/>
    <mergeCell ref="B94:B95"/>
    <mergeCell ref="C94:C95"/>
    <mergeCell ref="D94:D95"/>
    <mergeCell ref="E94:E95"/>
    <mergeCell ref="F94:F95"/>
    <mergeCell ref="G94:G95"/>
    <mergeCell ref="J85:J87"/>
    <mergeCell ref="K85:K87"/>
    <mergeCell ref="Q85:Q87"/>
    <mergeCell ref="R85:R87"/>
    <mergeCell ref="S85:S87"/>
    <mergeCell ref="T85:T87"/>
    <mergeCell ref="S94:S95"/>
    <mergeCell ref="T94:T95"/>
    <mergeCell ref="U94:U95"/>
    <mergeCell ref="V94:V95"/>
    <mergeCell ref="W94:W95"/>
    <mergeCell ref="Q94:Q95"/>
    <mergeCell ref="R94:R95"/>
    <mergeCell ref="W83:W84"/>
    <mergeCell ref="A85:A87"/>
    <mergeCell ref="B85:B87"/>
    <mergeCell ref="C85:C87"/>
    <mergeCell ref="D85:D87"/>
    <mergeCell ref="E85:E87"/>
    <mergeCell ref="F85:F87"/>
    <mergeCell ref="G85:G87"/>
    <mergeCell ref="H85:H87"/>
    <mergeCell ref="I85:I87"/>
    <mergeCell ref="Q83:Q84"/>
    <mergeCell ref="R83:R84"/>
    <mergeCell ref="S83:S84"/>
    <mergeCell ref="T83:T84"/>
    <mergeCell ref="U83:U84"/>
    <mergeCell ref="V83:V84"/>
    <mergeCell ref="F83:F84"/>
    <mergeCell ref="G83:G84"/>
    <mergeCell ref="H83:H84"/>
    <mergeCell ref="I83:I84"/>
    <mergeCell ref="J83:J84"/>
    <mergeCell ref="K83:K84"/>
    <mergeCell ref="U85:U87"/>
    <mergeCell ref="V85:V87"/>
    <mergeCell ref="K81:K82"/>
    <mergeCell ref="Q81:Q82"/>
    <mergeCell ref="A78:A80"/>
    <mergeCell ref="G78:G80"/>
    <mergeCell ref="H78:H80"/>
    <mergeCell ref="A83:A84"/>
    <mergeCell ref="B83:B84"/>
    <mergeCell ref="C83:C84"/>
    <mergeCell ref="D83:D84"/>
    <mergeCell ref="E83:E84"/>
    <mergeCell ref="G81:G82"/>
    <mergeCell ref="H81:H82"/>
    <mergeCell ref="I81:I82"/>
    <mergeCell ref="J81:J82"/>
    <mergeCell ref="O75:O76"/>
    <mergeCell ref="P75:P76"/>
    <mergeCell ref="T78:T80"/>
    <mergeCell ref="U78:U80"/>
    <mergeCell ref="V71:V74"/>
    <mergeCell ref="V78:V80"/>
    <mergeCell ref="W79:W80"/>
    <mergeCell ref="A81:A82"/>
    <mergeCell ref="B81:B82"/>
    <mergeCell ref="C81:C82"/>
    <mergeCell ref="D81:D82"/>
    <mergeCell ref="E81:E82"/>
    <mergeCell ref="F81:F82"/>
    <mergeCell ref="J78:J80"/>
    <mergeCell ref="K78:K80"/>
    <mergeCell ref="L78:L80"/>
    <mergeCell ref="Q78:Q80"/>
    <mergeCell ref="R78:R80"/>
    <mergeCell ref="S78:S80"/>
    <mergeCell ref="R81:R82"/>
    <mergeCell ref="S81:S82"/>
    <mergeCell ref="T81:T82"/>
    <mergeCell ref="U81:U82"/>
    <mergeCell ref="V81:V82"/>
    <mergeCell ref="F71:F74"/>
    <mergeCell ref="B78:B80"/>
    <mergeCell ref="C78:C80"/>
    <mergeCell ref="D78:D80"/>
    <mergeCell ref="E78:E80"/>
    <mergeCell ref="F78:F80"/>
    <mergeCell ref="I78:I80"/>
    <mergeCell ref="W71:W74"/>
    <mergeCell ref="Q71:Q74"/>
    <mergeCell ref="R71:R74"/>
    <mergeCell ref="S71:S74"/>
    <mergeCell ref="T71:T74"/>
    <mergeCell ref="U71:U74"/>
    <mergeCell ref="W75:W76"/>
    <mergeCell ref="Q75:Q76"/>
    <mergeCell ref="R75:R76"/>
    <mergeCell ref="S75:S76"/>
    <mergeCell ref="T75:T76"/>
    <mergeCell ref="U75:U76"/>
    <mergeCell ref="V75:V76"/>
    <mergeCell ref="I75:I76"/>
    <mergeCell ref="J75:J76"/>
    <mergeCell ref="K75:K76"/>
    <mergeCell ref="N75:N76"/>
    <mergeCell ref="I69:I70"/>
    <mergeCell ref="J69:J70"/>
    <mergeCell ref="K69:K70"/>
    <mergeCell ref="Q69:Q70"/>
    <mergeCell ref="A75:A76"/>
    <mergeCell ref="B75:B76"/>
    <mergeCell ref="C75:C76"/>
    <mergeCell ref="D75:D76"/>
    <mergeCell ref="E75:E76"/>
    <mergeCell ref="F75:F76"/>
    <mergeCell ref="G75:G76"/>
    <mergeCell ref="H75:H76"/>
    <mergeCell ref="N71:N74"/>
    <mergeCell ref="G71:G74"/>
    <mergeCell ref="H71:H74"/>
    <mergeCell ref="I71:I74"/>
    <mergeCell ref="J71:J74"/>
    <mergeCell ref="K71:K74"/>
    <mergeCell ref="L71:L74"/>
    <mergeCell ref="A71:A74"/>
    <mergeCell ref="B71:B74"/>
    <mergeCell ref="C71:C74"/>
    <mergeCell ref="D71:D74"/>
    <mergeCell ref="E71:E74"/>
    <mergeCell ref="T66:T67"/>
    <mergeCell ref="U66:U67"/>
    <mergeCell ref="V66:V67"/>
    <mergeCell ref="W66:W67"/>
    <mergeCell ref="Q66:Q67"/>
    <mergeCell ref="R66:R67"/>
    <mergeCell ref="S66:S67"/>
    <mergeCell ref="A69:A70"/>
    <mergeCell ref="B69:B70"/>
    <mergeCell ref="C69:C70"/>
    <mergeCell ref="D69:D70"/>
    <mergeCell ref="E69:E70"/>
    <mergeCell ref="F69:F70"/>
    <mergeCell ref="I66:I67"/>
    <mergeCell ref="J66:J67"/>
    <mergeCell ref="K66:K67"/>
    <mergeCell ref="R69:R70"/>
    <mergeCell ref="S69:S70"/>
    <mergeCell ref="T69:T70"/>
    <mergeCell ref="U69:U70"/>
    <mergeCell ref="V69:V70"/>
    <mergeCell ref="W69:W70"/>
    <mergeCell ref="G69:G70"/>
    <mergeCell ref="H69:H70"/>
    <mergeCell ref="W61:W62"/>
    <mergeCell ref="V63:V64"/>
    <mergeCell ref="A66:A67"/>
    <mergeCell ref="B66:B67"/>
    <mergeCell ref="C66:C67"/>
    <mergeCell ref="D66:D67"/>
    <mergeCell ref="E66:E67"/>
    <mergeCell ref="F66:F67"/>
    <mergeCell ref="G66:G67"/>
    <mergeCell ref="H66:H67"/>
    <mergeCell ref="Q61:Q62"/>
    <mergeCell ref="R61:R62"/>
    <mergeCell ref="S61:S62"/>
    <mergeCell ref="T61:T62"/>
    <mergeCell ref="U61:U62"/>
    <mergeCell ref="V61:V62"/>
    <mergeCell ref="F61:F62"/>
    <mergeCell ref="G61:G62"/>
    <mergeCell ref="H61:H62"/>
    <mergeCell ref="I61:I62"/>
    <mergeCell ref="J61:J62"/>
    <mergeCell ref="K61:K62"/>
    <mergeCell ref="A61:A62"/>
    <mergeCell ref="B61:B62"/>
    <mergeCell ref="C61:C62"/>
    <mergeCell ref="D61:D62"/>
    <mergeCell ref="E61:E62"/>
    <mergeCell ref="H59:H60"/>
    <mergeCell ref="I59:I60"/>
    <mergeCell ref="J59:J60"/>
    <mergeCell ref="K59:K60"/>
    <mergeCell ref="W56:W58"/>
    <mergeCell ref="A59:A60"/>
    <mergeCell ref="B59:B60"/>
    <mergeCell ref="C59:C60"/>
    <mergeCell ref="D59:D60"/>
    <mergeCell ref="E59:E60"/>
    <mergeCell ref="F59:F60"/>
    <mergeCell ref="G59:G60"/>
    <mergeCell ref="J55:J58"/>
    <mergeCell ref="K55:K58"/>
    <mergeCell ref="Q55:Q58"/>
    <mergeCell ref="R55:R58"/>
    <mergeCell ref="S55:S58"/>
    <mergeCell ref="T55:T58"/>
    <mergeCell ref="R59:R60"/>
    <mergeCell ref="S59:S60"/>
    <mergeCell ref="T59:T60"/>
    <mergeCell ref="U59:U60"/>
    <mergeCell ref="V59:V60"/>
    <mergeCell ref="L59:L60"/>
    <mergeCell ref="Q59:Q60"/>
    <mergeCell ref="W52:W53"/>
    <mergeCell ref="A55:A58"/>
    <mergeCell ref="B55:B58"/>
    <mergeCell ref="C55:C58"/>
    <mergeCell ref="D55:D58"/>
    <mergeCell ref="E55:E58"/>
    <mergeCell ref="F55:F58"/>
    <mergeCell ref="G55:G58"/>
    <mergeCell ref="H55:H58"/>
    <mergeCell ref="I55:I58"/>
    <mergeCell ref="Q51:Q53"/>
    <mergeCell ref="R51:R53"/>
    <mergeCell ref="S51:S53"/>
    <mergeCell ref="T51:T53"/>
    <mergeCell ref="U51:U53"/>
    <mergeCell ref="V51:V53"/>
    <mergeCell ref="F51:F53"/>
    <mergeCell ref="G51:G53"/>
    <mergeCell ref="H51:H53"/>
    <mergeCell ref="I51:I53"/>
    <mergeCell ref="K51:K53"/>
    <mergeCell ref="U55:U58"/>
    <mergeCell ref="V55:V58"/>
    <mergeCell ref="R48:R49"/>
    <mergeCell ref="S48:S49"/>
    <mergeCell ref="T48:T49"/>
    <mergeCell ref="U48:U49"/>
    <mergeCell ref="V48:V49"/>
    <mergeCell ref="K48:K49"/>
    <mergeCell ref="Q48:Q49"/>
    <mergeCell ref="A51:A53"/>
    <mergeCell ref="B51:B53"/>
    <mergeCell ref="C51:C53"/>
    <mergeCell ref="D51:D53"/>
    <mergeCell ref="E51:E53"/>
    <mergeCell ref="G48:G49"/>
    <mergeCell ref="H48:H49"/>
    <mergeCell ref="I48:I49"/>
    <mergeCell ref="J48:J49"/>
    <mergeCell ref="A48:A49"/>
    <mergeCell ref="B48:B49"/>
    <mergeCell ref="C48:C49"/>
    <mergeCell ref="D48:D49"/>
    <mergeCell ref="E48:E49"/>
    <mergeCell ref="F48:F49"/>
    <mergeCell ref="J51:J53"/>
    <mergeCell ref="Q46:Q47"/>
    <mergeCell ref="R46:R47"/>
    <mergeCell ref="S46:S47"/>
    <mergeCell ref="T46:T47"/>
    <mergeCell ref="U46:U47"/>
    <mergeCell ref="V46:V47"/>
    <mergeCell ref="F46:F47"/>
    <mergeCell ref="G46:G47"/>
    <mergeCell ref="H46:H47"/>
    <mergeCell ref="I46:I47"/>
    <mergeCell ref="J46:J47"/>
    <mergeCell ref="K46:K47"/>
    <mergeCell ref="A46:A47"/>
    <mergeCell ref="B46:B47"/>
    <mergeCell ref="C46:C47"/>
    <mergeCell ref="D46:D47"/>
    <mergeCell ref="E46:E47"/>
    <mergeCell ref="G44:G45"/>
    <mergeCell ref="H44:H45"/>
    <mergeCell ref="I44:I45"/>
    <mergeCell ref="J44:J45"/>
    <mergeCell ref="A44:A45"/>
    <mergeCell ref="B44:B45"/>
    <mergeCell ref="C44:C45"/>
    <mergeCell ref="D44:D45"/>
    <mergeCell ref="E44:E45"/>
    <mergeCell ref="F44:F45"/>
    <mergeCell ref="W42:W43"/>
    <mergeCell ref="G41:G43"/>
    <mergeCell ref="H41:H43"/>
    <mergeCell ref="I41:I43"/>
    <mergeCell ref="J41:J43"/>
    <mergeCell ref="K41:K43"/>
    <mergeCell ref="Q41:Q43"/>
    <mergeCell ref="R44:R45"/>
    <mergeCell ref="S44:S45"/>
    <mergeCell ref="T44:T45"/>
    <mergeCell ref="U44:U45"/>
    <mergeCell ref="V44:V45"/>
    <mergeCell ref="K44:K45"/>
    <mergeCell ref="Q44:Q45"/>
    <mergeCell ref="S39:S40"/>
    <mergeCell ref="T39:T40"/>
    <mergeCell ref="U39:U40"/>
    <mergeCell ref="V39:V40"/>
    <mergeCell ref="A41:A43"/>
    <mergeCell ref="B41:B43"/>
    <mergeCell ref="C41:C43"/>
    <mergeCell ref="D41:D43"/>
    <mergeCell ref="E41:E43"/>
    <mergeCell ref="F41:F43"/>
    <mergeCell ref="H39:H40"/>
    <mergeCell ref="I39:I40"/>
    <mergeCell ref="J39:J40"/>
    <mergeCell ref="K39:K40"/>
    <mergeCell ref="Q39:Q40"/>
    <mergeCell ref="R39:R40"/>
    <mergeCell ref="R41:R43"/>
    <mergeCell ref="S41:S43"/>
    <mergeCell ref="T41:T43"/>
    <mergeCell ref="U41:U43"/>
    <mergeCell ref="V41:V43"/>
    <mergeCell ref="A39:A40"/>
    <mergeCell ref="B39:B40"/>
    <mergeCell ref="C39:C40"/>
    <mergeCell ref="D39:D40"/>
    <mergeCell ref="E39:E40"/>
    <mergeCell ref="F39:F40"/>
    <mergeCell ref="G39:G40"/>
    <mergeCell ref="I37:I38"/>
    <mergeCell ref="J37:J38"/>
    <mergeCell ref="U34:U35"/>
    <mergeCell ref="V34:V35"/>
    <mergeCell ref="A37:A38"/>
    <mergeCell ref="B37:B38"/>
    <mergeCell ref="C37:C38"/>
    <mergeCell ref="D37:D38"/>
    <mergeCell ref="E37:E38"/>
    <mergeCell ref="F37:F38"/>
    <mergeCell ref="G37:G38"/>
    <mergeCell ref="H37:H38"/>
    <mergeCell ref="J34:J35"/>
    <mergeCell ref="K34:K35"/>
    <mergeCell ref="Q34:Q35"/>
    <mergeCell ref="R34:R35"/>
    <mergeCell ref="S34:S35"/>
    <mergeCell ref="T34:T35"/>
    <mergeCell ref="T37:T38"/>
    <mergeCell ref="U37:U38"/>
    <mergeCell ref="V37:V38"/>
    <mergeCell ref="K37:K38"/>
    <mergeCell ref="Q37:Q38"/>
    <mergeCell ref="R37:R38"/>
    <mergeCell ref="S37:S38"/>
    <mergeCell ref="W32:W33"/>
    <mergeCell ref="A34:A35"/>
    <mergeCell ref="B34:B35"/>
    <mergeCell ref="C34:C35"/>
    <mergeCell ref="D34:D35"/>
    <mergeCell ref="E34:E35"/>
    <mergeCell ref="F34:F35"/>
    <mergeCell ref="G34:G35"/>
    <mergeCell ref="H34:H35"/>
    <mergeCell ref="I34:I35"/>
    <mergeCell ref="Q32:Q33"/>
    <mergeCell ref="R32:R33"/>
    <mergeCell ref="S32:S33"/>
    <mergeCell ref="T32:T33"/>
    <mergeCell ref="U32:U33"/>
    <mergeCell ref="V32:V33"/>
    <mergeCell ref="G32:G33"/>
    <mergeCell ref="H32:H33"/>
    <mergeCell ref="I32:I33"/>
    <mergeCell ref="J32:J33"/>
    <mergeCell ref="K32:K33"/>
    <mergeCell ref="L32:L33"/>
    <mergeCell ref="A32:A33"/>
    <mergeCell ref="B32:B33"/>
    <mergeCell ref="C32:C33"/>
    <mergeCell ref="D32:D33"/>
    <mergeCell ref="E32:E33"/>
    <mergeCell ref="F32:F33"/>
    <mergeCell ref="S29:S30"/>
    <mergeCell ref="T29:T30"/>
    <mergeCell ref="U29:U30"/>
    <mergeCell ref="V29:V30"/>
    <mergeCell ref="F29:F30"/>
    <mergeCell ref="G29:G30"/>
    <mergeCell ref="H29:H30"/>
    <mergeCell ref="I29:I30"/>
    <mergeCell ref="J29:J30"/>
    <mergeCell ref="K29:K30"/>
    <mergeCell ref="R26:R28"/>
    <mergeCell ref="S26:S28"/>
    <mergeCell ref="T26:T28"/>
    <mergeCell ref="U26:U28"/>
    <mergeCell ref="V26:V28"/>
    <mergeCell ref="K26:K28"/>
    <mergeCell ref="Q26:Q28"/>
    <mergeCell ref="A29:A30"/>
    <mergeCell ref="B29:B30"/>
    <mergeCell ref="C29:C30"/>
    <mergeCell ref="D29:D30"/>
    <mergeCell ref="E29:E30"/>
    <mergeCell ref="G26:G28"/>
    <mergeCell ref="H26:H28"/>
    <mergeCell ref="I26:I28"/>
    <mergeCell ref="J26:J28"/>
    <mergeCell ref="A26:A28"/>
    <mergeCell ref="B26:B28"/>
    <mergeCell ref="C26:C28"/>
    <mergeCell ref="D26:D28"/>
    <mergeCell ref="E26:E28"/>
    <mergeCell ref="F26:F28"/>
    <mergeCell ref="Q29:Q30"/>
    <mergeCell ref="R29:R30"/>
    <mergeCell ref="T21:T23"/>
    <mergeCell ref="U21:U23"/>
    <mergeCell ref="V21:V23"/>
    <mergeCell ref="W22:W23"/>
    <mergeCell ref="G21:G23"/>
    <mergeCell ref="H21:H23"/>
    <mergeCell ref="I21:I23"/>
    <mergeCell ref="J21:J23"/>
    <mergeCell ref="K21:K23"/>
    <mergeCell ref="Q21:Q23"/>
    <mergeCell ref="A21:A23"/>
    <mergeCell ref="B21:B23"/>
    <mergeCell ref="C21:C23"/>
    <mergeCell ref="D21:D23"/>
    <mergeCell ref="E21:E23"/>
    <mergeCell ref="F21:F23"/>
    <mergeCell ref="Q19:Q20"/>
    <mergeCell ref="R19:R20"/>
    <mergeCell ref="S19:S20"/>
    <mergeCell ref="R21:R23"/>
    <mergeCell ref="S21:S23"/>
    <mergeCell ref="A19:A20"/>
    <mergeCell ref="B19:B20"/>
    <mergeCell ref="C19:C20"/>
    <mergeCell ref="D19:D20"/>
    <mergeCell ref="E19:E20"/>
    <mergeCell ref="T19:T20"/>
    <mergeCell ref="U19:U20"/>
    <mergeCell ref="V19:V20"/>
    <mergeCell ref="F19:F20"/>
    <mergeCell ref="G19:G20"/>
    <mergeCell ref="H19:H20"/>
    <mergeCell ref="I19:I20"/>
    <mergeCell ref="J19:J20"/>
    <mergeCell ref="K19:K20"/>
    <mergeCell ref="Y2:Y4"/>
    <mergeCell ref="Z2:Z4"/>
    <mergeCell ref="W6:W8"/>
    <mergeCell ref="X6:X8"/>
    <mergeCell ref="A11:A12"/>
    <mergeCell ref="B11:B12"/>
    <mergeCell ref="C11:C12"/>
    <mergeCell ref="D11:D12"/>
    <mergeCell ref="E11:E12"/>
    <mergeCell ref="F11:F12"/>
    <mergeCell ref="I2:K3"/>
    <mergeCell ref="L2:P3"/>
    <mergeCell ref="Q2:S3"/>
    <mergeCell ref="T2:V3"/>
    <mergeCell ref="W2:W4"/>
    <mergeCell ref="X2:X4"/>
    <mergeCell ref="R11:R12"/>
    <mergeCell ref="S11:S12"/>
    <mergeCell ref="T11:T12"/>
    <mergeCell ref="U11:U12"/>
    <mergeCell ref="V11:V12"/>
    <mergeCell ref="K11:K12"/>
    <mergeCell ref="Q11:Q12"/>
    <mergeCell ref="G11:G12"/>
    <mergeCell ref="H11:H12"/>
    <mergeCell ref="I11:I12"/>
    <mergeCell ref="J11:J12"/>
    <mergeCell ref="A1:H1"/>
    <mergeCell ref="I1:X1"/>
    <mergeCell ref="A2:A4"/>
    <mergeCell ref="B2:B4"/>
    <mergeCell ref="C2:C4"/>
    <mergeCell ref="D2:D4"/>
    <mergeCell ref="E2:E4"/>
    <mergeCell ref="F2:F4"/>
    <mergeCell ref="G2:G4"/>
    <mergeCell ref="H2:H4"/>
  </mergeCells>
  <conditionalFormatting sqref="K5:K10 S5:T5 T15:T16 T77 T90:T91 T93 T115 S6:V10">
    <cfRule type="cellIs" dxfId="275" priority="273" operator="equal">
      <formula>"Baja"</formula>
    </cfRule>
    <cfRule type="cellIs" dxfId="274" priority="274" operator="equal">
      <formula>"Media"</formula>
    </cfRule>
    <cfRule type="cellIs" dxfId="273" priority="275" operator="equal">
      <formula>"Alta"</formula>
    </cfRule>
    <cfRule type="cellIs" dxfId="272" priority="276" operator="equal">
      <formula>"Extrema"</formula>
    </cfRule>
  </conditionalFormatting>
  <conditionalFormatting sqref="U5:V5">
    <cfRule type="cellIs" dxfId="271" priority="269" operator="equal">
      <formula>"Baja"</formula>
    </cfRule>
    <cfRule type="cellIs" dxfId="270" priority="270" operator="equal">
      <formula>"Media"</formula>
    </cfRule>
    <cfRule type="cellIs" dxfId="269" priority="271" operator="equal">
      <formula>"Alta"</formula>
    </cfRule>
    <cfRule type="cellIs" dxfId="268" priority="272" operator="equal">
      <formula>"Extrema"</formula>
    </cfRule>
  </conditionalFormatting>
  <conditionalFormatting sqref="S11 K11 K13:K15 S13:V14 U11:V11 S15 U15:V15">
    <cfRule type="cellIs" dxfId="267" priority="265" operator="equal">
      <formula>"Baja"</formula>
    </cfRule>
    <cfRule type="cellIs" dxfId="266" priority="266" operator="equal">
      <formula>"Media"</formula>
    </cfRule>
    <cfRule type="cellIs" dxfId="265" priority="267" operator="equal">
      <formula>"Alta"</formula>
    </cfRule>
    <cfRule type="cellIs" dxfId="264" priority="268" operator="equal">
      <formula>"Extrema"</formula>
    </cfRule>
  </conditionalFormatting>
  <conditionalFormatting sqref="K16:K18 S17:V18 S16 U16:V16">
    <cfRule type="cellIs" dxfId="263" priority="261" operator="equal">
      <formula>"Baja"</formula>
    </cfRule>
    <cfRule type="cellIs" dxfId="262" priority="262" operator="equal">
      <formula>"Media"</formula>
    </cfRule>
    <cfRule type="cellIs" dxfId="261" priority="263" operator="equal">
      <formula>"Alta"</formula>
    </cfRule>
    <cfRule type="cellIs" dxfId="260" priority="264" operator="equal">
      <formula>"Extrema"</formula>
    </cfRule>
  </conditionalFormatting>
  <conditionalFormatting sqref="K19 S19 K21 S21:V21 S24:V25 K24:K25 V19">
    <cfRule type="cellIs" dxfId="259" priority="257" operator="equal">
      <formula>"Baja"</formula>
    </cfRule>
    <cfRule type="cellIs" dxfId="258" priority="258" operator="equal">
      <formula>"Media"</formula>
    </cfRule>
    <cfRule type="cellIs" dxfId="257" priority="259" operator="equal">
      <formula>"Alta"</formula>
    </cfRule>
    <cfRule type="cellIs" dxfId="256" priority="260" operator="equal">
      <formula>"Extrema"</formula>
    </cfRule>
  </conditionalFormatting>
  <conditionalFormatting sqref="K32 S32:V32">
    <cfRule type="cellIs" dxfId="255" priority="253" operator="equal">
      <formula>"Baja"</formula>
    </cfRule>
    <cfRule type="cellIs" dxfId="254" priority="254" operator="equal">
      <formula>"Media"</formula>
    </cfRule>
    <cfRule type="cellIs" dxfId="253" priority="255" operator="equal">
      <formula>"Alta"</formula>
    </cfRule>
    <cfRule type="cellIs" dxfId="252" priority="256" operator="equal">
      <formula>"Extrema"</formula>
    </cfRule>
  </conditionalFormatting>
  <conditionalFormatting sqref="S34:V34 K34 K36 S36:V36">
    <cfRule type="cellIs" dxfId="251" priority="249" operator="equal">
      <formula>"Baja"</formula>
    </cfRule>
    <cfRule type="cellIs" dxfId="250" priority="250" operator="equal">
      <formula>"Media"</formula>
    </cfRule>
    <cfRule type="cellIs" dxfId="249" priority="251" operator="equal">
      <formula>"Alta"</formula>
    </cfRule>
    <cfRule type="cellIs" dxfId="248" priority="252" operator="equal">
      <formula>"Extrema"</formula>
    </cfRule>
  </conditionalFormatting>
  <conditionalFormatting sqref="S37:V37 K37">
    <cfRule type="cellIs" dxfId="247" priority="245" operator="equal">
      <formula>"Baja"</formula>
    </cfRule>
    <cfRule type="cellIs" dxfId="246" priority="246" operator="equal">
      <formula>"Media"</formula>
    </cfRule>
    <cfRule type="cellIs" dxfId="245" priority="247" operator="equal">
      <formula>"Alta"</formula>
    </cfRule>
    <cfRule type="cellIs" dxfId="244" priority="248" operator="equal">
      <formula>"Extrema"</formula>
    </cfRule>
  </conditionalFormatting>
  <conditionalFormatting sqref="S39:V39 K39">
    <cfRule type="cellIs" dxfId="243" priority="241" operator="equal">
      <formula>"Baja"</formula>
    </cfRule>
    <cfRule type="cellIs" dxfId="242" priority="242" operator="equal">
      <formula>"Media"</formula>
    </cfRule>
    <cfRule type="cellIs" dxfId="241" priority="243" operator="equal">
      <formula>"Alta"</formula>
    </cfRule>
    <cfRule type="cellIs" dxfId="240" priority="244" operator="equal">
      <formula>"Extrema"</formula>
    </cfRule>
  </conditionalFormatting>
  <conditionalFormatting sqref="T155:V155 K155 K157 S157:V157">
    <cfRule type="cellIs" dxfId="239" priority="33" operator="equal">
      <formula>"Baja"</formula>
    </cfRule>
    <cfRule type="cellIs" dxfId="238" priority="34" operator="equal">
      <formula>"Media"</formula>
    </cfRule>
    <cfRule type="cellIs" dxfId="237" priority="35" operator="equal">
      <formula>"Alta"</formula>
    </cfRule>
    <cfRule type="cellIs" dxfId="236" priority="36" operator="equal">
      <formula>"Extrema"</formula>
    </cfRule>
  </conditionalFormatting>
  <conditionalFormatting sqref="S26">
    <cfRule type="cellIs" dxfId="235" priority="17" operator="equal">
      <formula>"Baja"</formula>
    </cfRule>
    <cfRule type="cellIs" dxfId="234" priority="18" operator="equal">
      <formula>"Media"</formula>
    </cfRule>
    <cfRule type="cellIs" dxfId="233" priority="19" operator="equal">
      <formula>"Alta"</formula>
    </cfRule>
    <cfRule type="cellIs" dxfId="232" priority="20" operator="equal">
      <formula>"Extrema"</formula>
    </cfRule>
  </conditionalFormatting>
  <conditionalFormatting sqref="S41:T41 K41 K46 K44 K48 K50 S46:T46 S44:T44 S48:T48 S50:V50">
    <cfRule type="cellIs" dxfId="231" priority="237" operator="equal">
      <formula>"Baja"</formula>
    </cfRule>
    <cfRule type="cellIs" dxfId="230" priority="238" operator="equal">
      <formula>"Media"</formula>
    </cfRule>
    <cfRule type="cellIs" dxfId="229" priority="239" operator="equal">
      <formula>"Alta"</formula>
    </cfRule>
    <cfRule type="cellIs" dxfId="228" priority="240" operator="equal">
      <formula>"Extrema"</formula>
    </cfRule>
  </conditionalFormatting>
  <conditionalFormatting sqref="S51:T51 K51 K54:K55 K59:K60 S59:V59 S54:T55 S60">
    <cfRule type="cellIs" dxfId="227" priority="233" operator="equal">
      <formula>"Baja"</formula>
    </cfRule>
    <cfRule type="cellIs" dxfId="226" priority="234" operator="equal">
      <formula>"Media"</formula>
    </cfRule>
    <cfRule type="cellIs" dxfId="225" priority="235" operator="equal">
      <formula>"Alta"</formula>
    </cfRule>
    <cfRule type="cellIs" dxfId="224" priority="236" operator="equal">
      <formula>"Extrema"</formula>
    </cfRule>
  </conditionalFormatting>
  <conditionalFormatting sqref="K61 S61:U61 K63:K64 S63:U64">
    <cfRule type="cellIs" dxfId="223" priority="229" operator="equal">
      <formula>"Baja"</formula>
    </cfRule>
    <cfRule type="cellIs" dxfId="222" priority="230" operator="equal">
      <formula>"Media"</formula>
    </cfRule>
    <cfRule type="cellIs" dxfId="221" priority="231" operator="equal">
      <formula>"Alta"</formula>
    </cfRule>
    <cfRule type="cellIs" dxfId="220" priority="232" operator="equal">
      <formula>"Extrema"</formula>
    </cfRule>
  </conditionalFormatting>
  <conditionalFormatting sqref="V63">
    <cfRule type="cellIs" dxfId="219" priority="225" operator="equal">
      <formula>"Baja"</formula>
    </cfRule>
    <cfRule type="cellIs" dxfId="218" priority="226" operator="equal">
      <formula>"Media"</formula>
    </cfRule>
    <cfRule type="cellIs" dxfId="217" priority="227" operator="equal">
      <formula>"Alta"</formula>
    </cfRule>
    <cfRule type="cellIs" dxfId="216" priority="228" operator="equal">
      <formula>"Extrema"</formula>
    </cfRule>
  </conditionalFormatting>
  <conditionalFormatting sqref="V61">
    <cfRule type="cellIs" dxfId="215" priority="221" operator="equal">
      <formula>"Baja"</formula>
    </cfRule>
    <cfRule type="cellIs" dxfId="214" priority="222" operator="equal">
      <formula>"Media"</formula>
    </cfRule>
    <cfRule type="cellIs" dxfId="213" priority="223" operator="equal">
      <formula>"Alta"</formula>
    </cfRule>
    <cfRule type="cellIs" dxfId="212" priority="224" operator="equal">
      <formula>"Extrema"</formula>
    </cfRule>
  </conditionalFormatting>
  <conditionalFormatting sqref="S65:V65 K65">
    <cfRule type="cellIs" dxfId="211" priority="217" operator="equal">
      <formula>"Baja"</formula>
    </cfRule>
    <cfRule type="cellIs" dxfId="210" priority="218" operator="equal">
      <formula>"Media"</formula>
    </cfRule>
    <cfRule type="cellIs" dxfId="209" priority="219" operator="equal">
      <formula>"Alta"</formula>
    </cfRule>
    <cfRule type="cellIs" dxfId="208" priority="220" operator="equal">
      <formula>"Extrema"</formula>
    </cfRule>
  </conditionalFormatting>
  <conditionalFormatting sqref="K68 S68:V68 T66:V66">
    <cfRule type="cellIs" dxfId="207" priority="213" operator="equal">
      <formula>"Baja"</formula>
    </cfRule>
    <cfRule type="cellIs" dxfId="206" priority="214" operator="equal">
      <formula>"Media"</formula>
    </cfRule>
    <cfRule type="cellIs" dxfId="205" priority="215" operator="equal">
      <formula>"Alta"</formula>
    </cfRule>
    <cfRule type="cellIs" dxfId="204" priority="216" operator="equal">
      <formula>"Extrema"</formula>
    </cfRule>
  </conditionalFormatting>
  <conditionalFormatting sqref="S66">
    <cfRule type="cellIs" dxfId="203" priority="209" operator="equal">
      <formula>"Baja"</formula>
    </cfRule>
    <cfRule type="cellIs" dxfId="202" priority="210" operator="equal">
      <formula>"Media"</formula>
    </cfRule>
    <cfRule type="cellIs" dxfId="201" priority="211" operator="equal">
      <formula>"Alta"</formula>
    </cfRule>
    <cfRule type="cellIs" dxfId="200" priority="212" operator="equal">
      <formula>"Extrema"</formula>
    </cfRule>
  </conditionalFormatting>
  <conditionalFormatting sqref="S69:V69 K69 K71 K75 S71 S75:V75">
    <cfRule type="cellIs" dxfId="199" priority="205" operator="equal">
      <formula>"Baja"</formula>
    </cfRule>
    <cfRule type="cellIs" dxfId="198" priority="206" operator="equal">
      <formula>"Media"</formula>
    </cfRule>
    <cfRule type="cellIs" dxfId="197" priority="207" operator="equal">
      <formula>"Alta"</formula>
    </cfRule>
    <cfRule type="cellIs" dxfId="196" priority="208" operator="equal">
      <formula>"Extrema"</formula>
    </cfRule>
  </conditionalFormatting>
  <conditionalFormatting sqref="K77 S77 U77:V77">
    <cfRule type="cellIs" dxfId="195" priority="201" operator="equal">
      <formula>"Baja"</formula>
    </cfRule>
    <cfRule type="cellIs" dxfId="194" priority="202" operator="equal">
      <formula>"Media"</formula>
    </cfRule>
    <cfRule type="cellIs" dxfId="193" priority="203" operator="equal">
      <formula>"Alta"</formula>
    </cfRule>
    <cfRule type="cellIs" dxfId="192" priority="204" operator="equal">
      <formula>"Extrema"</formula>
    </cfRule>
  </conditionalFormatting>
  <conditionalFormatting sqref="K78 S78:V78 T81:V82 S81 K81">
    <cfRule type="cellIs" dxfId="191" priority="197" operator="equal">
      <formula>"Baja"</formula>
    </cfRule>
    <cfRule type="cellIs" dxfId="190" priority="198" operator="equal">
      <formula>"Media"</formula>
    </cfRule>
    <cfRule type="cellIs" dxfId="189" priority="199" operator="equal">
      <formula>"Alta"</formula>
    </cfRule>
    <cfRule type="cellIs" dxfId="188" priority="200" operator="equal">
      <formula>"Extrema"</formula>
    </cfRule>
  </conditionalFormatting>
  <conditionalFormatting sqref="K83 S83:V83 K85 S85 K88 S88:V88 S89">
    <cfRule type="cellIs" dxfId="187" priority="193" operator="equal">
      <formula>"Baja"</formula>
    </cfRule>
    <cfRule type="cellIs" dxfId="186" priority="194" operator="equal">
      <formula>"Media"</formula>
    </cfRule>
    <cfRule type="cellIs" dxfId="185" priority="195" operator="equal">
      <formula>"Alta"</formula>
    </cfRule>
    <cfRule type="cellIs" dxfId="184" priority="196" operator="equal">
      <formula>"Extrema"</formula>
    </cfRule>
  </conditionalFormatting>
  <conditionalFormatting sqref="T85:V85">
    <cfRule type="cellIs" dxfId="183" priority="189" operator="equal">
      <formula>"Baja"</formula>
    </cfRule>
    <cfRule type="cellIs" dxfId="182" priority="190" operator="equal">
      <formula>"Media"</formula>
    </cfRule>
    <cfRule type="cellIs" dxfId="181" priority="191" operator="equal">
      <formula>"Alta"</formula>
    </cfRule>
    <cfRule type="cellIs" dxfId="180" priority="192" operator="equal">
      <formula>"Extrema"</formula>
    </cfRule>
  </conditionalFormatting>
  <conditionalFormatting sqref="K89 T89:V89">
    <cfRule type="cellIs" dxfId="179" priority="185" operator="equal">
      <formula>"Baja"</formula>
    </cfRule>
    <cfRule type="cellIs" dxfId="178" priority="186" operator="equal">
      <formula>"Media"</formula>
    </cfRule>
    <cfRule type="cellIs" dxfId="177" priority="187" operator="equal">
      <formula>"Alta"</formula>
    </cfRule>
    <cfRule type="cellIs" dxfId="176" priority="188" operator="equal">
      <formula>"Extrema"</formula>
    </cfRule>
  </conditionalFormatting>
  <conditionalFormatting sqref="K90:K92 S90:S92 U90:V91 V92">
    <cfRule type="cellIs" dxfId="175" priority="181" operator="equal">
      <formula>"Baja"</formula>
    </cfRule>
    <cfRule type="cellIs" dxfId="174" priority="182" operator="equal">
      <formula>"Media"</formula>
    </cfRule>
    <cfRule type="cellIs" dxfId="173" priority="183" operator="equal">
      <formula>"Alta"</formula>
    </cfRule>
    <cfRule type="cellIs" dxfId="172" priority="184" operator="equal">
      <formula>"Extrema"</formula>
    </cfRule>
  </conditionalFormatting>
  <conditionalFormatting sqref="T92">
    <cfRule type="cellIs" dxfId="171" priority="177" operator="equal">
      <formula>"Baja"</formula>
    </cfRule>
    <cfRule type="cellIs" dxfId="170" priority="178" operator="equal">
      <formula>"Media"</formula>
    </cfRule>
    <cfRule type="cellIs" dxfId="169" priority="179" operator="equal">
      <formula>"Alta"</formula>
    </cfRule>
    <cfRule type="cellIs" dxfId="168" priority="180" operator="equal">
      <formula>"Extrema"</formula>
    </cfRule>
  </conditionalFormatting>
  <conditionalFormatting sqref="U92">
    <cfRule type="cellIs" dxfId="167" priority="173" operator="equal">
      <formula>"Baja"</formula>
    </cfRule>
    <cfRule type="cellIs" dxfId="166" priority="174" operator="equal">
      <formula>"Media"</formula>
    </cfRule>
    <cfRule type="cellIs" dxfId="165" priority="175" operator="equal">
      <formula>"Alta"</formula>
    </cfRule>
    <cfRule type="cellIs" dxfId="164" priority="176" operator="equal">
      <formula>"Extrema"</formula>
    </cfRule>
  </conditionalFormatting>
  <conditionalFormatting sqref="K93:K94 S93:S94 V93:V94">
    <cfRule type="cellIs" dxfId="163" priority="169" operator="equal">
      <formula>"Baja"</formula>
    </cfRule>
    <cfRule type="cellIs" dxfId="162" priority="170" operator="equal">
      <formula>"Media"</formula>
    </cfRule>
    <cfRule type="cellIs" dxfId="161" priority="171" operator="equal">
      <formula>"Alta"</formula>
    </cfRule>
    <cfRule type="cellIs" dxfId="160" priority="172" operator="equal">
      <formula>"Extrema"</formula>
    </cfRule>
  </conditionalFormatting>
  <conditionalFormatting sqref="T94:U94 U93">
    <cfRule type="cellIs" dxfId="159" priority="165" operator="equal">
      <formula>"Baja"</formula>
    </cfRule>
    <cfRule type="cellIs" dxfId="158" priority="166" operator="equal">
      <formula>"Media"</formula>
    </cfRule>
    <cfRule type="cellIs" dxfId="157" priority="167" operator="equal">
      <formula>"Alta"</formula>
    </cfRule>
    <cfRule type="cellIs" dxfId="156" priority="168" operator="equal">
      <formula>"Extrema"</formula>
    </cfRule>
  </conditionalFormatting>
  <conditionalFormatting sqref="K96:K97 S96:V97">
    <cfRule type="cellIs" dxfId="155" priority="161" operator="equal">
      <formula>"Baja"</formula>
    </cfRule>
    <cfRule type="cellIs" dxfId="154" priority="162" operator="equal">
      <formula>"Media"</formula>
    </cfRule>
    <cfRule type="cellIs" dxfId="153" priority="163" operator="equal">
      <formula>"Alta"</formula>
    </cfRule>
    <cfRule type="cellIs" dxfId="152" priority="164" operator="equal">
      <formula>"Extrema"</formula>
    </cfRule>
  </conditionalFormatting>
  <conditionalFormatting sqref="K97 S97:V97">
    <cfRule type="cellIs" dxfId="151" priority="157" operator="equal">
      <formula>"Baja"</formula>
    </cfRule>
    <cfRule type="cellIs" dxfId="150" priority="158" operator="equal">
      <formula>"Media"</formula>
    </cfRule>
    <cfRule type="cellIs" dxfId="149" priority="159" operator="equal">
      <formula>"Alta"</formula>
    </cfRule>
    <cfRule type="cellIs" dxfId="148" priority="160" operator="equal">
      <formula>"Extrema"</formula>
    </cfRule>
  </conditionalFormatting>
  <conditionalFormatting sqref="K98 S98:T98 S100:V100 K100 T102:U102 K102">
    <cfRule type="cellIs" dxfId="147" priority="153" operator="equal">
      <formula>"Baja"</formula>
    </cfRule>
    <cfRule type="cellIs" dxfId="146" priority="154" operator="equal">
      <formula>"Media"</formula>
    </cfRule>
    <cfRule type="cellIs" dxfId="145" priority="155" operator="equal">
      <formula>"Alta"</formula>
    </cfRule>
    <cfRule type="cellIs" dxfId="144" priority="156" operator="equal">
      <formula>"Extrema"</formula>
    </cfRule>
  </conditionalFormatting>
  <conditionalFormatting sqref="U98">
    <cfRule type="cellIs" dxfId="143" priority="149" operator="equal">
      <formula>"Baja"</formula>
    </cfRule>
    <cfRule type="cellIs" dxfId="142" priority="150" operator="equal">
      <formula>"Media"</formula>
    </cfRule>
    <cfRule type="cellIs" dxfId="141" priority="151" operator="equal">
      <formula>"Alta"</formula>
    </cfRule>
    <cfRule type="cellIs" dxfId="140" priority="152" operator="equal">
      <formula>"Extrema"</formula>
    </cfRule>
  </conditionalFormatting>
  <conditionalFormatting sqref="V98">
    <cfRule type="cellIs" dxfId="139" priority="145" operator="equal">
      <formula>"Baja"</formula>
    </cfRule>
    <cfRule type="cellIs" dxfId="138" priority="146" operator="equal">
      <formula>"Media"</formula>
    </cfRule>
    <cfRule type="cellIs" dxfId="137" priority="147" operator="equal">
      <formula>"Alta"</formula>
    </cfRule>
    <cfRule type="cellIs" dxfId="136" priority="148" operator="equal">
      <formula>"Extrema"</formula>
    </cfRule>
  </conditionalFormatting>
  <conditionalFormatting sqref="S102">
    <cfRule type="cellIs" dxfId="135" priority="141" operator="equal">
      <formula>"Baja"</formula>
    </cfRule>
    <cfRule type="cellIs" dxfId="134" priority="142" operator="equal">
      <formula>"Media"</formula>
    </cfRule>
    <cfRule type="cellIs" dxfId="133" priority="143" operator="equal">
      <formula>"Alta"</formula>
    </cfRule>
    <cfRule type="cellIs" dxfId="132" priority="144" operator="equal">
      <formula>"Extrema"</formula>
    </cfRule>
  </conditionalFormatting>
  <conditionalFormatting sqref="S103:V103 K103">
    <cfRule type="cellIs" dxfId="131" priority="137" operator="equal">
      <formula>"Baja"</formula>
    </cfRule>
    <cfRule type="cellIs" dxfId="130" priority="138" operator="equal">
      <formula>"Media"</formula>
    </cfRule>
    <cfRule type="cellIs" dxfId="129" priority="139" operator="equal">
      <formula>"Alta"</formula>
    </cfRule>
    <cfRule type="cellIs" dxfId="128" priority="140" operator="equal">
      <formula>"Extrema"</formula>
    </cfRule>
  </conditionalFormatting>
  <conditionalFormatting sqref="K104 S104:V104 K107 S107:V107 K109 S111:V111 K111 S113:V113 K113 S115 K115 S109:V109 U115:V115">
    <cfRule type="cellIs" dxfId="127" priority="133" operator="equal">
      <formula>"Baja"</formula>
    </cfRule>
    <cfRule type="cellIs" dxfId="126" priority="134" operator="equal">
      <formula>"Media"</formula>
    </cfRule>
    <cfRule type="cellIs" dxfId="125" priority="135" operator="equal">
      <formula>"Alta"</formula>
    </cfRule>
    <cfRule type="cellIs" dxfId="124" priority="136" operator="equal">
      <formula>"Extrema"</formula>
    </cfRule>
  </conditionalFormatting>
  <conditionalFormatting sqref="S116:V116 K116 S119:U119 K119">
    <cfRule type="cellIs" dxfId="123" priority="129" operator="equal">
      <formula>"Baja"</formula>
    </cfRule>
    <cfRule type="cellIs" dxfId="122" priority="130" operator="equal">
      <formula>"Media"</formula>
    </cfRule>
    <cfRule type="cellIs" dxfId="121" priority="131" operator="equal">
      <formula>"Alta"</formula>
    </cfRule>
    <cfRule type="cellIs" dxfId="120" priority="132" operator="equal">
      <formula>"Extrema"</formula>
    </cfRule>
  </conditionalFormatting>
  <conditionalFormatting sqref="V119">
    <cfRule type="cellIs" dxfId="119" priority="125" operator="equal">
      <formula>"Baja"</formula>
    </cfRule>
    <cfRule type="cellIs" dxfId="118" priority="126" operator="equal">
      <formula>"Media"</formula>
    </cfRule>
    <cfRule type="cellIs" dxfId="117" priority="127" operator="equal">
      <formula>"Alta"</formula>
    </cfRule>
    <cfRule type="cellIs" dxfId="116" priority="128" operator="equal">
      <formula>"Extrema"</formula>
    </cfRule>
  </conditionalFormatting>
  <conditionalFormatting sqref="K122 S122:V122">
    <cfRule type="cellIs" dxfId="115" priority="121" operator="equal">
      <formula>"Baja"</formula>
    </cfRule>
    <cfRule type="cellIs" dxfId="114" priority="122" operator="equal">
      <formula>"Media"</formula>
    </cfRule>
    <cfRule type="cellIs" dxfId="113" priority="123" operator="equal">
      <formula>"Alta"</formula>
    </cfRule>
    <cfRule type="cellIs" dxfId="112" priority="124" operator="equal">
      <formula>"Extrema"</formula>
    </cfRule>
  </conditionalFormatting>
  <conditionalFormatting sqref="S125:V125 K125">
    <cfRule type="cellIs" dxfId="111" priority="117" operator="equal">
      <formula>"Baja"</formula>
    </cfRule>
    <cfRule type="cellIs" dxfId="110" priority="118" operator="equal">
      <formula>"Media"</formula>
    </cfRule>
    <cfRule type="cellIs" dxfId="109" priority="119" operator="equal">
      <formula>"Alta"</formula>
    </cfRule>
    <cfRule type="cellIs" dxfId="108" priority="120" operator="equal">
      <formula>"Extrema"</formula>
    </cfRule>
  </conditionalFormatting>
  <conditionalFormatting sqref="K128 T128:V128">
    <cfRule type="cellIs" dxfId="107" priority="113" operator="equal">
      <formula>"Baja"</formula>
    </cfRule>
    <cfRule type="cellIs" dxfId="106" priority="114" operator="equal">
      <formula>"Media"</formula>
    </cfRule>
    <cfRule type="cellIs" dxfId="105" priority="115" operator="equal">
      <formula>"Alta"</formula>
    </cfRule>
    <cfRule type="cellIs" dxfId="104" priority="116" operator="equal">
      <formula>"Extrema"</formula>
    </cfRule>
  </conditionalFormatting>
  <conditionalFormatting sqref="S128">
    <cfRule type="cellIs" dxfId="103" priority="109" operator="equal">
      <formula>"Baja"</formula>
    </cfRule>
    <cfRule type="cellIs" dxfId="102" priority="110" operator="equal">
      <formula>"Media"</formula>
    </cfRule>
    <cfRule type="cellIs" dxfId="101" priority="111" operator="equal">
      <formula>"Alta"</formula>
    </cfRule>
    <cfRule type="cellIs" dxfId="100" priority="112" operator="equal">
      <formula>"Extrema"</formula>
    </cfRule>
  </conditionalFormatting>
  <conditionalFormatting sqref="S130:U130 K130 K132 S132:V132">
    <cfRule type="cellIs" dxfId="99" priority="105" operator="equal">
      <formula>"Baja"</formula>
    </cfRule>
    <cfRule type="cellIs" dxfId="98" priority="106" operator="equal">
      <formula>"Media"</formula>
    </cfRule>
    <cfRule type="cellIs" dxfId="97" priority="107" operator="equal">
      <formula>"Alta"</formula>
    </cfRule>
    <cfRule type="cellIs" dxfId="96" priority="108" operator="equal">
      <formula>"Extrema"</formula>
    </cfRule>
  </conditionalFormatting>
  <conditionalFormatting sqref="V130">
    <cfRule type="cellIs" dxfId="95" priority="101" operator="equal">
      <formula>"Baja"</formula>
    </cfRule>
    <cfRule type="cellIs" dxfId="94" priority="102" operator="equal">
      <formula>"Media"</formula>
    </cfRule>
    <cfRule type="cellIs" dxfId="93" priority="103" operator="equal">
      <formula>"Alta"</formula>
    </cfRule>
    <cfRule type="cellIs" dxfId="92" priority="104" operator="equal">
      <formula>"Extrema"</formula>
    </cfRule>
  </conditionalFormatting>
  <conditionalFormatting sqref="S134 K134 K136 S136">
    <cfRule type="cellIs" dxfId="91" priority="97" operator="equal">
      <formula>"Baja"</formula>
    </cfRule>
    <cfRule type="cellIs" dxfId="90" priority="98" operator="equal">
      <formula>"Media"</formula>
    </cfRule>
    <cfRule type="cellIs" dxfId="89" priority="99" operator="equal">
      <formula>"Alta"</formula>
    </cfRule>
    <cfRule type="cellIs" dxfId="88" priority="100" operator="equal">
      <formula>"Extrema"</formula>
    </cfRule>
  </conditionalFormatting>
  <conditionalFormatting sqref="T134:V134">
    <cfRule type="cellIs" dxfId="87" priority="93" operator="equal">
      <formula>"Baja"</formula>
    </cfRule>
    <cfRule type="cellIs" dxfId="86" priority="94" operator="equal">
      <formula>"Media"</formula>
    </cfRule>
    <cfRule type="cellIs" dxfId="85" priority="95" operator="equal">
      <formula>"Alta"</formula>
    </cfRule>
    <cfRule type="cellIs" dxfId="84" priority="96" operator="equal">
      <formula>"Extrema"</formula>
    </cfRule>
  </conditionalFormatting>
  <conditionalFormatting sqref="T136:V136">
    <cfRule type="cellIs" dxfId="83" priority="89" operator="equal">
      <formula>"Baja"</formula>
    </cfRule>
    <cfRule type="cellIs" dxfId="82" priority="90" operator="equal">
      <formula>"Media"</formula>
    </cfRule>
    <cfRule type="cellIs" dxfId="81" priority="91" operator="equal">
      <formula>"Alta"</formula>
    </cfRule>
    <cfRule type="cellIs" dxfId="80" priority="92" operator="equal">
      <formula>"Extrema"</formula>
    </cfRule>
  </conditionalFormatting>
  <conditionalFormatting sqref="K137 K139">
    <cfRule type="cellIs" dxfId="79" priority="85" operator="equal">
      <formula>"Baja"</formula>
    </cfRule>
    <cfRule type="cellIs" dxfId="78" priority="86" operator="equal">
      <formula>"Media"</formula>
    </cfRule>
    <cfRule type="cellIs" dxfId="77" priority="87" operator="equal">
      <formula>"Alta"</formula>
    </cfRule>
    <cfRule type="cellIs" dxfId="76" priority="88" operator="equal">
      <formula>"Extrema"</formula>
    </cfRule>
  </conditionalFormatting>
  <conditionalFormatting sqref="S137:V137">
    <cfRule type="cellIs" dxfId="75" priority="81" operator="equal">
      <formula>"Baja"</formula>
    </cfRule>
    <cfRule type="cellIs" dxfId="74" priority="82" operator="equal">
      <formula>"Media"</formula>
    </cfRule>
    <cfRule type="cellIs" dxfId="73" priority="83" operator="equal">
      <formula>"Alta"</formula>
    </cfRule>
    <cfRule type="cellIs" dxfId="72" priority="84" operator="equal">
      <formula>"Extrema"</formula>
    </cfRule>
  </conditionalFormatting>
  <conditionalFormatting sqref="S139:V139">
    <cfRule type="cellIs" dxfId="71" priority="77" operator="equal">
      <formula>"Baja"</formula>
    </cfRule>
    <cfRule type="cellIs" dxfId="70" priority="78" operator="equal">
      <formula>"Media"</formula>
    </cfRule>
    <cfRule type="cellIs" dxfId="69" priority="79" operator="equal">
      <formula>"Alta"</formula>
    </cfRule>
    <cfRule type="cellIs" dxfId="68" priority="80" operator="equal">
      <formula>"Extrema"</formula>
    </cfRule>
  </conditionalFormatting>
  <conditionalFormatting sqref="S140">
    <cfRule type="cellIs" dxfId="67" priority="73" operator="equal">
      <formula>"Baja"</formula>
    </cfRule>
    <cfRule type="cellIs" dxfId="66" priority="74" operator="equal">
      <formula>"Media"</formula>
    </cfRule>
    <cfRule type="cellIs" dxfId="65" priority="75" operator="equal">
      <formula>"Alta"</formula>
    </cfRule>
    <cfRule type="cellIs" dxfId="64" priority="76" operator="equal">
      <formula>"Extrema"</formula>
    </cfRule>
  </conditionalFormatting>
  <conditionalFormatting sqref="K140">
    <cfRule type="cellIs" dxfId="63" priority="69" operator="equal">
      <formula>"Baja"</formula>
    </cfRule>
    <cfRule type="cellIs" dxfId="62" priority="70" operator="equal">
      <formula>"Media"</formula>
    </cfRule>
    <cfRule type="cellIs" dxfId="61" priority="71" operator="equal">
      <formula>"Alta"</formula>
    </cfRule>
    <cfRule type="cellIs" dxfId="60" priority="72" operator="equal">
      <formula>"Extrema"</formula>
    </cfRule>
  </conditionalFormatting>
  <conditionalFormatting sqref="T140:V140">
    <cfRule type="cellIs" dxfId="59" priority="65" operator="equal">
      <formula>"Baja"</formula>
    </cfRule>
    <cfRule type="cellIs" dxfId="58" priority="66" operator="equal">
      <formula>"Media"</formula>
    </cfRule>
    <cfRule type="cellIs" dxfId="57" priority="67" operator="equal">
      <formula>"Alta"</formula>
    </cfRule>
    <cfRule type="cellIs" dxfId="56" priority="68" operator="equal">
      <formula>"Extrema"</formula>
    </cfRule>
  </conditionalFormatting>
  <conditionalFormatting sqref="S141:S142">
    <cfRule type="cellIs" dxfId="55" priority="61" operator="equal">
      <formula>"Baja"</formula>
    </cfRule>
    <cfRule type="cellIs" dxfId="54" priority="62" operator="equal">
      <formula>"Media"</formula>
    </cfRule>
    <cfRule type="cellIs" dxfId="53" priority="63" operator="equal">
      <formula>"Alta"</formula>
    </cfRule>
    <cfRule type="cellIs" dxfId="52" priority="64" operator="equal">
      <formula>"Extrema"</formula>
    </cfRule>
  </conditionalFormatting>
  <conditionalFormatting sqref="K142">
    <cfRule type="cellIs" dxfId="51" priority="57" operator="equal">
      <formula>"Baja"</formula>
    </cfRule>
    <cfRule type="cellIs" dxfId="50" priority="58" operator="equal">
      <formula>"Media"</formula>
    </cfRule>
    <cfRule type="cellIs" dxfId="49" priority="59" operator="equal">
      <formula>"Alta"</formula>
    </cfRule>
    <cfRule type="cellIs" dxfId="48" priority="60" operator="equal">
      <formula>"Extrema"</formula>
    </cfRule>
  </conditionalFormatting>
  <conditionalFormatting sqref="K141">
    <cfRule type="cellIs" dxfId="47" priority="53" operator="equal">
      <formula>"Baja"</formula>
    </cfRule>
    <cfRule type="cellIs" dxfId="46" priority="54" operator="equal">
      <formula>"Media"</formula>
    </cfRule>
    <cfRule type="cellIs" dxfId="45" priority="55" operator="equal">
      <formula>"Alta"</formula>
    </cfRule>
    <cfRule type="cellIs" dxfId="44" priority="56" operator="equal">
      <formula>"Extrema"</formula>
    </cfRule>
  </conditionalFormatting>
  <conditionalFormatting sqref="T142:V142">
    <cfRule type="cellIs" dxfId="43" priority="49" operator="equal">
      <formula>"Baja"</formula>
    </cfRule>
    <cfRule type="cellIs" dxfId="42" priority="50" operator="equal">
      <formula>"Media"</formula>
    </cfRule>
    <cfRule type="cellIs" dxfId="41" priority="51" operator="equal">
      <formula>"Alta"</formula>
    </cfRule>
    <cfRule type="cellIs" dxfId="40" priority="52" operator="equal">
      <formula>"Extrema"</formula>
    </cfRule>
  </conditionalFormatting>
  <conditionalFormatting sqref="T141:V141">
    <cfRule type="cellIs" dxfId="39" priority="45" operator="equal">
      <formula>"Baja"</formula>
    </cfRule>
    <cfRule type="cellIs" dxfId="38" priority="46" operator="equal">
      <formula>"Media"</formula>
    </cfRule>
    <cfRule type="cellIs" dxfId="37" priority="47" operator="equal">
      <formula>"Alta"</formula>
    </cfRule>
    <cfRule type="cellIs" dxfId="36" priority="48" operator="equal">
      <formula>"Extrema"</formula>
    </cfRule>
  </conditionalFormatting>
  <conditionalFormatting sqref="K143 S143:V143 K148 S148:V148 K150 S150:V150 K145 S145:V145">
    <cfRule type="cellIs" dxfId="35" priority="41" operator="equal">
      <formula>"Baja"</formula>
    </cfRule>
    <cfRule type="cellIs" dxfId="34" priority="42" operator="equal">
      <formula>"Media"</formula>
    </cfRule>
    <cfRule type="cellIs" dxfId="33" priority="43" operator="equal">
      <formula>"Alta"</formula>
    </cfRule>
    <cfRule type="cellIs" dxfId="32" priority="44" operator="equal">
      <formula>"Extrema"</formula>
    </cfRule>
  </conditionalFormatting>
  <conditionalFormatting sqref="S151:V151 K151 S153:V153 K153 S155">
    <cfRule type="cellIs" dxfId="31" priority="37" operator="equal">
      <formula>"Baja"</formula>
    </cfRule>
    <cfRule type="cellIs" dxfId="30" priority="38" operator="equal">
      <formula>"Media"</formula>
    </cfRule>
    <cfRule type="cellIs" dxfId="29" priority="39" operator="equal">
      <formula>"Alta"</formula>
    </cfRule>
    <cfRule type="cellIs" dxfId="28" priority="40" operator="equal">
      <formula>"Extrema"</formula>
    </cfRule>
  </conditionalFormatting>
  <conditionalFormatting sqref="K29 K31 S31:V31 S29:V29">
    <cfRule type="cellIs" dxfId="27" priority="29" operator="equal">
      <formula>"Baja"</formula>
    </cfRule>
    <cfRule type="cellIs" dxfId="26" priority="30" operator="equal">
      <formula>"Media"</formula>
    </cfRule>
    <cfRule type="cellIs" dxfId="25" priority="31" operator="equal">
      <formula>"Alta"</formula>
    </cfRule>
    <cfRule type="cellIs" dxfId="24" priority="32" operator="equal">
      <formula>"Extrema"</formula>
    </cfRule>
  </conditionalFormatting>
  <conditionalFormatting sqref="T26:V27">
    <cfRule type="cellIs" dxfId="23" priority="25" operator="equal">
      <formula>"Baja"</formula>
    </cfRule>
    <cfRule type="cellIs" dxfId="22" priority="26" operator="equal">
      <formula>"Media"</formula>
    </cfRule>
    <cfRule type="cellIs" dxfId="21" priority="27" operator="equal">
      <formula>"Alta"</formula>
    </cfRule>
    <cfRule type="cellIs" dxfId="20" priority="28" operator="equal">
      <formula>"Extrema"</formula>
    </cfRule>
  </conditionalFormatting>
  <conditionalFormatting sqref="K26">
    <cfRule type="cellIs" dxfId="19" priority="21" operator="equal">
      <formula>"Baja"</formula>
    </cfRule>
    <cfRule type="cellIs" dxfId="18" priority="22" operator="equal">
      <formula>"Media"</formula>
    </cfRule>
    <cfRule type="cellIs" dxfId="17" priority="23" operator="equal">
      <formula>"Alta"</formula>
    </cfRule>
    <cfRule type="cellIs" dxfId="16" priority="24" operator="equal">
      <formula>"Extrema"</formula>
    </cfRule>
  </conditionalFormatting>
  <conditionalFormatting sqref="K66">
    <cfRule type="cellIs" dxfId="15" priority="13" operator="equal">
      <formula>"Baja"</formula>
    </cfRule>
    <cfRule type="cellIs" dxfId="14" priority="14" operator="equal">
      <formula>"Media"</formula>
    </cfRule>
    <cfRule type="cellIs" dxfId="13" priority="15" operator="equal">
      <formula>"Alta"</formula>
    </cfRule>
    <cfRule type="cellIs" dxfId="12" priority="16" operator="equal">
      <formula>"Extrema"</formula>
    </cfRule>
  </conditionalFormatting>
  <conditionalFormatting sqref="T11">
    <cfRule type="cellIs" dxfId="11" priority="9" operator="equal">
      <formula>"Baja"</formula>
    </cfRule>
    <cfRule type="cellIs" dxfId="10" priority="10" operator="equal">
      <formula>"Media"</formula>
    </cfRule>
    <cfRule type="cellIs" dxfId="9" priority="11" operator="equal">
      <formula>"Alta"</formula>
    </cfRule>
    <cfRule type="cellIs" dxfId="8" priority="12" operator="equal">
      <formula>"Extrema"</formula>
    </cfRule>
  </conditionalFormatting>
  <conditionalFormatting sqref="T19">
    <cfRule type="cellIs" dxfId="7" priority="5" operator="equal">
      <formula>"Baja"</formula>
    </cfRule>
    <cfRule type="cellIs" dxfId="6" priority="6" operator="equal">
      <formula>"Media"</formula>
    </cfRule>
    <cfRule type="cellIs" dxfId="5" priority="7" operator="equal">
      <formula>"Alta"</formula>
    </cfRule>
    <cfRule type="cellIs" dxfId="4" priority="8" operator="equal">
      <formula>"Extrema"</formula>
    </cfRule>
  </conditionalFormatting>
  <conditionalFormatting sqref="U19">
    <cfRule type="cellIs" dxfId="3" priority="1" operator="equal">
      <formula>"Baja"</formula>
    </cfRule>
    <cfRule type="cellIs" dxfId="2" priority="2" operator="equal">
      <formula>"Media"</formula>
    </cfRule>
    <cfRule type="cellIs" dxfId="1" priority="3" operator="equal">
      <formula>"Alta"</formula>
    </cfRule>
    <cfRule type="cellIs" dxfId="0" priority="4" operator="equal">
      <formula>"Extrema"</formula>
    </cfRule>
  </conditionalFormatting>
  <pageMargins left="0.7" right="0.7" top="0.75" bottom="0.75" header="0.3" footer="0.3"/>
  <pageSetup paperSize="190" scale="10" fitToHeight="0"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Companente 1( riesgos)</vt:lpstr>
      <vt:lpstr>Componente 2 ( Racionalización)</vt:lpstr>
      <vt:lpstr>Componente 3 (Rendición de Cue)</vt:lpstr>
      <vt:lpstr>Componente 4 (Atención al Ciu)</vt:lpstr>
      <vt:lpstr>Componente 5 (Transparencia)</vt:lpstr>
      <vt:lpstr>Componente 6 (Iniciativas Adic)</vt:lpstr>
      <vt:lpstr>CONSOLIDADO</vt:lpstr>
      <vt:lpstr>Seguimiento Riesgos de Corrupci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Francisco Silva Manot</dc:creator>
  <cp:lastModifiedBy>Carlos Andres Gutierrez Trujillo</cp:lastModifiedBy>
  <cp:lastPrinted>2018-01-12T19:36:56Z</cp:lastPrinted>
  <dcterms:created xsi:type="dcterms:W3CDTF">2016-03-09T15:24:01Z</dcterms:created>
  <dcterms:modified xsi:type="dcterms:W3CDTF">2018-01-16T19:05:38Z</dcterms:modified>
</cp:coreProperties>
</file>