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cobosc\Downloads\"/>
    </mc:Choice>
  </mc:AlternateContent>
  <xr:revisionPtr revIDLastSave="0" documentId="13_ncr:1_{815FC6BE-BCB6-4A42-A545-05AE430412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2" sheetId="2" r:id="rId1"/>
    <sheet name="Hoja5" sheetId="6" r:id="rId2"/>
    <sheet name="Hoja3" sheetId="4" r:id="rId3"/>
    <sheet name="Hoja4" sheetId="5" r:id="rId4"/>
    <sheet name="Hoja6" sheetId="7" r:id="rId5"/>
  </sheets>
  <externalReferences>
    <externalReference r:id="rId6"/>
    <externalReference r:id="rId7"/>
  </externalReferences>
  <definedNames>
    <definedName name="_xlnm._FilterDatabase" localSheetId="0" hidden="1">Hoja2!$A$4:$P$55</definedName>
    <definedName name="_xlnm._FilterDatabase" localSheetId="2" hidden="1">Hoja3!$A$1:$F$35</definedName>
    <definedName name="_xlnm.Print_Area" localSheetId="0">Hoja2!$A$1:$P$46</definedName>
    <definedName name="ListaDeCategorías" localSheetId="0">#REF!</definedName>
    <definedName name="_xlnm.Print_Titles" localSheetId="0">Hoja2!$1:$4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C37" i="7"/>
  <c r="B2" i="7"/>
  <c r="F35" i="4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1" i="4"/>
  <c r="G21" i="4" s="1"/>
  <c r="F20" i="4"/>
  <c r="G20" i="4" s="1"/>
  <c r="F19" i="4"/>
  <c r="G19" i="4" s="1"/>
  <c r="F18" i="4"/>
  <c r="G18" i="4" s="1"/>
  <c r="G35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E18" i="4"/>
  <c r="E19" i="4"/>
  <c r="E20" i="4"/>
  <c r="E21" i="4"/>
  <c r="F22" i="4"/>
  <c r="F23" i="4"/>
  <c r="F24" i="4"/>
  <c r="E25" i="4"/>
  <c r="E26" i="4"/>
  <c r="E27" i="4"/>
  <c r="E28" i="4"/>
  <c r="E29" i="4"/>
  <c r="E30" i="4"/>
  <c r="E31" i="4"/>
  <c r="E32" i="4"/>
  <c r="E33" i="4"/>
  <c r="E34" i="4"/>
  <c r="E35" i="4"/>
  <c r="F2" i="4"/>
  <c r="G17" i="5"/>
  <c r="G8" i="5"/>
  <c r="A7" i="5"/>
  <c r="G5" i="5"/>
  <c r="A2" i="5"/>
  <c r="G7" i="5"/>
  <c r="G19" i="5"/>
  <c r="G2" i="5"/>
  <c r="G12" i="5"/>
  <c r="G15" i="5"/>
  <c r="G18" i="5"/>
  <c r="G23" i="5"/>
  <c r="G27" i="5"/>
  <c r="G9" i="5"/>
  <c r="G25" i="5"/>
  <c r="G4" i="5"/>
  <c r="G16" i="5"/>
  <c r="A5" i="5"/>
  <c r="G24" i="5"/>
  <c r="G11" i="5"/>
  <c r="G21" i="5"/>
  <c r="G6" i="5"/>
  <c r="A9" i="5"/>
  <c r="G3" i="5"/>
  <c r="A12" i="5"/>
  <c r="G10" i="5"/>
  <c r="G20" i="5"/>
  <c r="A8" i="5"/>
  <c r="G26" i="5"/>
  <c r="A11" i="5"/>
  <c r="A10" i="5"/>
  <c r="A3" i="5"/>
  <c r="A4" i="5"/>
  <c r="G14" i="5"/>
  <c r="A13" i="5"/>
  <c r="A6" i="5"/>
  <c r="G22" i="5"/>
</calcChain>
</file>

<file path=xl/sharedStrings.xml><?xml version="1.0" encoding="utf-8"?>
<sst xmlns="http://schemas.openxmlformats.org/spreadsheetml/2006/main" count="713" uniqueCount="276">
  <si>
    <t>AGENCIA NACIONAL DE REFERENCIA REGIONAL</t>
  </si>
  <si>
    <t>FUNCIÓN REGULADORA</t>
  </si>
  <si>
    <t>PUBLICACIÓN  TRIMESTRAL</t>
  </si>
  <si>
    <t>FECHA DE PUBLICACIÓN</t>
  </si>
  <si>
    <t>Registros Sanitarios</t>
  </si>
  <si>
    <t>Listado de Medicamentos Biológicos por las rutas de comparabilidad - Decreto 1782 de 2014</t>
  </si>
  <si>
    <t>Consecutivo</t>
  </si>
  <si>
    <t>Expediente</t>
  </si>
  <si>
    <t>Producto</t>
  </si>
  <si>
    <t>Registro sanitario</t>
  </si>
  <si>
    <t>Estado</t>
  </si>
  <si>
    <t>Titular</t>
  </si>
  <si>
    <t>Ciudad-Pais</t>
  </si>
  <si>
    <t>Importador</t>
  </si>
  <si>
    <t>Principio Activo</t>
  </si>
  <si>
    <t>Forma Farmacéutica</t>
  </si>
  <si>
    <t>Fabricante del P.Terminado</t>
  </si>
  <si>
    <t>Ubicación</t>
  </si>
  <si>
    <t>Fabricante del P. Activo</t>
  </si>
  <si>
    <t>Ruta de Comparabilidad</t>
  </si>
  <si>
    <t>Comparador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</si>
  <si>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</si>
  <si>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</si>
  <si>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</si>
  <si>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</si>
  <si>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</si>
  <si>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</si>
  <si>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</si>
  <si>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</si>
  <si>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</si>
  <si>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</si>
  <si>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</si>
  <si>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</si>
  <si>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</si>
  <si>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</si>
  <si>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</si>
  <si>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</si>
  <si>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</si>
  <si>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</si>
  <si>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</si>
  <si>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</si>
  <si>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</si>
  <si>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</si>
  <si>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</si>
  <si>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</si>
  <si>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</si>
  <si>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</si>
  <si>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</si>
  <si>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</si>
  <si>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</si>
  <si>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</si>
  <si>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NOVARTIS DE COLOMBIA S.A</t>
  </si>
  <si>
    <t>RITUXIMAB</t>
  </si>
  <si>
    <t>SOLUCIÓN CONCENTRADA PARA INFUSIÓN</t>
  </si>
  <si>
    <t>LEK PHARMACEUTICALS D.D. LJUBLJANA- SLOVENIA</t>
  </si>
  <si>
    <t>ESLOVENIA</t>
  </si>
  <si>
    <t>SANDOZ GMBH SCHAFTENAU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</si>
  <si>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</si>
  <si>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</si>
  <si>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</si>
  <si>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</si>
  <si>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</si>
  <si>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</si>
  <si>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</si>
  <si>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</si>
  <si>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</si>
  <si>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PUERTO RICO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</si>
  <si>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</si>
  <si>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</si>
  <si>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</si>
  <si>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</si>
  <si>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</si>
  <si>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</si>
  <si>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</si>
  <si>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AMGEN INC. THOUSAND OAKS USA; PATHEON MANUFACTURING SERVICES LLC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</si>
  <si>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</si>
  <si>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</si>
  <si>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</si>
  <si>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</si>
  <si>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</si>
  <si>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</si>
  <si>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</si>
  <si>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</si>
  <si>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</si>
  <si>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</si>
  <si>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</si>
  <si>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</si>
  <si>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</si>
  <si>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</si>
  <si>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</si>
  <si>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MUNDIPHARMA S.A.S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</si>
  <si>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</si>
  <si>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</si>
  <si>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</si>
  <si>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</si>
  <si>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</si>
  <si>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</si>
  <si>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>FRESENIUS KABI COLOMBIA S.A.S.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</si>
  <si>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</si>
  <si>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</si>
  <si>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</si>
  <si>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</si>
  <si>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</si>
  <si>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</si>
  <si>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</si>
  <si>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</si>
  <si>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>MUNDIPHARMA COLOMBIA S.A.S
CELLTRION HEALTHCARE COLOMBIA S.A.S.</t>
  </si>
  <si>
    <t>COREA DEL SUR</t>
  </si>
  <si>
    <t>HERZUMA® 440 MG POLVO LIOFILIZADO</t>
  </si>
  <si>
    <t>INVIMA 2021MBT-0020167</t>
  </si>
  <si>
    <t>BASALOG ®</t>
  </si>
  <si>
    <t>INVIMA 2021MBT-0015207-R1</t>
  </si>
  <si>
    <t>SICMAFARMA S.A.S.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</si>
  <si>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</si>
  <si>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</si>
  <si>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</si>
  <si>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</si>
  <si>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</si>
  <si>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>RIONEGRO - COLOMBIA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</si>
  <si>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</si>
  <si>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</si>
  <si>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</si>
  <si>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</si>
  <si>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</si>
  <si>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</si>
  <si>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</si>
  <si>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</si>
  <si>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</si>
  <si>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ENOXAPARINA  SODICA JERINGAS PRELLENADAS 80 MG/0.8 ML</t>
  </si>
  <si>
    <t>INVIMA 2021MB-0016141-R1</t>
  </si>
  <si>
    <t>HYRIMOZ® 40MG</t>
  </si>
  <si>
    <t>INVIMA 2021MBT-0000036</t>
  </si>
  <si>
    <t>NOVARTIS DE COLOMBIA S.A.</t>
  </si>
  <si>
    <t>HUMIRA®</t>
  </si>
  <si>
    <t>IDACIO</t>
  </si>
  <si>
    <t>INVIMA 2021MBT-0000034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</si>
  <si>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</si>
  <si>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</si>
  <si>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</si>
  <si>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</si>
  <si>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</si>
  <si>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</si>
  <si>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</si>
  <si>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</si>
  <si>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</si>
  <si>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</si>
  <si>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</si>
  <si>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</si>
  <si>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</si>
  <si>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</si>
  <si>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</si>
  <si>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</si>
  <si>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</si>
  <si>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</si>
  <si>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</si>
  <si>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</si>
  <si>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</si>
  <si>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</si>
  <si>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</si>
  <si>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</si>
  <si>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</si>
  <si>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</si>
  <si>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</si>
  <si>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</si>
  <si>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</si>
  <si>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</si>
  <si>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</si>
  <si>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</si>
  <si>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</si>
  <si>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</si>
  <si>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</si>
  <si>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</si>
  <si>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</si>
  <si>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</si>
  <si>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</si>
  <si>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</si>
  <si>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</si>
  <si>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</si>
  <si>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</si>
  <si>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</si>
  <si>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</si>
  <si>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</si>
  <si>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</si>
  <si>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</si>
  <si>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KANJINTI® 420MG</t>
  </si>
  <si>
    <t>INVIMA 2022MBT-0000066</t>
  </si>
  <si>
    <t>AMGEN TECHNOLOGY (IRELAND) UNLIMITED COMPANY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</si>
  <si>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</si>
  <si>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</si>
  <si>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</si>
  <si>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</si>
  <si>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</si>
  <si>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</si>
  <si>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>FORMOSSEO®</t>
  </si>
  <si>
    <t>INVIMA 2023MBT-0000070</t>
  </si>
  <si>
    <t>ALLIANCE MEDICAL PRODUCTOS, INC.</t>
  </si>
  <si>
    <t>CYTOVANCE BIOLOGICS INC.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</si>
  <si>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</si>
  <si>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</si>
  <si>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</si>
  <si>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</si>
  <si>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</si>
  <si>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</si>
  <si>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</si>
  <si>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VALENTECH PHARMA COLOMBIA  S.A.S.</t>
  </si>
  <si>
    <t>ECULIZUMAB</t>
  </si>
  <si>
    <t>JOINT STOCK COMPANY GENERIUM</t>
  </si>
  <si>
    <t>SOLIRIS®</t>
  </si>
  <si>
    <t>UDENYCA®</t>
  </si>
  <si>
    <t>INVIMA 2023MB-0000076</t>
  </si>
  <si>
    <t>COHERUS BIOSCIENCE, INC.</t>
  </si>
  <si>
    <t>CALIFORNIA-ESTADOS UNIDOS DE AMÉRICA</t>
  </si>
  <si>
    <t>GADOR SAS</t>
  </si>
  <si>
    <t>EMERGENT BIOSOLUTIONS</t>
  </si>
  <si>
    <t>KBI BIOPHARMA INC,</t>
  </si>
  <si>
    <t>NEULASTA ®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</si>
  <si>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</si>
  <si>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</si>
  <si>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</si>
  <si>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</si>
  <si>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</si>
  <si>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</si>
  <si>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</si>
  <si>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</si>
  <si>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</si>
  <si>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</si>
  <si>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</si>
  <si>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</si>
  <si>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Medicamentos vencidos o con pérdida de fuerza ejecutoria</t>
  </si>
  <si>
    <t>AVSOLA®</t>
  </si>
  <si>
    <t>INVIMA 2021MBT-0000037</t>
  </si>
  <si>
    <t>PERDIDA DE FUERZA EJECUTORIA</t>
  </si>
  <si>
    <t>INFLIXIMAB</t>
  </si>
  <si>
    <t>BAXTER ONCOLOGY GMBH</t>
  </si>
  <si>
    <t>IMMUNEX RHODE ISLAND CORPORATION (AMGEN RHODE ISLAND)</t>
  </si>
  <si>
    <t>REMICADE®</t>
  </si>
  <si>
    <t xml:space="preserve">* Novedades de la publicación </t>
  </si>
  <si>
    <t>EXPEDIENTE</t>
  </si>
  <si>
    <t>PRINCIPIO ACTIVO</t>
  </si>
  <si>
    <t>REGISTRO SANITARIO</t>
  </si>
  <si>
    <t>RUTA DE PRESENTACIÓN</t>
  </si>
  <si>
    <t xml:space="preserve">TRASTUZUMAB </t>
  </si>
  <si>
    <t xml:space="preserve">INVIMA 2019MBT-0000002 </t>
  </si>
  <si>
    <t>AMGEVITA®</t>
  </si>
  <si>
    <t xml:space="preserve">INVIMA 2019MBT-0019215 </t>
  </si>
  <si>
    <t>MVASI ®</t>
  </si>
  <si>
    <t>HEPARINA SODICA 5000UI</t>
  </si>
  <si>
    <t xml:space="preserve">TRUXIMA® </t>
  </si>
  <si>
    <t xml:space="preserve">INVIMA 2020MBT-0000013 </t>
  </si>
  <si>
    <t>|</t>
  </si>
  <si>
    <t>EXOPARIN SODICA JERINGAS PRELLENADAS 20 MG /02ML.</t>
  </si>
  <si>
    <t>Vigente</t>
  </si>
  <si>
    <t>BASALOG®</t>
  </si>
  <si>
    <t xml:space="preserve">HERZUMA® 150 MG POLVO LIOFILIZADO PARA CONCENTRADO PARA SOLUCIÓN PARA INFUSIÓN </t>
  </si>
  <si>
    <t>Perdida Fuerza Ejec</t>
  </si>
  <si>
    <t>PEGFILGRASTIM-CBQV</t>
  </si>
  <si>
    <t>INVIMA 2023MBT-0000076</t>
  </si>
  <si>
    <t xml:space="preserve"> </t>
  </si>
  <si>
    <t>ERITROPOYETINA 2000 UI SOLUCION INYECTABLE</t>
  </si>
  <si>
    <t xml:space="preserve"> INVIMA 2009MBT-0010280</t>
  </si>
  <si>
    <t>REMSIMA® 100 mg</t>
  </si>
  <si>
    <t>INVIMA 2014MBT-0015567</t>
  </si>
  <si>
    <t>CELLTRION HEALTHCARE COLOMBIA S.A.S.</t>
  </si>
  <si>
    <t xml:space="preserve">GENSENTA ILAC SANAYI VE TICARET A.S 
CELLTRION INCORPORATED PLANT 2 </t>
  </si>
  <si>
    <t>CELLTRION INCORPORATED (PLANTA 1 Y 2)</t>
  </si>
  <si>
    <t>TURQUÍA
COREA DEL SUR</t>
  </si>
  <si>
    <t>YUFLYMA®</t>
  </si>
  <si>
    <t xml:space="preserve"> INVIMA 2024MBT-0000095</t>
  </si>
  <si>
    <t xml:space="preserve">CELLTRION HEALTHCARE CO. LTD </t>
  </si>
  <si>
    <t>SOLUCIÓN INYECTABLE</t>
  </si>
  <si>
    <t xml:space="preserve">CELLTRION INC. </t>
  </si>
  <si>
    <t>COREA DEL SUR
BÉLGICA</t>
  </si>
  <si>
    <t>CELLTRION INC. 
CATALENT BELGIUM S.A</t>
  </si>
  <si>
    <t>31 de Junio de 2024</t>
  </si>
  <si>
    <t>TEMPORALMENTE NO COMERCIALIZADO - VIGENTE</t>
  </si>
  <si>
    <t>1.  El medicamento FORMOSSEO® con expediente 20190675 y registro sanitario INVIMA 2023MBT-0000070 cambia el estado a Pérdida de fuerza ejecutoria, aprobado mediante Resolución No.  2023056585 del 29 de Noviembre de 2023.
2. Se incluye el medicamento ERITROPOYETINA 2000 UI SOLUCION INYECTABLE con expediente 20005999 y registro sanitario INVIMA 2009MBT-0010280 para el cual se aprobó la migración normativa al Decreto 1782 de 2014 mediante  Resolución No. 2023056115 del 27 de Noviembre de 2023.
3. Se incluye el medicamento REMSIMA® 100 mg con expediente 20068285 y registro sanitario INVIMA 2014MBT-0015567 para el cual se aprobó la migración normativa al Decreto 1782 de 2014 mediante  RESOLUCIÓN No. 2024013630 DE 26 de Marzo de 2024.
4. Se incluye el medicamento YUFLYMA® con expediente 20055054 y registro sanitario INVIMA 2024MBT-0000095 otorgado mediante Resolución No.  2024010613  del 8 de Marzo de 2024 
5. El medicamento BASALOG® con expediente 20190675 y registro sanitario INVIMA 2021MBT-0015207-R1 cambia el estado a TEMPORALMENTE NO COMERCIALIZADO - VIGENTE
6. El medicamento ABRILADA® con expediente 20169597 y registro sanitario INVIMA 2021MBT-0000038 cambia el estado a TEMPORALMENTE NO COMERCIALIZADO - VIGENTE
7. El medicamento UDENYCA® con expediente 20196816 y registro sanitario INVIMA 2023MB-0000076 cambia el estado a TEMPORALMENTE NO COMERCIALIZADO -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</si>
</sst>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89989928891872917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D0D0D"/>
      <name val="Arial"/>
      <family val="2"/>
    </font>
    <font>
      <sz val="9"/>
      <color theme="1"/>
      <name val="Arial"/>
    </font>
    <font>
      <sz val="9"/>
      <name val="Arial"/>
    </font>
    <font>
      <b/>
      <sz val="9"/>
      <name val="Arial"/>
    </font>
    <font>
      <sz val="9"/>
      <color rgb="FF000000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9"/>
      <color rgb="FF0D0D0D"/>
      <name val="Arial"/>
    </font>
    <font>
      <b/>
      <sz val="9"/>
      <color rgb="FF0D0D0D"/>
      <name val="Arial"/>
    </font>
    <font>
      <b/>
      <sz val="14"/>
      <color theme="1"/>
      <name val="Arial"/>
    </font>
    <font>
      <sz val="11"/>
      <color theme="1"/>
      <name val="Arial"/>
    </font>
    <font>
      <sz val="9"/>
      <name val="Calibri"/>
      <family val="2"/>
      <scheme val="minor"/>
    </font>
    <font>
      <b/>
      <sz val="11"/>
      <color rgb="FF171615"/>
      <name val="Century Gothic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 tint="4.9989318521683403E-2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theme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943F"/>
        <bgColor rgb="FF000000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BCB8AB"/>
      </bottom>
      <diagonal/>
    </border>
    <border>
      <left/>
      <right/>
      <top/>
      <bottom style="thin">
        <color rgb="FFF8943F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Fill="0" applyBorder="0" applyProtection="0">
      <alignment horizontal="left" vertical="center" wrapText="1" indent="1"/>
    </xf>
    <xf numFmtId="14" fontId="6" fillId="0" borderId="0" applyFill="0" applyBorder="0" applyProtection="0">
      <alignment horizontal="right" vertical="center" indent="2"/>
    </xf>
    <xf numFmtId="3" fontId="5" fillId="0" borderId="0" applyFill="0" applyBorder="0" applyProtection="0">
      <alignment horizontal="left" vertical="center" indent="1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7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0" fillId="0" borderId="0" xfId="0" applyNumberFormat="1"/>
    <xf numFmtId="0" fontId="21" fillId="0" borderId="0" xfId="0" applyFont="1" applyAlignment="1">
      <alignment vertical="center" wrapText="1"/>
    </xf>
    <xf numFmtId="0" fontId="3" fillId="4" borderId="10" xfId="1" applyFont="1" applyFill="1" applyBorder="1" applyAlignment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14" fontId="13" fillId="0" borderId="10" xfId="4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5" borderId="10" xfId="3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14" fontId="13" fillId="0" borderId="10" xfId="4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4" fontId="13" fillId="5" borderId="10" xfId="4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13" fillId="5" borderId="10" xfId="5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4" fontId="26" fillId="0" borderId="10" xfId="4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3" borderId="10" xfId="1" applyFont="1" applyFill="1" applyBorder="1" applyAlignment="1">
      <alignment horizontal="center" vertical="center" wrapText="1"/>
    </xf>
    <xf numFmtId="14" fontId="28" fillId="0" borderId="10" xfId="0" applyNumberFormat="1" applyFont="1" applyBorder="1" applyAlignment="1">
      <alignment horizontal="center" vertical="center" wrapText="1"/>
    </xf>
  </cellXfs>
  <cellStyles count="6">
    <cellStyle name="Fecha" xfId="4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úmeros" xfId="5" xr:uid="{00000000-0005-0000-0000-000004000000}"/>
    <cellStyle name="Texto" xfId="3" xr:uid="{00000000-0005-0000-0000-000005000000}"/>
  </cellStyles>
  <dxfs count="0"/>
  <tableStyles count="0" defaultTableStyle="TableStyleMedium2" defaultPivotStyle="PivotStyleLight16"/>
  <colors>
    <mruColors>
      <color rgb="FF3366CC"/>
      <color rgb="FF0066CC"/>
      <color rgb="FFCCECFF"/>
      <color rgb="FF99C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996950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8" r="64395" b="11240"/>
        <a:stretch/>
      </xdr:blipFill>
      <xdr:spPr>
        <a:xfrm>
          <a:off x="0" y="57150"/>
          <a:ext cx="28098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76200</xdr:rowOff>
    </xdr:from>
    <xdr:to>
      <xdr:col>15</xdr:col>
      <xdr:colOff>619125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8" t="-1" r="6607" b="25367"/>
        <a:stretch/>
      </xdr:blipFill>
      <xdr:spPr>
        <a:xfrm>
          <a:off x="15621000" y="76200"/>
          <a:ext cx="241935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_REGT_SAN_MDCMT_PROD_BIOLG\Seguimiento%20Tramites%201782%2006-0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%20Teresa\Downloads\BASE%20DE%20REGISTROS%20AL%2008%20DE%20JUNIO%20DE%202023.xlsx" TargetMode="External"/><Relationship Id="rId1" Type="http://schemas.openxmlformats.org/officeDocument/2006/relationships/externalLinkPath" Target="/Users/Maria%20Teresa/Downloads/BASE%20DE%20REGISTROS%20AL%2008%20DE%20JUNIO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de proyectos I"/>
      <sheetName val="Seguimiento de proyectos "/>
      <sheetName val="Unificados"/>
      <sheetName val="Desplegables"/>
      <sheetName val="HOJA 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1"/>
      <sheetName val="Hoja1"/>
      <sheetName val="BASE DE REGISTROS AL 08 DE JUNI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view="pageBreakPreview" zoomScale="86" zoomScaleNormal="60" zoomScaleSheetLayoutView="86" zoomScalePageLayoutView="50" workbookViewId="0">
      <selection activeCell="A42" sqref="A42:P42"/>
    </sheetView>
  </sheetViews>
  <sheetFormatPr baseColWidth="10" defaultColWidth="11.42578125" defaultRowHeight="15" x14ac:dyDescent="0.25"/>
  <cols>
    <col min="1" max="1" width="13.5703125" customWidth="1"/>
    <col min="2" max="2" width="13.42578125" customWidth="1"/>
    <col min="3" max="3" width="17.42578125" customWidth="1"/>
    <col min="4" max="4" width="24.7109375" style="2" customWidth="1"/>
    <col min="5" max="5" width="12.85546875" customWidth="1"/>
    <col min="6" max="6" width="17.140625" customWidth="1"/>
    <col min="7" max="7" width="14.7109375" customWidth="1"/>
    <col min="8" max="8" width="18.42578125" customWidth="1"/>
    <col min="9" max="9" width="17" customWidth="1"/>
    <col min="10" max="10" width="24" customWidth="1"/>
    <col min="11" max="11" width="17.5703125" customWidth="1"/>
    <col min="13" max="13" width="17.7109375" customWidth="1"/>
    <col min="14" max="14" width="12.28515625" customWidth="1"/>
    <col min="15" max="15" width="17.5703125" customWidth="1"/>
    <col min="16" max="16" width="14" customWidth="1"/>
    <col min="17" max="17" width="11.42578125" style="47"/>
  </cols>
  <sheetData>
    <row r="1" spans="1:17" ht="15.75" x14ac:dyDescent="0.25">
      <c r="A1" s="51"/>
      <c r="B1" s="51"/>
      <c r="C1" s="5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  <c r="N1" s="51"/>
      <c r="O1" s="51"/>
      <c r="P1" s="51"/>
    </row>
    <row r="2" spans="1:17" x14ac:dyDescent="0.25">
      <c r="A2" s="51"/>
      <c r="B2" s="51"/>
      <c r="C2" s="51"/>
      <c r="D2" s="60" t="s">
        <v>1</v>
      </c>
      <c r="E2" s="55"/>
      <c r="F2" s="59" t="s">
        <v>2</v>
      </c>
      <c r="G2" s="56"/>
      <c r="H2" s="56"/>
      <c r="I2" s="56"/>
      <c r="J2" s="56"/>
      <c r="K2" s="54" t="s">
        <v>3</v>
      </c>
      <c r="L2" s="54"/>
      <c r="M2" s="55"/>
      <c r="N2" s="51"/>
      <c r="O2" s="51"/>
      <c r="P2" s="51"/>
    </row>
    <row r="3" spans="1:17" ht="37.5" customHeight="1" x14ac:dyDescent="0.25">
      <c r="A3" s="51"/>
      <c r="B3" s="51"/>
      <c r="C3" s="51"/>
      <c r="D3" s="59" t="s">
        <v>4</v>
      </c>
      <c r="E3" s="56"/>
      <c r="F3" s="58" t="s">
        <v>5</v>
      </c>
      <c r="G3" s="58"/>
      <c r="H3" s="58"/>
      <c r="I3" s="58"/>
      <c r="J3" s="58"/>
      <c r="K3" s="56" t="s">
        <v>273</v>
      </c>
      <c r="L3" s="56"/>
      <c r="M3" s="57"/>
      <c r="N3" s="51"/>
      <c r="O3" s="51"/>
      <c r="P3" s="51"/>
    </row>
    <row r="4" spans="1:17" ht="24" x14ac:dyDescent="0.25">
      <c r="A4" s="12" t="s">
        <v>6</v>
      </c>
      <c r="B4" s="12" t="s">
        <v>7</v>
      </c>
      <c r="C4" s="12" t="s">
        <v>8</v>
      </c>
      <c r="D4" s="12" t="s">
        <v>9</v>
      </c>
      <c r="E4" s="13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17</v>
      </c>
      <c r="O4" s="12" t="s">
        <v>19</v>
      </c>
      <c r="P4" s="12" t="s">
        <v>20</v>
      </c>
    </row>
    <row r="5" spans="1:17" s="1" customFormat="1" ht="36" x14ac:dyDescent="0.25">
      <c r="A5" s="14">
        <v>1</v>
      </c>
      <c r="B5" s="15">
        <v>20142329</v>
      </c>
      <c r="C5" s="15" t="s">
        <v>21</v>
      </c>
      <c r="D5" s="16" t="s">
        <v>22</v>
      </c>
      <c r="E5" s="17" t="s">
        <v>23</v>
      </c>
      <c r="F5" s="15" t="s">
        <v>24</v>
      </c>
      <c r="G5" s="14" t="s">
        <v>25</v>
      </c>
      <c r="H5" s="15" t="s">
        <v>26</v>
      </c>
      <c r="I5" s="18" t="s">
        <v>27</v>
      </c>
      <c r="J5" s="14" t="s">
        <v>28</v>
      </c>
      <c r="K5" s="15" t="s">
        <v>29</v>
      </c>
      <c r="L5" s="14" t="s">
        <v>30</v>
      </c>
      <c r="M5" s="15" t="s">
        <v>31</v>
      </c>
      <c r="N5" s="14" t="s">
        <v>30</v>
      </c>
      <c r="O5" s="15" t="s">
        <v>32</v>
      </c>
      <c r="P5" s="15" t="s">
        <v>33</v>
      </c>
      <c r="Q5" s="48"/>
    </row>
    <row r="6" spans="1:17" s="1" customFormat="1" ht="48" x14ac:dyDescent="0.25">
      <c r="A6" s="14">
        <v>2</v>
      </c>
      <c r="B6" s="15">
        <v>20143846</v>
      </c>
      <c r="C6" s="15" t="s">
        <v>34</v>
      </c>
      <c r="D6" s="19" t="s">
        <v>35</v>
      </c>
      <c r="E6" s="17" t="s">
        <v>23</v>
      </c>
      <c r="F6" s="15" t="s">
        <v>36</v>
      </c>
      <c r="G6" s="14" t="s">
        <v>37</v>
      </c>
      <c r="H6" s="15" t="s">
        <v>36</v>
      </c>
      <c r="I6" s="18" t="s">
        <v>27</v>
      </c>
      <c r="J6" s="14" t="s">
        <v>28</v>
      </c>
      <c r="K6" s="15" t="s">
        <v>29</v>
      </c>
      <c r="L6" s="14" t="s">
        <v>30</v>
      </c>
      <c r="M6" s="14" t="s">
        <v>31</v>
      </c>
      <c r="N6" s="14" t="s">
        <v>30</v>
      </c>
      <c r="O6" s="15" t="s">
        <v>32</v>
      </c>
      <c r="P6" s="15" t="s">
        <v>33</v>
      </c>
      <c r="Q6" s="48"/>
    </row>
    <row r="7" spans="1:17" s="1" customFormat="1" ht="72" x14ac:dyDescent="0.25">
      <c r="A7" s="14">
        <v>3</v>
      </c>
      <c r="B7" s="15">
        <v>20144826</v>
      </c>
      <c r="C7" s="15" t="s">
        <v>38</v>
      </c>
      <c r="D7" s="20" t="s">
        <v>39</v>
      </c>
      <c r="E7" s="17" t="s">
        <v>23</v>
      </c>
      <c r="F7" s="15" t="s">
        <v>40</v>
      </c>
      <c r="G7" s="14" t="s">
        <v>41</v>
      </c>
      <c r="H7" s="15" t="s">
        <v>40</v>
      </c>
      <c r="I7" s="18" t="s">
        <v>27</v>
      </c>
      <c r="J7" s="14" t="s">
        <v>42</v>
      </c>
      <c r="K7" s="14" t="s">
        <v>43</v>
      </c>
      <c r="L7" s="14" t="s">
        <v>44</v>
      </c>
      <c r="M7" s="14" t="s">
        <v>45</v>
      </c>
      <c r="N7" s="14" t="s">
        <v>46</v>
      </c>
      <c r="O7" s="15" t="s">
        <v>32</v>
      </c>
      <c r="P7" s="15" t="s">
        <v>33</v>
      </c>
      <c r="Q7" s="48"/>
    </row>
    <row r="8" spans="1:17" s="1" customFormat="1" ht="61.5" customHeight="1" x14ac:dyDescent="0.25">
      <c r="A8" s="14">
        <v>4</v>
      </c>
      <c r="B8" s="15">
        <v>20145203</v>
      </c>
      <c r="C8" s="15" t="s">
        <v>47</v>
      </c>
      <c r="D8" s="21" t="s">
        <v>48</v>
      </c>
      <c r="E8" s="17" t="s">
        <v>23</v>
      </c>
      <c r="F8" s="15" t="s">
        <v>49</v>
      </c>
      <c r="G8" s="14" t="s">
        <v>50</v>
      </c>
      <c r="H8" s="15" t="s">
        <v>51</v>
      </c>
      <c r="I8" s="18" t="s">
        <v>52</v>
      </c>
      <c r="J8" s="14" t="s">
        <v>53</v>
      </c>
      <c r="K8" s="15" t="s">
        <v>54</v>
      </c>
      <c r="L8" s="22" t="s">
        <v>55</v>
      </c>
      <c r="M8" s="14" t="s">
        <v>56</v>
      </c>
      <c r="N8" s="14" t="s">
        <v>57</v>
      </c>
      <c r="O8" s="15" t="s">
        <v>32</v>
      </c>
      <c r="P8" s="15" t="s">
        <v>58</v>
      </c>
      <c r="Q8" s="48"/>
    </row>
    <row r="9" spans="1:17" s="1" customFormat="1" ht="36" x14ac:dyDescent="0.25">
      <c r="A9" s="14">
        <v>5</v>
      </c>
      <c r="B9" s="23">
        <v>20149227</v>
      </c>
      <c r="C9" s="15" t="s">
        <v>59</v>
      </c>
      <c r="D9" s="16" t="s">
        <v>60</v>
      </c>
      <c r="E9" s="17" t="s">
        <v>23</v>
      </c>
      <c r="F9" s="15" t="s">
        <v>61</v>
      </c>
      <c r="G9" s="14" t="s">
        <v>62</v>
      </c>
      <c r="H9" s="15" t="s">
        <v>63</v>
      </c>
      <c r="I9" s="15" t="s">
        <v>64</v>
      </c>
      <c r="J9" s="14" t="s">
        <v>65</v>
      </c>
      <c r="K9" s="15" t="s">
        <v>61</v>
      </c>
      <c r="L9" s="14" t="s">
        <v>66</v>
      </c>
      <c r="M9" s="14" t="s">
        <v>67</v>
      </c>
      <c r="N9" s="14" t="s">
        <v>68</v>
      </c>
      <c r="O9" s="15" t="s">
        <v>32</v>
      </c>
      <c r="P9" s="15" t="s">
        <v>69</v>
      </c>
      <c r="Q9" s="48"/>
    </row>
    <row r="10" spans="1:17" s="1" customFormat="1" ht="60" x14ac:dyDescent="0.25">
      <c r="A10" s="14">
        <v>6</v>
      </c>
      <c r="B10" s="15">
        <v>20149223</v>
      </c>
      <c r="C10" s="24" t="s">
        <v>70</v>
      </c>
      <c r="D10" s="19" t="s">
        <v>71</v>
      </c>
      <c r="E10" s="17" t="s">
        <v>23</v>
      </c>
      <c r="F10" s="15" t="s">
        <v>61</v>
      </c>
      <c r="G10" s="14" t="s">
        <v>62</v>
      </c>
      <c r="H10" s="15" t="s">
        <v>63</v>
      </c>
      <c r="I10" s="15" t="s">
        <v>72</v>
      </c>
      <c r="J10" s="14" t="s">
        <v>65</v>
      </c>
      <c r="K10" s="15" t="s">
        <v>73</v>
      </c>
      <c r="L10" s="14" t="s">
        <v>68</v>
      </c>
      <c r="M10" s="14" t="s">
        <v>74</v>
      </c>
      <c r="N10" s="14" t="s">
        <v>68</v>
      </c>
      <c r="O10" s="15" t="s">
        <v>32</v>
      </c>
      <c r="P10" s="15" t="s">
        <v>75</v>
      </c>
      <c r="Q10" s="48"/>
    </row>
    <row r="11" spans="1:17" s="1" customFormat="1" ht="48" x14ac:dyDescent="0.25">
      <c r="A11" s="14">
        <v>7</v>
      </c>
      <c r="B11" s="23">
        <v>20179635</v>
      </c>
      <c r="C11" s="24" t="s">
        <v>76</v>
      </c>
      <c r="D11" s="20" t="s">
        <v>77</v>
      </c>
      <c r="E11" s="17" t="s">
        <v>23</v>
      </c>
      <c r="F11" s="15" t="s">
        <v>36</v>
      </c>
      <c r="G11" s="14" t="s">
        <v>37</v>
      </c>
      <c r="H11" s="15" t="s">
        <v>36</v>
      </c>
      <c r="I11" s="15" t="s">
        <v>72</v>
      </c>
      <c r="J11" s="14" t="s">
        <v>53</v>
      </c>
      <c r="K11" s="15" t="s">
        <v>78</v>
      </c>
      <c r="L11" s="14" t="s">
        <v>79</v>
      </c>
      <c r="M11" s="14" t="s">
        <v>80</v>
      </c>
      <c r="N11" s="14" t="s">
        <v>79</v>
      </c>
      <c r="O11" s="15" t="s">
        <v>32</v>
      </c>
      <c r="P11" s="15" t="s">
        <v>75</v>
      </c>
      <c r="Q11" s="48"/>
    </row>
    <row r="12" spans="1:17" s="1" customFormat="1" ht="36" x14ac:dyDescent="0.25">
      <c r="A12" s="14">
        <v>8</v>
      </c>
      <c r="B12" s="15">
        <v>20153351</v>
      </c>
      <c r="C12" s="24" t="s">
        <v>81</v>
      </c>
      <c r="D12" s="20" t="s">
        <v>82</v>
      </c>
      <c r="E12" s="17" t="s">
        <v>23</v>
      </c>
      <c r="F12" s="15" t="s">
        <v>24</v>
      </c>
      <c r="G12" s="14" t="s">
        <v>25</v>
      </c>
      <c r="H12" s="15" t="s">
        <v>83</v>
      </c>
      <c r="I12" s="18" t="s">
        <v>84</v>
      </c>
      <c r="J12" s="14" t="s">
        <v>65</v>
      </c>
      <c r="K12" s="15" t="s">
        <v>31</v>
      </c>
      <c r="L12" s="14" t="s">
        <v>30</v>
      </c>
      <c r="M12" s="14" t="s">
        <v>31</v>
      </c>
      <c r="N12" s="14" t="s">
        <v>30</v>
      </c>
      <c r="O12" s="15" t="s">
        <v>32</v>
      </c>
      <c r="P12" s="15" t="s">
        <v>85</v>
      </c>
      <c r="Q12" s="48"/>
    </row>
    <row r="13" spans="1:17" s="1" customFormat="1" ht="36" x14ac:dyDescent="0.25">
      <c r="A13" s="14">
        <v>9</v>
      </c>
      <c r="B13" s="23">
        <v>20128733</v>
      </c>
      <c r="C13" s="24" t="s">
        <v>86</v>
      </c>
      <c r="D13" s="25" t="s">
        <v>87</v>
      </c>
      <c r="E13" s="17" t="s">
        <v>23</v>
      </c>
      <c r="F13" s="15" t="s">
        <v>88</v>
      </c>
      <c r="G13" s="14" t="s">
        <v>89</v>
      </c>
      <c r="H13" s="15" t="s">
        <v>90</v>
      </c>
      <c r="I13" s="18" t="s">
        <v>52</v>
      </c>
      <c r="J13" s="14" t="s">
        <v>53</v>
      </c>
      <c r="K13" s="15" t="s">
        <v>91</v>
      </c>
      <c r="L13" s="14" t="s">
        <v>92</v>
      </c>
      <c r="M13" s="15" t="s">
        <v>91</v>
      </c>
      <c r="N13" s="14" t="s">
        <v>92</v>
      </c>
      <c r="O13" s="15" t="s">
        <v>32</v>
      </c>
      <c r="P13" s="15" t="s">
        <v>58</v>
      </c>
      <c r="Q13" s="48"/>
    </row>
    <row r="14" spans="1:17" s="1" customFormat="1" ht="48" x14ac:dyDescent="0.25">
      <c r="A14" s="14">
        <v>10</v>
      </c>
      <c r="B14" s="15">
        <v>19995297</v>
      </c>
      <c r="C14" s="26" t="s">
        <v>93</v>
      </c>
      <c r="D14" s="27" t="s">
        <v>94</v>
      </c>
      <c r="E14" s="17" t="s">
        <v>23</v>
      </c>
      <c r="F14" s="15" t="s">
        <v>95</v>
      </c>
      <c r="G14" s="14" t="s">
        <v>96</v>
      </c>
      <c r="H14" s="15" t="s">
        <v>97</v>
      </c>
      <c r="I14" s="18" t="s">
        <v>98</v>
      </c>
      <c r="J14" s="14" t="s">
        <v>65</v>
      </c>
      <c r="K14" s="15" t="s">
        <v>99</v>
      </c>
      <c r="L14" s="14" t="s">
        <v>100</v>
      </c>
      <c r="M14" s="14" t="s">
        <v>101</v>
      </c>
      <c r="N14" s="14" t="s">
        <v>102</v>
      </c>
      <c r="O14" s="28" t="s">
        <v>103</v>
      </c>
      <c r="P14" s="18"/>
      <c r="Q14" s="48"/>
    </row>
    <row r="15" spans="1:17" s="1" customFormat="1" ht="72" x14ac:dyDescent="0.25">
      <c r="A15" s="14">
        <v>11</v>
      </c>
      <c r="B15" s="23">
        <v>20176291</v>
      </c>
      <c r="C15" s="24" t="s">
        <v>104</v>
      </c>
      <c r="D15" s="25" t="s">
        <v>105</v>
      </c>
      <c r="E15" s="17" t="s">
        <v>23</v>
      </c>
      <c r="F15" s="15" t="s">
        <v>88</v>
      </c>
      <c r="G15" s="14" t="s">
        <v>89</v>
      </c>
      <c r="H15" s="43" t="s">
        <v>106</v>
      </c>
      <c r="I15" s="18" t="s">
        <v>27</v>
      </c>
      <c r="J15" s="14" t="s">
        <v>28</v>
      </c>
      <c r="K15" s="15" t="s">
        <v>91</v>
      </c>
      <c r="L15" s="14" t="s">
        <v>107</v>
      </c>
      <c r="M15" s="15" t="s">
        <v>91</v>
      </c>
      <c r="N15" s="14" t="s">
        <v>107</v>
      </c>
      <c r="O15" s="15" t="s">
        <v>32</v>
      </c>
      <c r="P15" s="15" t="s">
        <v>33</v>
      </c>
      <c r="Q15" s="48"/>
    </row>
    <row r="16" spans="1:17" s="1" customFormat="1" ht="72" x14ac:dyDescent="0.25">
      <c r="A16" s="14">
        <v>12</v>
      </c>
      <c r="B16" s="15">
        <v>20176292</v>
      </c>
      <c r="C16" s="26" t="s">
        <v>108</v>
      </c>
      <c r="D16" s="27" t="s">
        <v>109</v>
      </c>
      <c r="E16" s="17" t="s">
        <v>23</v>
      </c>
      <c r="F16" s="15" t="s">
        <v>88</v>
      </c>
      <c r="G16" s="14" t="s">
        <v>89</v>
      </c>
      <c r="H16" s="15" t="s">
        <v>106</v>
      </c>
      <c r="I16" s="18" t="s">
        <v>27</v>
      </c>
      <c r="J16" s="14" t="s">
        <v>28</v>
      </c>
      <c r="K16" s="15" t="s">
        <v>91</v>
      </c>
      <c r="L16" s="14" t="s">
        <v>107</v>
      </c>
      <c r="M16" s="15" t="s">
        <v>91</v>
      </c>
      <c r="N16" s="14" t="s">
        <v>107</v>
      </c>
      <c r="O16" s="15" t="s">
        <v>32</v>
      </c>
      <c r="P16" s="15" t="s">
        <v>33</v>
      </c>
      <c r="Q16" s="48"/>
    </row>
    <row r="17" spans="1:17" s="1" customFormat="1" ht="60" x14ac:dyDescent="0.25">
      <c r="A17" s="14">
        <v>13</v>
      </c>
      <c r="B17" s="15">
        <v>20055054</v>
      </c>
      <c r="C17" s="18" t="s">
        <v>110</v>
      </c>
      <c r="D17" s="27" t="s">
        <v>111</v>
      </c>
      <c r="E17" s="63" t="s">
        <v>274</v>
      </c>
      <c r="F17" s="15" t="s">
        <v>31</v>
      </c>
      <c r="G17" s="14" t="s">
        <v>30</v>
      </c>
      <c r="H17" s="15" t="s">
        <v>112</v>
      </c>
      <c r="I17" s="18" t="s">
        <v>113</v>
      </c>
      <c r="J17" s="14" t="s">
        <v>65</v>
      </c>
      <c r="K17" s="15" t="s">
        <v>31</v>
      </c>
      <c r="L17" s="14" t="s">
        <v>30</v>
      </c>
      <c r="M17" s="15" t="s">
        <v>31</v>
      </c>
      <c r="N17" s="14" t="s">
        <v>30</v>
      </c>
      <c r="O17" s="15" t="s">
        <v>32</v>
      </c>
      <c r="P17" s="15" t="s">
        <v>114</v>
      </c>
      <c r="Q17" s="48"/>
    </row>
    <row r="18" spans="1:17" s="1" customFormat="1" ht="48" x14ac:dyDescent="0.25">
      <c r="A18" s="14">
        <v>14</v>
      </c>
      <c r="B18" s="15">
        <v>20084685</v>
      </c>
      <c r="C18" s="18" t="s">
        <v>115</v>
      </c>
      <c r="D18" s="27" t="s">
        <v>116</v>
      </c>
      <c r="E18" s="17" t="s">
        <v>23</v>
      </c>
      <c r="F18" s="15" t="s">
        <v>117</v>
      </c>
      <c r="G18" s="14" t="s">
        <v>118</v>
      </c>
      <c r="H18" s="15" t="s">
        <v>117</v>
      </c>
      <c r="I18" s="15" t="s">
        <v>119</v>
      </c>
      <c r="J18" s="14" t="s">
        <v>65</v>
      </c>
      <c r="K18" s="15" t="s">
        <v>120</v>
      </c>
      <c r="L18" s="14" t="s">
        <v>102</v>
      </c>
      <c r="M18" s="15" t="s">
        <v>121</v>
      </c>
      <c r="N18" s="14" t="s">
        <v>102</v>
      </c>
      <c r="O18" s="15" t="s">
        <v>32</v>
      </c>
      <c r="P18" s="22" t="s">
        <v>122</v>
      </c>
      <c r="Q18" s="48"/>
    </row>
    <row r="19" spans="1:17" s="1" customFormat="1" ht="48" x14ac:dyDescent="0.25">
      <c r="A19" s="14">
        <v>15</v>
      </c>
      <c r="B19" s="15">
        <v>20084686</v>
      </c>
      <c r="C19" s="18" t="s">
        <v>123</v>
      </c>
      <c r="D19" s="27" t="s">
        <v>124</v>
      </c>
      <c r="E19" s="17" t="s">
        <v>23</v>
      </c>
      <c r="F19" s="15" t="s">
        <v>117</v>
      </c>
      <c r="G19" s="14" t="s">
        <v>118</v>
      </c>
      <c r="H19" s="15" t="s">
        <v>117</v>
      </c>
      <c r="I19" s="18" t="s">
        <v>125</v>
      </c>
      <c r="J19" s="14" t="s">
        <v>65</v>
      </c>
      <c r="K19" s="15" t="s">
        <v>120</v>
      </c>
      <c r="L19" s="14" t="s">
        <v>102</v>
      </c>
      <c r="M19" s="15" t="s">
        <v>121</v>
      </c>
      <c r="N19" s="14" t="s">
        <v>102</v>
      </c>
      <c r="O19" s="15" t="s">
        <v>32</v>
      </c>
      <c r="P19" s="22" t="s">
        <v>122</v>
      </c>
      <c r="Q19" s="48"/>
    </row>
    <row r="20" spans="1:17" s="1" customFormat="1" ht="48" x14ac:dyDescent="0.25">
      <c r="A20" s="14">
        <v>16</v>
      </c>
      <c r="B20" s="15">
        <v>20084687</v>
      </c>
      <c r="C20" s="18" t="s">
        <v>126</v>
      </c>
      <c r="D20" s="27" t="s">
        <v>127</v>
      </c>
      <c r="E20" s="17" t="s">
        <v>23</v>
      </c>
      <c r="F20" s="15" t="s">
        <v>117</v>
      </c>
      <c r="G20" s="14" t="s">
        <v>118</v>
      </c>
      <c r="H20" s="15" t="s">
        <v>117</v>
      </c>
      <c r="I20" s="18" t="s">
        <v>125</v>
      </c>
      <c r="J20" s="14" t="s">
        <v>65</v>
      </c>
      <c r="K20" s="15" t="s">
        <v>120</v>
      </c>
      <c r="L20" s="14" t="s">
        <v>102</v>
      </c>
      <c r="M20" s="15" t="s">
        <v>121</v>
      </c>
      <c r="N20" s="14" t="s">
        <v>102</v>
      </c>
      <c r="O20" s="15" t="s">
        <v>32</v>
      </c>
      <c r="P20" s="22" t="s">
        <v>122</v>
      </c>
      <c r="Q20" s="48"/>
    </row>
    <row r="21" spans="1:17" s="1" customFormat="1" ht="48" x14ac:dyDescent="0.25">
      <c r="A21" s="14">
        <v>17</v>
      </c>
      <c r="B21" s="15">
        <v>20084690</v>
      </c>
      <c r="C21" s="18" t="s">
        <v>128</v>
      </c>
      <c r="D21" s="27" t="s">
        <v>129</v>
      </c>
      <c r="E21" s="17" t="s">
        <v>23</v>
      </c>
      <c r="F21" s="15" t="s">
        <v>117</v>
      </c>
      <c r="G21" s="14" t="s">
        <v>118</v>
      </c>
      <c r="H21" s="15" t="s">
        <v>117</v>
      </c>
      <c r="I21" s="18" t="s">
        <v>125</v>
      </c>
      <c r="J21" s="14" t="s">
        <v>65</v>
      </c>
      <c r="K21" s="15" t="s">
        <v>120</v>
      </c>
      <c r="L21" s="14" t="s">
        <v>102</v>
      </c>
      <c r="M21" s="15" t="s">
        <v>121</v>
      </c>
      <c r="N21" s="14" t="s">
        <v>102</v>
      </c>
      <c r="O21" s="15" t="s">
        <v>32</v>
      </c>
      <c r="P21" s="22" t="s">
        <v>122</v>
      </c>
      <c r="Q21" s="48"/>
    </row>
    <row r="22" spans="1:17" s="1" customFormat="1" ht="24" x14ac:dyDescent="0.25">
      <c r="A22" s="14">
        <v>18</v>
      </c>
      <c r="B22" s="15">
        <v>20175556</v>
      </c>
      <c r="C22" s="18" t="s">
        <v>130</v>
      </c>
      <c r="D22" s="27" t="s">
        <v>131</v>
      </c>
      <c r="E22" s="17" t="s">
        <v>23</v>
      </c>
      <c r="F22" s="15" t="s">
        <v>49</v>
      </c>
      <c r="G22" s="14" t="s">
        <v>50</v>
      </c>
      <c r="H22" s="15" t="s">
        <v>132</v>
      </c>
      <c r="I22" s="18" t="s">
        <v>64</v>
      </c>
      <c r="J22" s="14" t="s">
        <v>65</v>
      </c>
      <c r="K22" s="15" t="s">
        <v>49</v>
      </c>
      <c r="L22" s="14" t="s">
        <v>57</v>
      </c>
      <c r="M22" s="15" t="s">
        <v>49</v>
      </c>
      <c r="N22" s="14" t="s">
        <v>57</v>
      </c>
      <c r="O22" s="15" t="s">
        <v>32</v>
      </c>
      <c r="P22" s="15" t="s">
        <v>133</v>
      </c>
      <c r="Q22" s="48"/>
    </row>
    <row r="23" spans="1:17" s="1" customFormat="1" ht="60" x14ac:dyDescent="0.25">
      <c r="A23" s="14">
        <v>19</v>
      </c>
      <c r="B23" s="15">
        <v>20177223</v>
      </c>
      <c r="C23" s="18" t="s">
        <v>134</v>
      </c>
      <c r="D23" s="27" t="s">
        <v>135</v>
      </c>
      <c r="E23" s="17" t="s">
        <v>23</v>
      </c>
      <c r="F23" s="15" t="s">
        <v>97</v>
      </c>
      <c r="G23" s="14" t="s">
        <v>41</v>
      </c>
      <c r="H23" s="15" t="s">
        <v>136</v>
      </c>
      <c r="I23" s="18" t="s">
        <v>137</v>
      </c>
      <c r="J23" s="14" t="s">
        <v>65</v>
      </c>
      <c r="K23" s="15" t="s">
        <v>138</v>
      </c>
      <c r="L23" s="14" t="s">
        <v>139</v>
      </c>
      <c r="M23" s="15" t="s">
        <v>140</v>
      </c>
      <c r="N23" s="14" t="s">
        <v>141</v>
      </c>
      <c r="O23" s="15" t="s">
        <v>32</v>
      </c>
      <c r="P23" s="15" t="s">
        <v>69</v>
      </c>
      <c r="Q23" s="48"/>
    </row>
    <row r="24" spans="1:17" s="1" customFormat="1" ht="60" x14ac:dyDescent="0.25">
      <c r="A24" s="14">
        <v>20</v>
      </c>
      <c r="B24" s="15">
        <v>20169597</v>
      </c>
      <c r="C24" s="15" t="s">
        <v>142</v>
      </c>
      <c r="D24" s="19" t="s">
        <v>143</v>
      </c>
      <c r="E24" s="63" t="s">
        <v>274</v>
      </c>
      <c r="F24" s="15" t="s">
        <v>40</v>
      </c>
      <c r="G24" s="14" t="s">
        <v>41</v>
      </c>
      <c r="H24" s="15" t="s">
        <v>40</v>
      </c>
      <c r="I24" s="18" t="s">
        <v>64</v>
      </c>
      <c r="J24" s="14" t="s">
        <v>65</v>
      </c>
      <c r="K24" s="15" t="s">
        <v>144</v>
      </c>
      <c r="L24" s="14" t="s">
        <v>68</v>
      </c>
      <c r="M24" s="15" t="s">
        <v>145</v>
      </c>
      <c r="N24" s="14" t="s">
        <v>68</v>
      </c>
      <c r="O24" s="15" t="s">
        <v>32</v>
      </c>
      <c r="P24" s="15" t="s">
        <v>69</v>
      </c>
      <c r="Q24" s="48"/>
    </row>
    <row r="25" spans="1:17" s="1" customFormat="1" ht="48" x14ac:dyDescent="0.25">
      <c r="A25" s="14">
        <v>21</v>
      </c>
      <c r="B25" s="15">
        <v>20169679</v>
      </c>
      <c r="C25" s="15" t="s">
        <v>146</v>
      </c>
      <c r="D25" s="19" t="s">
        <v>147</v>
      </c>
      <c r="E25" s="17" t="s">
        <v>23</v>
      </c>
      <c r="F25" s="15" t="s">
        <v>148</v>
      </c>
      <c r="G25" s="14" t="s">
        <v>30</v>
      </c>
      <c r="H25" s="15" t="s">
        <v>149</v>
      </c>
      <c r="I25" s="18" t="s">
        <v>72</v>
      </c>
      <c r="J25" s="14" t="s">
        <v>53</v>
      </c>
      <c r="K25" s="15" t="s">
        <v>150</v>
      </c>
      <c r="L25" s="14" t="s">
        <v>30</v>
      </c>
      <c r="M25" s="15" t="s">
        <v>150</v>
      </c>
      <c r="N25" s="14" t="s">
        <v>30</v>
      </c>
      <c r="O25" s="15" t="s">
        <v>32</v>
      </c>
      <c r="P25" s="15" t="s">
        <v>75</v>
      </c>
      <c r="Q25" s="48"/>
    </row>
    <row r="26" spans="1:17" s="1" customFormat="1" ht="48" x14ac:dyDescent="0.25">
      <c r="A26" s="14">
        <v>22</v>
      </c>
      <c r="B26" s="15">
        <v>20167785</v>
      </c>
      <c r="C26" s="15" t="s">
        <v>151</v>
      </c>
      <c r="D26" s="19" t="s">
        <v>152</v>
      </c>
      <c r="E26" s="17" t="s">
        <v>23</v>
      </c>
      <c r="F26" s="15" t="s">
        <v>40</v>
      </c>
      <c r="G26" s="14" t="s">
        <v>41</v>
      </c>
      <c r="H26" s="15" t="s">
        <v>40</v>
      </c>
      <c r="I26" s="18" t="s">
        <v>52</v>
      </c>
      <c r="J26" s="14" t="s">
        <v>53</v>
      </c>
      <c r="K26" s="14" t="s">
        <v>43</v>
      </c>
      <c r="L26" s="14" t="s">
        <v>44</v>
      </c>
      <c r="M26" s="14" t="s">
        <v>45</v>
      </c>
      <c r="N26" s="14" t="s">
        <v>46</v>
      </c>
      <c r="O26" s="15" t="s">
        <v>32</v>
      </c>
      <c r="P26" s="15" t="s">
        <v>153</v>
      </c>
      <c r="Q26" s="48"/>
    </row>
    <row r="27" spans="1:17" s="1" customFormat="1" ht="36" x14ac:dyDescent="0.25">
      <c r="A27" s="14">
        <v>23</v>
      </c>
      <c r="B27" s="15">
        <v>20177308</v>
      </c>
      <c r="C27" s="15" t="s">
        <v>154</v>
      </c>
      <c r="D27" s="19" t="s">
        <v>155</v>
      </c>
      <c r="E27" s="17" t="s">
        <v>23</v>
      </c>
      <c r="F27" s="15" t="s">
        <v>156</v>
      </c>
      <c r="G27" s="14" t="s">
        <v>157</v>
      </c>
      <c r="H27" s="15" t="s">
        <v>158</v>
      </c>
      <c r="I27" s="18" t="s">
        <v>159</v>
      </c>
      <c r="J27" s="14" t="s">
        <v>65</v>
      </c>
      <c r="K27" s="15" t="s">
        <v>160</v>
      </c>
      <c r="L27" s="14" t="s">
        <v>161</v>
      </c>
      <c r="M27" s="15" t="s">
        <v>162</v>
      </c>
      <c r="N27" s="14" t="s">
        <v>46</v>
      </c>
      <c r="O27" s="15" t="s">
        <v>32</v>
      </c>
      <c r="P27" s="15" t="s">
        <v>163</v>
      </c>
      <c r="Q27" s="48"/>
    </row>
    <row r="28" spans="1:17" s="1" customFormat="1" ht="36" x14ac:dyDescent="0.25">
      <c r="A28" s="14">
        <v>24</v>
      </c>
      <c r="B28" s="15">
        <v>20103488</v>
      </c>
      <c r="C28" s="15" t="s">
        <v>164</v>
      </c>
      <c r="D28" s="19" t="s">
        <v>165</v>
      </c>
      <c r="E28" s="17" t="s">
        <v>23</v>
      </c>
      <c r="F28" s="15" t="s">
        <v>166</v>
      </c>
      <c r="G28" s="14" t="s">
        <v>41</v>
      </c>
      <c r="H28" s="15" t="s">
        <v>166</v>
      </c>
      <c r="I28" s="18" t="s">
        <v>52</v>
      </c>
      <c r="J28" s="14" t="s">
        <v>53</v>
      </c>
      <c r="K28" s="15" t="s">
        <v>167</v>
      </c>
      <c r="L28" s="14" t="s">
        <v>79</v>
      </c>
      <c r="M28" s="15" t="s">
        <v>80</v>
      </c>
      <c r="N28" s="14" t="s">
        <v>79</v>
      </c>
      <c r="O28" s="15" t="s">
        <v>32</v>
      </c>
      <c r="P28" s="15" t="s">
        <v>58</v>
      </c>
      <c r="Q28" s="48"/>
    </row>
    <row r="29" spans="1:17" s="1" customFormat="1" ht="48" x14ac:dyDescent="0.25">
      <c r="A29" s="14">
        <v>25</v>
      </c>
      <c r="B29" s="15">
        <v>20186253</v>
      </c>
      <c r="C29" s="15" t="s">
        <v>168</v>
      </c>
      <c r="D29" s="29" t="s">
        <v>169</v>
      </c>
      <c r="E29" s="17" t="s">
        <v>23</v>
      </c>
      <c r="F29" s="15" t="s">
        <v>36</v>
      </c>
      <c r="G29" s="14" t="s">
        <v>37</v>
      </c>
      <c r="H29" s="15" t="s">
        <v>36</v>
      </c>
      <c r="I29" s="18" t="s">
        <v>52</v>
      </c>
      <c r="J29" s="14" t="s">
        <v>53</v>
      </c>
      <c r="K29" s="15" t="s">
        <v>167</v>
      </c>
      <c r="L29" s="14" t="s">
        <v>79</v>
      </c>
      <c r="M29" s="15" t="s">
        <v>170</v>
      </c>
      <c r="N29" s="14" t="s">
        <v>171</v>
      </c>
      <c r="O29" s="15" t="s">
        <v>32</v>
      </c>
      <c r="P29" s="15" t="s">
        <v>58</v>
      </c>
      <c r="Q29" s="48"/>
    </row>
    <row r="30" spans="1:17" s="1" customFormat="1" ht="48" x14ac:dyDescent="0.25">
      <c r="A30" s="14">
        <v>26</v>
      </c>
      <c r="B30" s="15">
        <v>20159173</v>
      </c>
      <c r="C30" s="15" t="s">
        <v>172</v>
      </c>
      <c r="D30" s="19" t="s">
        <v>173</v>
      </c>
      <c r="E30" s="17" t="s">
        <v>23</v>
      </c>
      <c r="F30" s="15" t="s">
        <v>40</v>
      </c>
      <c r="G30" s="14" t="s">
        <v>41</v>
      </c>
      <c r="H30" s="15" t="s">
        <v>40</v>
      </c>
      <c r="I30" s="18" t="s">
        <v>72</v>
      </c>
      <c r="J30" s="14" t="s">
        <v>53</v>
      </c>
      <c r="K30" s="15" t="s">
        <v>174</v>
      </c>
      <c r="L30" s="14" t="s">
        <v>68</v>
      </c>
      <c r="M30" s="15" t="s">
        <v>145</v>
      </c>
      <c r="N30" s="14" t="s">
        <v>68</v>
      </c>
      <c r="O30" s="15" t="s">
        <v>32</v>
      </c>
      <c r="P30" s="15" t="s">
        <v>75</v>
      </c>
      <c r="Q30" s="48"/>
    </row>
    <row r="31" spans="1:17" s="1" customFormat="1" ht="48" x14ac:dyDescent="0.25">
      <c r="A31" s="14">
        <v>27</v>
      </c>
      <c r="B31" s="30">
        <v>20002045</v>
      </c>
      <c r="C31" s="30" t="s">
        <v>175</v>
      </c>
      <c r="D31" s="31" t="s">
        <v>176</v>
      </c>
      <c r="E31" s="17" t="s">
        <v>23</v>
      </c>
      <c r="F31" s="15" t="s">
        <v>177</v>
      </c>
      <c r="G31" s="14" t="s">
        <v>41</v>
      </c>
      <c r="H31" s="15" t="s">
        <v>178</v>
      </c>
      <c r="I31" s="18" t="s">
        <v>179</v>
      </c>
      <c r="J31" s="14" t="s">
        <v>65</v>
      </c>
      <c r="K31" s="15" t="s">
        <v>180</v>
      </c>
      <c r="L31" s="14" t="s">
        <v>181</v>
      </c>
      <c r="M31" s="15" t="s">
        <v>182</v>
      </c>
      <c r="N31" s="14" t="s">
        <v>79</v>
      </c>
      <c r="O31" s="15" t="s">
        <v>32</v>
      </c>
      <c r="P31" s="15" t="s">
        <v>183</v>
      </c>
      <c r="Q31" s="48"/>
    </row>
    <row r="32" spans="1:17" s="1" customFormat="1" ht="96" x14ac:dyDescent="0.25">
      <c r="A32" s="14">
        <v>28</v>
      </c>
      <c r="B32" s="22">
        <v>20194635</v>
      </c>
      <c r="C32" s="22" t="s">
        <v>184</v>
      </c>
      <c r="D32" s="19" t="s">
        <v>185</v>
      </c>
      <c r="E32" s="17" t="s">
        <v>23</v>
      </c>
      <c r="F32" s="15" t="s">
        <v>186</v>
      </c>
      <c r="G32" s="14" t="s">
        <v>187</v>
      </c>
      <c r="H32" s="15" t="s">
        <v>63</v>
      </c>
      <c r="I32" s="18" t="s">
        <v>27</v>
      </c>
      <c r="J32" s="14" t="s">
        <v>188</v>
      </c>
      <c r="K32" s="15" t="s">
        <v>189</v>
      </c>
      <c r="L32" s="15" t="s">
        <v>190</v>
      </c>
      <c r="M32" s="15" t="s">
        <v>191</v>
      </c>
      <c r="N32" s="15" t="s">
        <v>192</v>
      </c>
      <c r="O32" s="15" t="s">
        <v>32</v>
      </c>
      <c r="P32" s="15" t="s">
        <v>33</v>
      </c>
      <c r="Q32" s="48"/>
    </row>
    <row r="33" spans="1:20" s="1" customFormat="1" ht="36" x14ac:dyDescent="0.25">
      <c r="A33" s="14">
        <v>29</v>
      </c>
      <c r="B33" s="22">
        <v>20195592</v>
      </c>
      <c r="C33" s="22" t="s">
        <v>197</v>
      </c>
      <c r="D33" s="27" t="s">
        <v>198</v>
      </c>
      <c r="E33" s="17" t="s">
        <v>23</v>
      </c>
      <c r="F33" s="15" t="s">
        <v>24</v>
      </c>
      <c r="G33" s="14" t="s">
        <v>25</v>
      </c>
      <c r="H33" s="15" t="s">
        <v>83</v>
      </c>
      <c r="I33" s="18" t="s">
        <v>199</v>
      </c>
      <c r="J33" s="14" t="s">
        <v>53</v>
      </c>
      <c r="K33" s="15" t="s">
        <v>31</v>
      </c>
      <c r="L33" s="14" t="s">
        <v>30</v>
      </c>
      <c r="M33" s="15" t="s">
        <v>53</v>
      </c>
      <c r="N33" s="14" t="s">
        <v>30</v>
      </c>
      <c r="O33" s="15" t="s">
        <v>32</v>
      </c>
      <c r="P33" s="15" t="s">
        <v>75</v>
      </c>
      <c r="Q33" s="48"/>
    </row>
    <row r="34" spans="1:20" s="1" customFormat="1" ht="60" x14ac:dyDescent="0.25">
      <c r="A34" s="14">
        <v>30</v>
      </c>
      <c r="B34" s="22">
        <v>20164753</v>
      </c>
      <c r="C34" s="22" t="s">
        <v>200</v>
      </c>
      <c r="D34" s="29" t="s">
        <v>201</v>
      </c>
      <c r="E34" s="17" t="s">
        <v>23</v>
      </c>
      <c r="F34" s="15" t="s">
        <v>202</v>
      </c>
      <c r="G34" s="14" t="s">
        <v>203</v>
      </c>
      <c r="H34" s="15" t="s">
        <v>204</v>
      </c>
      <c r="I34" s="18" t="s">
        <v>205</v>
      </c>
      <c r="J34" s="14" t="s">
        <v>53</v>
      </c>
      <c r="K34" s="15" t="s">
        <v>206</v>
      </c>
      <c r="L34" s="14" t="s">
        <v>203</v>
      </c>
      <c r="M34" s="15" t="s">
        <v>206</v>
      </c>
      <c r="N34" s="14" t="s">
        <v>203</v>
      </c>
      <c r="O34" s="15" t="s">
        <v>32</v>
      </c>
      <c r="P34" s="15" t="s">
        <v>207</v>
      </c>
      <c r="Q34" s="48"/>
    </row>
    <row r="35" spans="1:20" s="1" customFormat="1" ht="60" x14ac:dyDescent="0.25">
      <c r="A35" s="14">
        <v>31</v>
      </c>
      <c r="B35" s="22">
        <v>20196816</v>
      </c>
      <c r="C35" s="22" t="s">
        <v>208</v>
      </c>
      <c r="D35" s="29" t="s">
        <v>209</v>
      </c>
      <c r="E35" s="63" t="s">
        <v>274</v>
      </c>
      <c r="F35" s="15" t="s">
        <v>210</v>
      </c>
      <c r="G35" s="14" t="s">
        <v>211</v>
      </c>
      <c r="H35" s="15" t="s">
        <v>212</v>
      </c>
      <c r="I35" s="18" t="s">
        <v>84</v>
      </c>
      <c r="J35" s="14" t="s">
        <v>65</v>
      </c>
      <c r="K35" s="15" t="s">
        <v>213</v>
      </c>
      <c r="L35" s="14" t="s">
        <v>68</v>
      </c>
      <c r="M35" s="15" t="s">
        <v>214</v>
      </c>
      <c r="N35" s="14" t="s">
        <v>68</v>
      </c>
      <c r="O35" s="15" t="s">
        <v>32</v>
      </c>
      <c r="P35" s="15" t="s">
        <v>215</v>
      </c>
      <c r="Q35" s="48"/>
      <c r="T35" s="1" t="s">
        <v>257</v>
      </c>
    </row>
    <row r="36" spans="1:20" s="1" customFormat="1" ht="36" x14ac:dyDescent="0.25">
      <c r="A36" s="14">
        <v>32</v>
      </c>
      <c r="B36" s="22">
        <v>20002046</v>
      </c>
      <c r="C36" s="22" t="s">
        <v>216</v>
      </c>
      <c r="D36" s="29" t="s">
        <v>217</v>
      </c>
      <c r="E36" s="17" t="s">
        <v>23</v>
      </c>
      <c r="F36" s="15" t="s">
        <v>178</v>
      </c>
      <c r="G36" s="14" t="s">
        <v>41</v>
      </c>
      <c r="H36" s="15" t="s">
        <v>178</v>
      </c>
      <c r="I36" s="18" t="s">
        <v>218</v>
      </c>
      <c r="J36" s="14" t="s">
        <v>65</v>
      </c>
      <c r="K36" s="15" t="s">
        <v>180</v>
      </c>
      <c r="L36" s="14" t="s">
        <v>181</v>
      </c>
      <c r="M36" s="15" t="s">
        <v>219</v>
      </c>
      <c r="N36" s="14" t="s">
        <v>79</v>
      </c>
      <c r="O36" s="15" t="s">
        <v>103</v>
      </c>
      <c r="P36" s="15" t="s">
        <v>220</v>
      </c>
      <c r="Q36" s="48"/>
    </row>
    <row r="37" spans="1:20" s="1" customFormat="1" ht="36" x14ac:dyDescent="0.25">
      <c r="A37" s="14">
        <v>33</v>
      </c>
      <c r="B37" s="22">
        <v>20002042</v>
      </c>
      <c r="C37" s="22" t="s">
        <v>221</v>
      </c>
      <c r="D37" s="29" t="s">
        <v>222</v>
      </c>
      <c r="E37" s="17" t="s">
        <v>23</v>
      </c>
      <c r="F37" s="15" t="s">
        <v>178</v>
      </c>
      <c r="G37" s="14" t="s">
        <v>41</v>
      </c>
      <c r="H37" s="15" t="s">
        <v>178</v>
      </c>
      <c r="I37" s="18" t="s">
        <v>223</v>
      </c>
      <c r="J37" s="14" t="s">
        <v>65</v>
      </c>
      <c r="K37" s="15" t="s">
        <v>180</v>
      </c>
      <c r="L37" s="14" t="s">
        <v>181</v>
      </c>
      <c r="M37" s="15" t="s">
        <v>182</v>
      </c>
      <c r="N37" s="14" t="s">
        <v>79</v>
      </c>
      <c r="O37" s="15" t="s">
        <v>32</v>
      </c>
      <c r="P37" s="15" t="s">
        <v>183</v>
      </c>
      <c r="Q37" s="48"/>
    </row>
    <row r="38" spans="1:20" s="1" customFormat="1" ht="60" x14ac:dyDescent="0.25">
      <c r="A38" s="14">
        <v>34</v>
      </c>
      <c r="B38" s="22">
        <v>20066850</v>
      </c>
      <c r="C38" s="22" t="s">
        <v>224</v>
      </c>
      <c r="D38" s="29" t="s">
        <v>225</v>
      </c>
      <c r="E38" s="17" t="s">
        <v>23</v>
      </c>
      <c r="F38" s="15" t="s">
        <v>36</v>
      </c>
      <c r="G38" s="14" t="s">
        <v>37</v>
      </c>
      <c r="H38" s="15" t="s">
        <v>36</v>
      </c>
      <c r="I38" s="18" t="s">
        <v>84</v>
      </c>
      <c r="J38" s="14" t="s">
        <v>65</v>
      </c>
      <c r="K38" s="15" t="s">
        <v>226</v>
      </c>
      <c r="L38" s="14" t="s">
        <v>30</v>
      </c>
      <c r="M38" s="15" t="s">
        <v>226</v>
      </c>
      <c r="N38" s="14" t="s">
        <v>30</v>
      </c>
      <c r="O38" s="15" t="s">
        <v>32</v>
      </c>
      <c r="P38" s="15" t="s">
        <v>227</v>
      </c>
      <c r="Q38" s="48"/>
    </row>
    <row r="39" spans="1:20" s="1" customFormat="1" ht="36" x14ac:dyDescent="0.25">
      <c r="A39" s="14">
        <v>35</v>
      </c>
      <c r="B39" s="22">
        <v>20005999</v>
      </c>
      <c r="C39" s="22" t="s">
        <v>258</v>
      </c>
      <c r="D39" s="29" t="s">
        <v>259</v>
      </c>
      <c r="E39" s="17" t="s">
        <v>23</v>
      </c>
      <c r="F39" s="15" t="s">
        <v>178</v>
      </c>
      <c r="G39" s="14" t="s">
        <v>41</v>
      </c>
      <c r="H39" s="15" t="s">
        <v>178</v>
      </c>
      <c r="I39" s="18" t="s">
        <v>223</v>
      </c>
      <c r="J39" s="14" t="s">
        <v>65</v>
      </c>
      <c r="K39" s="15" t="s">
        <v>180</v>
      </c>
      <c r="L39" s="14" t="s">
        <v>181</v>
      </c>
      <c r="M39" s="15" t="s">
        <v>182</v>
      </c>
      <c r="N39" s="14" t="s">
        <v>79</v>
      </c>
      <c r="O39" s="15" t="s">
        <v>32</v>
      </c>
      <c r="P39" s="15" t="s">
        <v>183</v>
      </c>
      <c r="Q39" s="48"/>
    </row>
    <row r="40" spans="1:20" s="1" customFormat="1" ht="84" x14ac:dyDescent="0.25">
      <c r="A40" s="14">
        <v>36</v>
      </c>
      <c r="B40" s="22">
        <v>20068285</v>
      </c>
      <c r="C40" s="22" t="s">
        <v>260</v>
      </c>
      <c r="D40" s="44" t="s">
        <v>261</v>
      </c>
      <c r="E40" s="17" t="s">
        <v>23</v>
      </c>
      <c r="F40" s="43" t="s">
        <v>88</v>
      </c>
      <c r="G40" s="14" t="s">
        <v>89</v>
      </c>
      <c r="H40" s="43" t="s">
        <v>262</v>
      </c>
      <c r="I40" s="46" t="s">
        <v>232</v>
      </c>
      <c r="J40" s="45" t="s">
        <v>28</v>
      </c>
      <c r="K40" s="43" t="s">
        <v>263</v>
      </c>
      <c r="L40" s="45" t="s">
        <v>265</v>
      </c>
      <c r="M40" s="43" t="s">
        <v>264</v>
      </c>
      <c r="N40" s="14" t="s">
        <v>107</v>
      </c>
      <c r="O40" s="15" t="s">
        <v>32</v>
      </c>
      <c r="P40" s="43" t="s">
        <v>235</v>
      </c>
      <c r="Q40" s="48"/>
    </row>
    <row r="41" spans="1:20" s="40" customFormat="1" ht="60" x14ac:dyDescent="0.25">
      <c r="A41" s="14">
        <v>37</v>
      </c>
      <c r="B41" s="22">
        <v>20209185</v>
      </c>
      <c r="C41" s="22" t="s">
        <v>266</v>
      </c>
      <c r="D41" s="44" t="s">
        <v>267</v>
      </c>
      <c r="E41" s="17" t="s">
        <v>23</v>
      </c>
      <c r="F41" s="43" t="s">
        <v>268</v>
      </c>
      <c r="G41" s="14" t="s">
        <v>89</v>
      </c>
      <c r="H41" s="43" t="s">
        <v>262</v>
      </c>
      <c r="I41" s="46" t="s">
        <v>64</v>
      </c>
      <c r="J41" s="45" t="s">
        <v>269</v>
      </c>
      <c r="K41" s="43" t="s">
        <v>272</v>
      </c>
      <c r="L41" s="45" t="s">
        <v>271</v>
      </c>
      <c r="M41" s="43" t="s">
        <v>270</v>
      </c>
      <c r="N41" s="14" t="s">
        <v>107</v>
      </c>
      <c r="O41" s="15" t="s">
        <v>32</v>
      </c>
      <c r="P41" s="43" t="s">
        <v>133</v>
      </c>
      <c r="Q41" s="50"/>
    </row>
    <row r="42" spans="1:20" s="1" customFormat="1" ht="18" customHeight="1" x14ac:dyDescent="0.25">
      <c r="A42" s="62" t="s">
        <v>228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48"/>
    </row>
    <row r="43" spans="1:20" s="1" customFormat="1" ht="60" customHeight="1" x14ac:dyDescent="0.25">
      <c r="A43" s="14">
        <v>1</v>
      </c>
      <c r="B43" s="22">
        <v>20199123</v>
      </c>
      <c r="C43" s="22" t="s">
        <v>229</v>
      </c>
      <c r="D43" s="29" t="s">
        <v>230</v>
      </c>
      <c r="E43" s="17" t="s">
        <v>231</v>
      </c>
      <c r="F43" s="15" t="s">
        <v>61</v>
      </c>
      <c r="G43" s="14" t="s">
        <v>62</v>
      </c>
      <c r="H43" s="15" t="s">
        <v>63</v>
      </c>
      <c r="I43" s="18" t="s">
        <v>232</v>
      </c>
      <c r="J43" s="14" t="s">
        <v>28</v>
      </c>
      <c r="K43" s="15" t="s">
        <v>233</v>
      </c>
      <c r="L43" s="14" t="s">
        <v>46</v>
      </c>
      <c r="M43" s="15" t="s">
        <v>234</v>
      </c>
      <c r="N43" s="14" t="s">
        <v>68</v>
      </c>
      <c r="O43" s="15" t="s">
        <v>32</v>
      </c>
      <c r="P43" s="15" t="s">
        <v>235</v>
      </c>
      <c r="Q43" s="48"/>
    </row>
    <row r="44" spans="1:20" s="42" customFormat="1" ht="60" customHeight="1" x14ac:dyDescent="0.25">
      <c r="A44" s="15">
        <v>2</v>
      </c>
      <c r="B44" s="15">
        <v>20190675</v>
      </c>
      <c r="C44" s="15" t="s">
        <v>193</v>
      </c>
      <c r="D44" s="19" t="s">
        <v>194</v>
      </c>
      <c r="E44" s="41" t="s">
        <v>231</v>
      </c>
      <c r="F44" s="15" t="s">
        <v>36</v>
      </c>
      <c r="G44" s="15" t="s">
        <v>37</v>
      </c>
      <c r="H44" s="15" t="s">
        <v>36</v>
      </c>
      <c r="I44" s="18" t="s">
        <v>159</v>
      </c>
      <c r="J44" s="15" t="s">
        <v>65</v>
      </c>
      <c r="K44" s="15" t="s">
        <v>195</v>
      </c>
      <c r="L44" s="15" t="s">
        <v>68</v>
      </c>
      <c r="M44" s="15" t="s">
        <v>196</v>
      </c>
      <c r="N44" s="15" t="s">
        <v>68</v>
      </c>
      <c r="O44" s="15" t="s">
        <v>103</v>
      </c>
      <c r="P44" s="15" t="s">
        <v>163</v>
      </c>
      <c r="Q44" s="49"/>
    </row>
    <row r="45" spans="1:20" ht="18" customHeight="1" x14ac:dyDescent="0.25">
      <c r="A45" s="53" t="s">
        <v>236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20" ht="184.5" customHeight="1" x14ac:dyDescent="0.25">
      <c r="A46" s="61" t="s">
        <v>275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</row>
    <row r="47" spans="1:20" ht="29.2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0" ht="29.2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29.2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29.2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ht="29.2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ht="29.2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ht="29.2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ht="29.2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</sheetData>
  <autoFilter ref="A4:P55" xr:uid="{00000000-0001-0000-0000-000000000000}"/>
  <mergeCells count="12">
    <mergeCell ref="A46:P46"/>
    <mergeCell ref="A1:C3"/>
    <mergeCell ref="N1:P3"/>
    <mergeCell ref="D1:M1"/>
    <mergeCell ref="A45:P45"/>
    <mergeCell ref="A42:P42"/>
    <mergeCell ref="K2:M2"/>
    <mergeCell ref="K3:M3"/>
    <mergeCell ref="F3:J3"/>
    <mergeCell ref="F2:J2"/>
    <mergeCell ref="D2:E2"/>
    <mergeCell ref="D3:E3"/>
  </mergeCells>
  <dataValidations disablePrompts="1" count="1">
    <dataValidation type="list" allowBlank="1" showInputMessage="1" showErrorMessage="1" error="Seleccione una categoría de la lista o cree una categoría para mostrarla en esta lista desde la hoja de cálculo de configuración." sqref="D11" xr:uid="{8AF5FCFB-F6AC-4D5E-9D73-ED6087836A5C}">
      <formula1>ListaDeCategorías</formula1>
    </dataValidation>
  </dataValidations>
  <pageMargins left="0.23622047244094491" right="0.23622047244094491" top="0.74803149606299213" bottom="0.74803149606299213" header="0.31496062992125984" footer="0.31496062992125984"/>
  <pageSetup paperSize="256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'Y:\G_REGT_SAN_MDCMT_PROD_BIOLG\[Seguimiento Tramites 1782 06-04-2020.xlsx]Desplegables'!#REF!</xm:f>
          </x14:formula1>
          <xm:sqref>O43:O44 O5:O41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6C40-94C0-40EB-A351-D4CD575C9F03}">
  <dimension ref="A1"/>
  <sheetViews>
    <sheetView workbookViewId="0">
      <selection activeCell="A46" sqref="A46:P4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6E37-6D09-4E7F-969A-6129F4E6500B}">
  <sheetPr filterMode="1"/>
  <dimension ref="A1:I35"/>
  <sheetViews>
    <sheetView topLeftCell="A26" workbookViewId="0">
      <selection activeCell="A46" sqref="A46:P46"/>
    </sheetView>
  </sheetViews>
  <sheetFormatPr baseColWidth="10" defaultColWidth="11.42578125" defaultRowHeight="15" x14ac:dyDescent="0.25"/>
  <cols>
    <col min="7" max="7" width="31.140625" customWidth="1"/>
    <col min="8" max="8" width="21.85546875" customWidth="1"/>
  </cols>
  <sheetData>
    <row r="1" spans="1:6" ht="33.75" x14ac:dyDescent="0.25">
      <c r="A1" s="3" t="s">
        <v>237</v>
      </c>
      <c r="B1" s="3" t="s">
        <v>238</v>
      </c>
      <c r="C1" s="3" t="s">
        <v>239</v>
      </c>
      <c r="D1" s="3" t="s">
        <v>240</v>
      </c>
    </row>
    <row r="2" spans="1:6" ht="33.75" hidden="1" x14ac:dyDescent="0.25">
      <c r="A2" s="4" t="s">
        <v>21</v>
      </c>
      <c r="B2" s="4">
        <v>20142329</v>
      </c>
      <c r="C2" s="5" t="s">
        <v>241</v>
      </c>
      <c r="D2" s="4" t="s">
        <v>22</v>
      </c>
      <c r="E2" s="4" t="s">
        <v>32</v>
      </c>
      <c r="F2" t="e">
        <f>VLOOKUP(B:B,#REF!,1,0)</f>
        <v>#REF!</v>
      </c>
    </row>
    <row r="3" spans="1:6" ht="33.75" hidden="1" x14ac:dyDescent="0.25">
      <c r="A3" s="4" t="s">
        <v>34</v>
      </c>
      <c r="B3" s="4">
        <v>20143846</v>
      </c>
      <c r="C3" s="4" t="s">
        <v>27</v>
      </c>
      <c r="D3" s="4" t="s">
        <v>242</v>
      </c>
      <c r="E3" s="4" t="s">
        <v>32</v>
      </c>
      <c r="F3" t="e">
        <f>VLOOKUP(B:B,#REF!,1,0)</f>
        <v>#REF!</v>
      </c>
    </row>
    <row r="4" spans="1:6" ht="33.75" hidden="1" x14ac:dyDescent="0.25">
      <c r="A4" s="4" t="s">
        <v>243</v>
      </c>
      <c r="B4" s="4">
        <v>20149227</v>
      </c>
      <c r="C4" s="4" t="s">
        <v>64</v>
      </c>
      <c r="D4" s="4" t="s">
        <v>60</v>
      </c>
      <c r="E4" s="4" t="s">
        <v>32</v>
      </c>
      <c r="F4" t="e">
        <f>VLOOKUP(B:B,#REF!,1,0)</f>
        <v>#REF!</v>
      </c>
    </row>
    <row r="5" spans="1:6" ht="90" hidden="1" x14ac:dyDescent="0.25">
      <c r="A5" s="4" t="s">
        <v>38</v>
      </c>
      <c r="B5" s="4">
        <v>20144826</v>
      </c>
      <c r="C5" s="5" t="s">
        <v>241</v>
      </c>
      <c r="D5" s="4" t="s">
        <v>244</v>
      </c>
      <c r="E5" s="4" t="s">
        <v>32</v>
      </c>
      <c r="F5" t="e">
        <f>VLOOKUP(B:B,#REF!,1,0)</f>
        <v>#REF!</v>
      </c>
    </row>
    <row r="6" spans="1:6" ht="33.75" hidden="1" x14ac:dyDescent="0.25">
      <c r="A6" s="4" t="s">
        <v>245</v>
      </c>
      <c r="B6" s="4">
        <v>20149223</v>
      </c>
      <c r="C6" s="4" t="s">
        <v>72</v>
      </c>
      <c r="D6" s="4" t="s">
        <v>71</v>
      </c>
      <c r="E6" s="4" t="s">
        <v>32</v>
      </c>
      <c r="F6" t="e">
        <f>VLOOKUP(B:B,#REF!,1,0)</f>
        <v>#REF!</v>
      </c>
    </row>
    <row r="7" spans="1:6" ht="33.75" hidden="1" x14ac:dyDescent="0.25">
      <c r="A7" s="5" t="s">
        <v>246</v>
      </c>
      <c r="B7" s="4">
        <v>19995297</v>
      </c>
      <c r="C7" s="4" t="s">
        <v>98</v>
      </c>
      <c r="D7" s="4" t="s">
        <v>94</v>
      </c>
      <c r="E7" s="6" t="s">
        <v>103</v>
      </c>
      <c r="F7" t="e">
        <f>VLOOKUP(B:B,#REF!,1,0)</f>
        <v>#REF!</v>
      </c>
    </row>
    <row r="8" spans="1:6" ht="33.75" hidden="1" x14ac:dyDescent="0.25">
      <c r="A8" s="4" t="s">
        <v>247</v>
      </c>
      <c r="B8" s="4">
        <v>20128733</v>
      </c>
      <c r="C8" s="4" t="s">
        <v>52</v>
      </c>
      <c r="D8" s="4" t="s">
        <v>248</v>
      </c>
      <c r="E8" s="4" t="s">
        <v>32</v>
      </c>
      <c r="F8" t="e">
        <f>VLOOKUP(B:B,#REF!,1,0)</f>
        <v>#REF!</v>
      </c>
    </row>
    <row r="9" spans="1:6" ht="67.5" hidden="1" x14ac:dyDescent="0.25">
      <c r="A9" s="4" t="s">
        <v>47</v>
      </c>
      <c r="B9" s="4">
        <v>20145203</v>
      </c>
      <c r="C9" s="4" t="s">
        <v>52</v>
      </c>
      <c r="D9" s="4" t="s">
        <v>48</v>
      </c>
      <c r="E9" s="4" t="s">
        <v>32</v>
      </c>
      <c r="F9" t="e">
        <f>VLOOKUP(B:B,#REF!,1,0)</f>
        <v>#REF!</v>
      </c>
    </row>
    <row r="10" spans="1:6" ht="22.5" hidden="1" x14ac:dyDescent="0.25">
      <c r="A10" s="4" t="s">
        <v>81</v>
      </c>
      <c r="B10" s="4">
        <v>20153351</v>
      </c>
      <c r="C10" s="4" t="s">
        <v>84</v>
      </c>
      <c r="D10" s="4" t="s">
        <v>249</v>
      </c>
      <c r="E10" s="4" t="s">
        <v>32</v>
      </c>
      <c r="F10" t="e">
        <f>VLOOKUP(B:B,#REF!,1,0)</f>
        <v>#REF!</v>
      </c>
    </row>
    <row r="11" spans="1:6" ht="33.75" hidden="1" x14ac:dyDescent="0.25">
      <c r="A11" s="4" t="s">
        <v>76</v>
      </c>
      <c r="B11" s="4">
        <v>20179635</v>
      </c>
      <c r="C11" s="4" t="s">
        <v>72</v>
      </c>
      <c r="D11" s="4" t="s">
        <v>77</v>
      </c>
      <c r="E11" s="4" t="s">
        <v>32</v>
      </c>
      <c r="F11" t="e">
        <f>VLOOKUP(B:B,#REF!,1,0)</f>
        <v>#REF!</v>
      </c>
    </row>
    <row r="12" spans="1:6" ht="56.25" hidden="1" x14ac:dyDescent="0.25">
      <c r="A12" s="4" t="s">
        <v>115</v>
      </c>
      <c r="B12" s="4">
        <v>20084685</v>
      </c>
      <c r="C12" s="4" t="s">
        <v>125</v>
      </c>
      <c r="D12" s="4" t="s">
        <v>116</v>
      </c>
      <c r="E12" s="4" t="s">
        <v>32</v>
      </c>
      <c r="F12" t="e">
        <f>VLOOKUP(B:B,#REF!,1,0)</f>
        <v>#REF!</v>
      </c>
    </row>
    <row r="13" spans="1:6" ht="67.5" hidden="1" x14ac:dyDescent="0.25">
      <c r="A13" s="4" t="s">
        <v>126</v>
      </c>
      <c r="B13" s="4">
        <v>20084687</v>
      </c>
      <c r="C13" s="4" t="s">
        <v>125</v>
      </c>
      <c r="D13" s="4" t="s">
        <v>127</v>
      </c>
      <c r="E13" s="4" t="s">
        <v>32</v>
      </c>
      <c r="F13" t="e">
        <f>VLOOKUP(B:B,#REF!,1,0)</f>
        <v>#REF!</v>
      </c>
    </row>
    <row r="14" spans="1:6" ht="67.5" hidden="1" x14ac:dyDescent="0.25">
      <c r="A14" s="4" t="s">
        <v>128</v>
      </c>
      <c r="B14" s="4">
        <v>20084690</v>
      </c>
      <c r="C14" s="4" t="s">
        <v>125</v>
      </c>
      <c r="D14" s="4" t="s">
        <v>129</v>
      </c>
      <c r="E14" s="4" t="s">
        <v>32</v>
      </c>
      <c r="F14" t="e">
        <f>VLOOKUP(B:B,#REF!,1,0)</f>
        <v>#REF!</v>
      </c>
    </row>
    <row r="15" spans="1:6" ht="67.5" hidden="1" x14ac:dyDescent="0.25">
      <c r="A15" s="4" t="s">
        <v>250</v>
      </c>
      <c r="B15" s="4">
        <v>20084686</v>
      </c>
      <c r="C15" s="4" t="s">
        <v>125</v>
      </c>
      <c r="D15" s="4" t="s">
        <v>124</v>
      </c>
      <c r="E15" s="4" t="s">
        <v>32</v>
      </c>
      <c r="F15" t="e">
        <f>VLOOKUP(B:B,#REF!,1,0)</f>
        <v>#REF!</v>
      </c>
    </row>
    <row r="16" spans="1:6" ht="33.75" hidden="1" x14ac:dyDescent="0.25">
      <c r="A16" s="4" t="s">
        <v>134</v>
      </c>
      <c r="B16" s="4">
        <v>20177223</v>
      </c>
      <c r="C16" s="4" t="s">
        <v>64</v>
      </c>
      <c r="D16" s="4" t="s">
        <v>135</v>
      </c>
      <c r="E16" s="4" t="s">
        <v>32</v>
      </c>
      <c r="F16" t="e">
        <f>VLOOKUP(B:B,#REF!,1,0)</f>
        <v>#REF!</v>
      </c>
    </row>
    <row r="17" spans="1:9" ht="33.75" hidden="1" x14ac:dyDescent="0.25">
      <c r="A17" s="4" t="s">
        <v>130</v>
      </c>
      <c r="B17" s="4">
        <v>20175556</v>
      </c>
      <c r="C17" s="4" t="s">
        <v>64</v>
      </c>
      <c r="D17" s="4" t="s">
        <v>131</v>
      </c>
      <c r="E17" s="4" t="s">
        <v>32</v>
      </c>
      <c r="F17" t="e">
        <f>VLOOKUP(B:B,#REF!,1,0)</f>
        <v>#REF!</v>
      </c>
    </row>
    <row r="18" spans="1:9" ht="33.75" x14ac:dyDescent="0.25">
      <c r="A18" s="4">
        <v>20169597</v>
      </c>
      <c r="B18" s="4" t="s">
        <v>64</v>
      </c>
      <c r="C18" s="4" t="s">
        <v>143</v>
      </c>
      <c r="D18" s="4" t="s">
        <v>32</v>
      </c>
      <c r="E18" t="e">
        <f>VLOOKUP(B:B,#REF!,1,0)</f>
        <v>#REF!</v>
      </c>
      <c r="F18" s="10" t="e">
        <f>VLOOKUP(B:B,[2]!Tabla_Consulta_desde_ReportesProduccion[[EXPEDIENTE]:[FORMA_FARMACEUTICA]],10,0)</f>
        <v>#REF!</v>
      </c>
      <c r="G18" t="e">
        <f>F18=C18</f>
        <v>#REF!</v>
      </c>
      <c r="H18" t="s">
        <v>251</v>
      </c>
    </row>
    <row r="19" spans="1:9" ht="33.75" x14ac:dyDescent="0.25">
      <c r="A19" s="4">
        <v>20169679</v>
      </c>
      <c r="B19" s="4" t="s">
        <v>72</v>
      </c>
      <c r="C19" s="4" t="s">
        <v>147</v>
      </c>
      <c r="D19" s="4" t="s">
        <v>32</v>
      </c>
      <c r="E19" t="e">
        <f>VLOOKUP(B:B,#REF!,1,0)</f>
        <v>#REF!</v>
      </c>
      <c r="F19" s="10" t="e">
        <f>VLOOKUP(B:B,[2]!Tabla_Consulta_desde_ReportesProduccion[[EXPEDIENTE]:[FORMA_FARMACEUTICA]],10,0)</f>
        <v>#REF!</v>
      </c>
      <c r="G19" t="e">
        <f t="shared" ref="G19:G21" si="0">F19=C19</f>
        <v>#REF!</v>
      </c>
      <c r="H19" t="s">
        <v>251</v>
      </c>
    </row>
    <row r="20" spans="1:9" ht="33.75" x14ac:dyDescent="0.25">
      <c r="A20" s="4">
        <v>20177308</v>
      </c>
      <c r="B20" s="4" t="s">
        <v>159</v>
      </c>
      <c r="C20" s="4" t="s">
        <v>155</v>
      </c>
      <c r="D20" s="4" t="s">
        <v>32</v>
      </c>
      <c r="E20" t="e">
        <f>VLOOKUP(B:B,#REF!,1,0)</f>
        <v>#REF!</v>
      </c>
      <c r="F20" s="10" t="e">
        <f>VLOOKUP(B:B,[2]!Tabla_Consulta_desde_ReportesProduccion[[EXPEDIENTE]:[FORMA_FARMACEUTICA]],10,0)</f>
        <v>#REF!</v>
      </c>
      <c r="G20" t="e">
        <f t="shared" si="0"/>
        <v>#REF!</v>
      </c>
      <c r="H20" t="s">
        <v>251</v>
      </c>
    </row>
    <row r="21" spans="1:9" ht="33.75" x14ac:dyDescent="0.25">
      <c r="A21" s="4">
        <v>20167785</v>
      </c>
      <c r="B21" s="4" t="s">
        <v>52</v>
      </c>
      <c r="C21" s="4" t="s">
        <v>152</v>
      </c>
      <c r="D21" s="4" t="s">
        <v>32</v>
      </c>
      <c r="E21" t="e">
        <f>VLOOKUP(B:B,#REF!,1,0)</f>
        <v>#REF!</v>
      </c>
      <c r="F21" s="10" t="e">
        <f>VLOOKUP(B:B,[2]!Tabla_Consulta_desde_ReportesProduccion[[EXPEDIENTE]:[FORMA_FARMACEUTICA]],10,0)</f>
        <v>#REF!</v>
      </c>
      <c r="G21" t="e">
        <f t="shared" si="0"/>
        <v>#REF!</v>
      </c>
      <c r="H21" t="s">
        <v>251</v>
      </c>
    </row>
    <row r="22" spans="1:9" ht="33.75" hidden="1" x14ac:dyDescent="0.25">
      <c r="A22" s="4" t="s">
        <v>252</v>
      </c>
      <c r="B22" s="4">
        <v>20055054</v>
      </c>
      <c r="C22" s="4" t="s">
        <v>113</v>
      </c>
      <c r="D22" s="4" t="s">
        <v>111</v>
      </c>
      <c r="E22" s="4" t="s">
        <v>32</v>
      </c>
      <c r="F22" t="e">
        <f>VLOOKUP(B:B,#REF!,1,0)</f>
        <v>#REF!</v>
      </c>
      <c r="I22" t="s">
        <v>251</v>
      </c>
    </row>
    <row r="23" spans="1:9" ht="112.5" hidden="1" x14ac:dyDescent="0.25">
      <c r="A23" s="7" t="s">
        <v>253</v>
      </c>
      <c r="B23" s="7">
        <v>20176291</v>
      </c>
      <c r="C23" s="7" t="s">
        <v>27</v>
      </c>
      <c r="D23" s="7" t="s">
        <v>105</v>
      </c>
      <c r="E23" s="7" t="s">
        <v>32</v>
      </c>
      <c r="F23" t="e">
        <f>VLOOKUP(B:B,#REF!,1,0)</f>
        <v>#REF!</v>
      </c>
      <c r="I23" t="s">
        <v>251</v>
      </c>
    </row>
    <row r="24" spans="1:9" ht="45" hidden="1" x14ac:dyDescent="0.25">
      <c r="A24" s="7" t="s">
        <v>108</v>
      </c>
      <c r="B24" s="7">
        <v>20176292</v>
      </c>
      <c r="C24" s="7" t="s">
        <v>27</v>
      </c>
      <c r="D24" s="7" t="s">
        <v>109</v>
      </c>
      <c r="E24" s="7" t="s">
        <v>32</v>
      </c>
      <c r="F24" t="e">
        <f>VLOOKUP(B:B,#REF!,1,0)</f>
        <v>#REF!</v>
      </c>
      <c r="I24" t="s">
        <v>251</v>
      </c>
    </row>
    <row r="25" spans="1:9" ht="33.75" x14ac:dyDescent="0.25">
      <c r="A25" s="4">
        <v>20103488</v>
      </c>
      <c r="B25" s="4" t="s">
        <v>52</v>
      </c>
      <c r="C25" s="4" t="s">
        <v>165</v>
      </c>
      <c r="D25" s="4" t="s">
        <v>32</v>
      </c>
      <c r="E25" t="e">
        <f>VLOOKUP(B:B,#REF!,1,0)</f>
        <v>#REF!</v>
      </c>
      <c r="F25" s="10" t="e">
        <f>VLOOKUP(B:B,[2]!Tabla_Consulta_desde_ReportesProduccion[[EXPEDIENTE]:[FORMA_FARMACEUTICA]],10,0)</f>
        <v>#REF!</v>
      </c>
      <c r="G25" t="e">
        <f t="shared" ref="G25:G35" si="1">F25=C25</f>
        <v>#REF!</v>
      </c>
      <c r="H25" t="s">
        <v>251</v>
      </c>
    </row>
    <row r="26" spans="1:9" ht="33.75" x14ac:dyDescent="0.25">
      <c r="A26" s="4">
        <v>20186253</v>
      </c>
      <c r="B26" s="4" t="s">
        <v>52</v>
      </c>
      <c r="C26" s="5" t="s">
        <v>169</v>
      </c>
      <c r="D26" s="4" t="s">
        <v>32</v>
      </c>
      <c r="E26" t="e">
        <f>VLOOKUP(B:B,#REF!,1,0)</f>
        <v>#REF!</v>
      </c>
      <c r="F26" s="10" t="e">
        <f>VLOOKUP(B:B,[2]!Tabla_Consulta_desde_ReportesProduccion[[EXPEDIENTE]:[FORMA_FARMACEUTICA]],10,0)</f>
        <v>#REF!</v>
      </c>
      <c r="G26" t="e">
        <f t="shared" si="1"/>
        <v>#REF!</v>
      </c>
      <c r="H26" t="s">
        <v>251</v>
      </c>
    </row>
    <row r="27" spans="1:9" ht="33.75" x14ac:dyDescent="0.25">
      <c r="A27" s="4">
        <v>20159173</v>
      </c>
      <c r="B27" s="4" t="s">
        <v>72</v>
      </c>
      <c r="C27" s="4" t="s">
        <v>173</v>
      </c>
      <c r="D27" s="4" t="s">
        <v>32</v>
      </c>
      <c r="E27" t="e">
        <f>VLOOKUP(B:B,#REF!,1,0)</f>
        <v>#REF!</v>
      </c>
      <c r="F27" s="10" t="e">
        <f>VLOOKUP(B:B,[2]!Tabla_Consulta_desde_ReportesProduccion[[EXPEDIENTE]:[FORMA_FARMACEUTICA]],10,0)</f>
        <v>#REF!</v>
      </c>
      <c r="G27" t="e">
        <f t="shared" si="1"/>
        <v>#REF!</v>
      </c>
      <c r="H27" t="s">
        <v>251</v>
      </c>
    </row>
    <row r="28" spans="1:9" ht="33.75" x14ac:dyDescent="0.25">
      <c r="A28" s="5">
        <v>20194635</v>
      </c>
      <c r="B28" s="5" t="s">
        <v>241</v>
      </c>
      <c r="C28" s="4" t="s">
        <v>185</v>
      </c>
      <c r="D28" s="4" t="s">
        <v>32</v>
      </c>
      <c r="E28" t="e">
        <f>VLOOKUP(B:B,#REF!,1,0)</f>
        <v>#REF!</v>
      </c>
      <c r="F28" s="10" t="e">
        <f>VLOOKUP(B:B,[2]!Tabla_Consulta_desde_ReportesProduccion[[EXPEDIENTE]:[FORMA_FARMACEUTICA]],10,0)</f>
        <v>#REF!</v>
      </c>
      <c r="G28" t="e">
        <f t="shared" si="1"/>
        <v>#REF!</v>
      </c>
      <c r="H28" t="s">
        <v>251</v>
      </c>
    </row>
    <row r="29" spans="1:9" ht="56.25" x14ac:dyDescent="0.25">
      <c r="A29" s="6">
        <v>20002045</v>
      </c>
      <c r="B29" s="6" t="s">
        <v>223</v>
      </c>
      <c r="C29" s="6" t="s">
        <v>176</v>
      </c>
      <c r="D29" s="4" t="s">
        <v>32</v>
      </c>
      <c r="E29" t="e">
        <f>VLOOKUP(B:B,#REF!,1,0)</f>
        <v>#REF!</v>
      </c>
      <c r="F29" s="10" t="e">
        <f>VLOOKUP(B:B,[2]!Tabla_Consulta_desde_ReportesProduccion[[EXPEDIENTE]:[FORMA_FARMACEUTICA]],10,0)</f>
        <v>#REF!</v>
      </c>
      <c r="G29" t="e">
        <f t="shared" si="1"/>
        <v>#REF!</v>
      </c>
      <c r="H29" t="s">
        <v>254</v>
      </c>
    </row>
    <row r="30" spans="1:9" ht="33.75" x14ac:dyDescent="0.25">
      <c r="A30" s="4">
        <v>20190675</v>
      </c>
      <c r="B30" s="4" t="s">
        <v>159</v>
      </c>
      <c r="C30" s="4" t="s">
        <v>194</v>
      </c>
      <c r="D30" s="4" t="s">
        <v>103</v>
      </c>
      <c r="E30" t="e">
        <f>VLOOKUP(B:B,#REF!,1,0)</f>
        <v>#REF!</v>
      </c>
      <c r="F30" s="10" t="e">
        <f>VLOOKUP(B:B,[2]!Tabla_Consulta_desde_ReportesProduccion[[EXPEDIENTE]:[FORMA_FARMACEUTICA]],10,0)</f>
        <v>#REF!</v>
      </c>
      <c r="G30" t="e">
        <f t="shared" si="1"/>
        <v>#REF!</v>
      </c>
      <c r="H30" t="s">
        <v>251</v>
      </c>
    </row>
    <row r="31" spans="1:9" ht="33.75" x14ac:dyDescent="0.25">
      <c r="A31" s="5">
        <v>20002046</v>
      </c>
      <c r="B31" s="5" t="s">
        <v>218</v>
      </c>
      <c r="C31" s="5" t="s">
        <v>217</v>
      </c>
      <c r="D31" s="5" t="s">
        <v>103</v>
      </c>
      <c r="E31" t="e">
        <f>VLOOKUP(B:B,#REF!,1,0)</f>
        <v>#REF!</v>
      </c>
      <c r="F31" s="10" t="e">
        <f>VLOOKUP(B:B,[2]!Tabla_Consulta_desde_ReportesProduccion[[EXPEDIENTE]:[FORMA_FARMACEUTICA]],10,0)</f>
        <v>#REF!</v>
      </c>
      <c r="G31" t="e">
        <f t="shared" si="1"/>
        <v>#REF!</v>
      </c>
      <c r="H31" t="s">
        <v>251</v>
      </c>
    </row>
    <row r="32" spans="1:9" ht="33.75" x14ac:dyDescent="0.25">
      <c r="A32" s="5">
        <v>20199123</v>
      </c>
      <c r="B32" s="5" t="s">
        <v>232</v>
      </c>
      <c r="C32" s="5" t="s">
        <v>230</v>
      </c>
      <c r="D32" s="5" t="s">
        <v>32</v>
      </c>
      <c r="E32" t="e">
        <f>VLOOKUP(B:B,#REF!,1,0)</f>
        <v>#REF!</v>
      </c>
      <c r="F32" s="10" t="e">
        <f>VLOOKUP(B:B,[2]!Tabla_Consulta_desde_ReportesProduccion[[EXPEDIENTE]:[FORMA_FARMACEUTICA]],10,0)</f>
        <v>#REF!</v>
      </c>
      <c r="G32" t="e">
        <f t="shared" si="1"/>
        <v>#REF!</v>
      </c>
      <c r="H32" t="s">
        <v>251</v>
      </c>
    </row>
    <row r="33" spans="1:7" ht="33.75" x14ac:dyDescent="0.25">
      <c r="A33" s="5">
        <v>20164753</v>
      </c>
      <c r="B33" s="5" t="s">
        <v>205</v>
      </c>
      <c r="C33" s="5" t="s">
        <v>201</v>
      </c>
      <c r="D33" s="5" t="s">
        <v>32</v>
      </c>
      <c r="E33" t="e">
        <f>VLOOKUP(B:B,#REF!,1,0)</f>
        <v>#REF!</v>
      </c>
      <c r="F33" s="10" t="e">
        <f>VLOOKUP(B:B,[2]!Tabla_Consulta_desde_ReportesProduccion[[EXPEDIENTE]:[FORMA_FARMACEUTICA]],10,0)</f>
        <v>#REF!</v>
      </c>
      <c r="G33" t="e">
        <f t="shared" si="1"/>
        <v>#REF!</v>
      </c>
    </row>
    <row r="34" spans="1:7" ht="22.5" x14ac:dyDescent="0.25">
      <c r="A34" s="8">
        <v>20195592</v>
      </c>
      <c r="B34" s="9" t="s">
        <v>72</v>
      </c>
      <c r="C34" t="s">
        <v>198</v>
      </c>
      <c r="D34" s="9" t="s">
        <v>32</v>
      </c>
      <c r="E34" t="e">
        <f>VLOOKUP(B:B,#REF!,1,0)</f>
        <v>#REF!</v>
      </c>
      <c r="F34" s="10" t="e">
        <f>VLOOKUP(B:B,[2]!Tabla_Consulta_desde_ReportesProduccion[[EXPEDIENTE]:[FORMA_FARMACEUTICA]],10,0)</f>
        <v>#REF!</v>
      </c>
      <c r="G34" t="e">
        <f t="shared" si="1"/>
        <v>#REF!</v>
      </c>
    </row>
    <row r="35" spans="1:7" ht="36" x14ac:dyDescent="0.25">
      <c r="A35" s="8">
        <v>20196816</v>
      </c>
      <c r="B35" s="8" t="s">
        <v>255</v>
      </c>
      <c r="C35" s="8" t="s">
        <v>256</v>
      </c>
      <c r="D35" s="8" t="s">
        <v>32</v>
      </c>
      <c r="E35" t="e">
        <f>VLOOKUP(B:B,#REF!,1,0)</f>
        <v>#REF!</v>
      </c>
      <c r="F35" s="10" t="e">
        <f>VLOOKUP(B:B,[2]!Tabla_Consulta_desde_ReportesProduccion[[EXPEDIENTE]:[FORMA_FARMACEUTICA]],10,0)</f>
        <v>#REF!</v>
      </c>
      <c r="G35" t="e">
        <f t="shared" si="1"/>
        <v>#REF!</v>
      </c>
    </row>
  </sheetData>
  <autoFilter ref="A1:F35" xr:uid="{8FBB6E37-6D09-4E7F-969A-6129F4E6500B}">
    <filterColumn colId="5">
      <filters>
        <filter val="#N/D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7AC9-5D27-457D-A75E-9E646CF6AEAD}">
  <dimension ref="A1:N37"/>
  <sheetViews>
    <sheetView workbookViewId="0">
      <selection activeCell="A46" sqref="A46:P46"/>
    </sheetView>
  </sheetViews>
  <sheetFormatPr baseColWidth="10" defaultColWidth="11.42578125" defaultRowHeight="15" x14ac:dyDescent="0.25"/>
  <sheetData>
    <row r="1" spans="1:13" ht="28.5" x14ac:dyDescent="0.25">
      <c r="F1" s="33" t="s">
        <v>7</v>
      </c>
    </row>
    <row r="2" spans="1:13" x14ac:dyDescent="0.25">
      <c r="A2">
        <f ca="1">VLOOKUP(A:A,Hoja2!B4:B38,1,0)</f>
        <v>20175556</v>
      </c>
      <c r="F2" s="34">
        <v>20142329</v>
      </c>
      <c r="G2">
        <f ca="1">VLOOKUP(G:G,Hoja2!B4:B38,1,0)</f>
        <v>20142329</v>
      </c>
      <c r="M2" s="32">
        <v>20175556</v>
      </c>
    </row>
    <row r="3" spans="1:13" x14ac:dyDescent="0.25">
      <c r="A3">
        <f ca="1">VLOOKUP(A:A,Hoja2!B5:B42,1,0)</f>
        <v>20177223</v>
      </c>
      <c r="F3" s="35">
        <v>20149227</v>
      </c>
      <c r="G3">
        <f ca="1">VLOOKUP(G:G,Hoja2!B5:B42,1,0)</f>
        <v>20149227</v>
      </c>
      <c r="M3" s="32">
        <v>20177223</v>
      </c>
    </row>
    <row r="4" spans="1:13" x14ac:dyDescent="0.25">
      <c r="A4">
        <f ca="1">VLOOKUP(A:A,Hoja2!B6:B43,1,0)</f>
        <v>20177308</v>
      </c>
      <c r="F4" s="34">
        <v>20145203</v>
      </c>
      <c r="G4">
        <f ca="1">VLOOKUP(G:G,Hoja2!B6:B43,1,0)</f>
        <v>20145203</v>
      </c>
      <c r="M4" s="32">
        <v>20177308</v>
      </c>
    </row>
    <row r="5" spans="1:13" x14ac:dyDescent="0.25">
      <c r="A5">
        <f ca="1">VLOOKUP(A:A,Hoja2!B7:B45,1,0)</f>
        <v>20084690</v>
      </c>
      <c r="F5" s="34">
        <v>20144826</v>
      </c>
      <c r="G5">
        <f ca="1">VLOOKUP(G:G,Hoja2!B7:B45,1,0)</f>
        <v>20144826</v>
      </c>
      <c r="M5" s="32">
        <v>20084690</v>
      </c>
    </row>
    <row r="6" spans="1:13" x14ac:dyDescent="0.25">
      <c r="A6">
        <f ca="1">VLOOKUP(A:A,Hoja2!B8:B46,1,0)</f>
        <v>20084687</v>
      </c>
      <c r="F6" s="35">
        <v>20149223</v>
      </c>
      <c r="G6">
        <f ca="1">VLOOKUP(G:G,Hoja2!B8:B46,1,0)</f>
        <v>20149223</v>
      </c>
      <c r="M6" s="32">
        <v>20084687</v>
      </c>
    </row>
    <row r="7" spans="1:13" x14ac:dyDescent="0.25">
      <c r="A7">
        <f ca="1">VLOOKUP(A:A,Hoja2!B9:B47,1,0)</f>
        <v>20084686</v>
      </c>
      <c r="F7" s="35">
        <v>20103488</v>
      </c>
      <c r="G7">
        <f ca="1">VLOOKUP(G:G,Hoja2!B9:B47,1,0)</f>
        <v>20103488</v>
      </c>
      <c r="M7" s="32">
        <v>20084686</v>
      </c>
    </row>
    <row r="8" spans="1:13" x14ac:dyDescent="0.25">
      <c r="A8">
        <f ca="1">VLOOKUP(A:A,Hoja2!B10:B48,1,0)</f>
        <v>20084685</v>
      </c>
      <c r="E8" s="35">
        <v>20152600</v>
      </c>
      <c r="F8" s="35">
        <v>20176291</v>
      </c>
      <c r="G8">
        <f ca="1">VLOOKUP(G:G,Hoja2!B10:B48,1,0)</f>
        <v>20176291</v>
      </c>
      <c r="M8" s="32">
        <v>20084685</v>
      </c>
    </row>
    <row r="9" spans="1:13" x14ac:dyDescent="0.25">
      <c r="A9">
        <f ca="1">VLOOKUP(A:A,Hoja2!B11:B49,1,0)</f>
        <v>20186253</v>
      </c>
      <c r="E9" s="34">
        <v>20152601</v>
      </c>
      <c r="F9" s="34">
        <v>20176292</v>
      </c>
      <c r="G9">
        <f ca="1">VLOOKUP(G:G,Hoja2!B11:B49,1,0)</f>
        <v>20176292</v>
      </c>
      <c r="M9" s="32">
        <v>20186253</v>
      </c>
    </row>
    <row r="10" spans="1:13" x14ac:dyDescent="0.25">
      <c r="A10">
        <f ca="1">VLOOKUP(A:A,Hoja2!B12:B50,1,0)</f>
        <v>20190675</v>
      </c>
      <c r="E10" s="35">
        <v>20179635</v>
      </c>
      <c r="F10" s="35">
        <v>20179635</v>
      </c>
      <c r="G10" t="e">
        <f ca="1">VLOOKUP(G:G,Hoja2!B12:B50,1,0)</f>
        <v>#N/A</v>
      </c>
      <c r="M10" s="32">
        <v>20190675</v>
      </c>
    </row>
    <row r="11" spans="1:13" x14ac:dyDescent="0.25">
      <c r="A11">
        <f ca="1">VLOOKUP(A:A,Hoja2!B13:B51,1,0)</f>
        <v>20194635</v>
      </c>
      <c r="E11" s="34">
        <v>20153351</v>
      </c>
      <c r="F11" s="34">
        <v>20153351</v>
      </c>
      <c r="G11" t="e">
        <f ca="1">VLOOKUP(G:G,Hoja2!B13:B51,1,0)</f>
        <v>#N/A</v>
      </c>
      <c r="M11" s="8">
        <v>20194635</v>
      </c>
    </row>
    <row r="12" spans="1:13" x14ac:dyDescent="0.25">
      <c r="A12">
        <f ca="1">VLOOKUP(A:A,Hoja2!B14:B52,1,0)</f>
        <v>20196816</v>
      </c>
      <c r="E12" s="35">
        <v>20128733</v>
      </c>
      <c r="F12" s="35">
        <v>20128733</v>
      </c>
      <c r="G12" t="e">
        <f ca="1">VLOOKUP(G:G,Hoja2!B14:B52,1,0)</f>
        <v>#N/A</v>
      </c>
      <c r="M12" s="8">
        <v>20196816</v>
      </c>
    </row>
    <row r="13" spans="1:13" x14ac:dyDescent="0.25">
      <c r="A13">
        <f ca="1">VLOOKUP(A:A,Hoja2!B15:B53,1,0)</f>
        <v>20195592</v>
      </c>
      <c r="E13" s="35"/>
      <c r="F13" s="35"/>
      <c r="M13" s="8">
        <v>20195592</v>
      </c>
    </row>
    <row r="14" spans="1:13" x14ac:dyDescent="0.25">
      <c r="E14" s="35">
        <v>19995297</v>
      </c>
      <c r="F14" s="35">
        <v>19995297</v>
      </c>
      <c r="G14" t="e">
        <f ca="1">VLOOKUP(G:G,Hoja2!B16:B54,1,0)</f>
        <v>#N/A</v>
      </c>
      <c r="M14" s="34">
        <v>20142329</v>
      </c>
    </row>
    <row r="15" spans="1:13" x14ac:dyDescent="0.25">
      <c r="E15" s="36">
        <v>20143846</v>
      </c>
      <c r="F15" s="36">
        <v>20143846</v>
      </c>
      <c r="G15" t="e">
        <f ca="1">VLOOKUP(G:G,Hoja2!B17:B55,1,0)</f>
        <v>#N/A</v>
      </c>
      <c r="M15" s="35">
        <v>20149227</v>
      </c>
    </row>
    <row r="16" spans="1:13" x14ac:dyDescent="0.25">
      <c r="F16" s="37">
        <v>20159173</v>
      </c>
      <c r="G16">
        <f ca="1">VLOOKUP(G:G,Hoja2!B18:B56,1,0)</f>
        <v>20159173</v>
      </c>
      <c r="M16" s="34">
        <v>20145203</v>
      </c>
    </row>
    <row r="17" spans="6:13" x14ac:dyDescent="0.25">
      <c r="F17" s="37">
        <v>20002046</v>
      </c>
      <c r="G17">
        <f ca="1">VLOOKUP(G:G,Hoja2!B19:B57,1,0)</f>
        <v>20002046</v>
      </c>
      <c r="M17" s="34">
        <v>20144826</v>
      </c>
    </row>
    <row r="18" spans="6:13" x14ac:dyDescent="0.25">
      <c r="F18" s="37">
        <v>20002042</v>
      </c>
      <c r="G18">
        <f ca="1">VLOOKUP(G:G,Hoja2!B20:B58,1,0)</f>
        <v>20002042</v>
      </c>
      <c r="M18" s="35">
        <v>20149223</v>
      </c>
    </row>
    <row r="19" spans="6:13" x14ac:dyDescent="0.25">
      <c r="F19" s="35">
        <v>20002045</v>
      </c>
      <c r="G19">
        <f ca="1">VLOOKUP(G:G,Hoja2!B21:B59,1,0)</f>
        <v>20002045</v>
      </c>
      <c r="M19" s="35">
        <v>20103488</v>
      </c>
    </row>
    <row r="20" spans="6:13" x14ac:dyDescent="0.25">
      <c r="F20" s="35">
        <v>20055054</v>
      </c>
      <c r="G20" t="e">
        <f ca="1">VLOOKUP(G:G,Hoja2!B22:B60,1,0)</f>
        <v>#N/A</v>
      </c>
      <c r="M20" s="35">
        <v>20176291</v>
      </c>
    </row>
    <row r="21" spans="6:13" x14ac:dyDescent="0.25">
      <c r="F21" s="37">
        <v>20164753</v>
      </c>
      <c r="G21">
        <f ca="1">VLOOKUP(G:G,Hoja2!B23:B61,1,0)</f>
        <v>20164753</v>
      </c>
      <c r="M21" s="34">
        <v>20176292</v>
      </c>
    </row>
    <row r="22" spans="6:13" x14ac:dyDescent="0.25">
      <c r="F22" s="37">
        <v>20066850</v>
      </c>
      <c r="G22">
        <f ca="1">VLOOKUP(G:G,Hoja2!B24:B62,1,0)</f>
        <v>20066850</v>
      </c>
      <c r="M22" s="35">
        <v>20179635</v>
      </c>
    </row>
    <row r="23" spans="6:13" x14ac:dyDescent="0.25">
      <c r="F23" s="37">
        <v>20199123</v>
      </c>
      <c r="G23">
        <f ca="1">VLOOKUP(G:G,Hoja2!B25:B63,1,0)</f>
        <v>20199123</v>
      </c>
      <c r="M23" s="34">
        <v>20153351</v>
      </c>
    </row>
    <row r="24" spans="6:13" x14ac:dyDescent="0.25">
      <c r="F24" s="37">
        <v>20167785</v>
      </c>
      <c r="G24">
        <f ca="1">VLOOKUP(G:G,Hoja2!B26:B64,1,0)</f>
        <v>20167785</v>
      </c>
      <c r="M24" s="35">
        <v>20128733</v>
      </c>
    </row>
    <row r="25" spans="6:13" x14ac:dyDescent="0.25">
      <c r="F25" s="37">
        <v>20169679</v>
      </c>
      <c r="G25" t="e">
        <f ca="1">VLOOKUP(G:G,Hoja2!B27:B65,1,0)</f>
        <v>#N/A</v>
      </c>
      <c r="M25" s="35">
        <v>19995297</v>
      </c>
    </row>
    <row r="26" spans="6:13" x14ac:dyDescent="0.25">
      <c r="F26" s="38">
        <v>20169597</v>
      </c>
      <c r="G26" t="e">
        <f ca="1">VLOOKUP(G:G,Hoja2!B28:B66,1,0)</f>
        <v>#N/A</v>
      </c>
      <c r="M26" s="36">
        <v>20143846</v>
      </c>
    </row>
    <row r="27" spans="6:13" x14ac:dyDescent="0.25">
      <c r="G27" t="e">
        <f ca="1">VLOOKUP(G:G,Hoja2!B29:B67,1,0)</f>
        <v>#N/A</v>
      </c>
      <c r="M27" s="37">
        <v>20159173</v>
      </c>
    </row>
    <row r="28" spans="6:13" x14ac:dyDescent="0.25">
      <c r="M28" s="37">
        <v>20002046</v>
      </c>
    </row>
    <row r="29" spans="6:13" x14ac:dyDescent="0.25">
      <c r="M29" s="37">
        <v>20002042</v>
      </c>
    </row>
    <row r="30" spans="6:13" x14ac:dyDescent="0.25">
      <c r="M30" s="35">
        <v>20002045</v>
      </c>
    </row>
    <row r="31" spans="6:13" x14ac:dyDescent="0.25">
      <c r="M31" s="35">
        <v>20055054</v>
      </c>
    </row>
    <row r="32" spans="6:13" x14ac:dyDescent="0.25">
      <c r="M32" s="37">
        <v>20164753</v>
      </c>
    </row>
    <row r="33" spans="13:14" x14ac:dyDescent="0.25">
      <c r="M33" s="37">
        <v>20066850</v>
      </c>
    </row>
    <row r="34" spans="13:14" x14ac:dyDescent="0.25">
      <c r="M34" s="37">
        <v>20199123</v>
      </c>
    </row>
    <row r="35" spans="13:14" x14ac:dyDescent="0.25">
      <c r="M35" s="37">
        <v>20167785</v>
      </c>
    </row>
    <row r="36" spans="13:14" x14ac:dyDescent="0.25">
      <c r="M36" s="37">
        <v>20169679</v>
      </c>
    </row>
    <row r="37" spans="13:14" x14ac:dyDescent="0.25">
      <c r="N37" s="38">
        <v>20169597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F7E3-6363-4E27-BA60-D3A11A97E42B}">
  <dimension ref="A2:C37"/>
  <sheetViews>
    <sheetView workbookViewId="0">
      <selection activeCell="A46" sqref="A46:P46"/>
    </sheetView>
  </sheetViews>
  <sheetFormatPr baseColWidth="10" defaultColWidth="11.42578125" defaultRowHeight="15" x14ac:dyDescent="0.25"/>
  <cols>
    <col min="3" max="3" width="11.85546875" bestFit="1" customWidth="1"/>
  </cols>
  <sheetData>
    <row r="2" spans="1:2" x14ac:dyDescent="0.25">
      <c r="A2" s="32">
        <v>19995297</v>
      </c>
      <c r="B2" t="e">
        <f>A2=#REF!</f>
        <v>#REF!</v>
      </c>
    </row>
    <row r="3" spans="1:2" x14ac:dyDescent="0.25">
      <c r="A3" s="32">
        <v>20002042</v>
      </c>
      <c r="B3" t="e">
        <f>A3=#REF!</f>
        <v>#REF!</v>
      </c>
    </row>
    <row r="4" spans="1:2" x14ac:dyDescent="0.25">
      <c r="A4" s="32">
        <v>20002045</v>
      </c>
      <c r="B4" t="e">
        <f>A4=#REF!</f>
        <v>#REF!</v>
      </c>
    </row>
    <row r="5" spans="1:2" x14ac:dyDescent="0.25">
      <c r="A5" s="32">
        <v>20002046</v>
      </c>
      <c r="B5" t="e">
        <f>A5=#REF!</f>
        <v>#REF!</v>
      </c>
    </row>
    <row r="6" spans="1:2" x14ac:dyDescent="0.25">
      <c r="A6" s="32">
        <v>20055054</v>
      </c>
      <c r="B6" t="e">
        <f>A6=#REF!</f>
        <v>#REF!</v>
      </c>
    </row>
    <row r="7" spans="1:2" x14ac:dyDescent="0.25">
      <c r="A7" s="32">
        <v>20066850</v>
      </c>
      <c r="B7" t="e">
        <f>A7=#REF!</f>
        <v>#REF!</v>
      </c>
    </row>
    <row r="8" spans="1:2" x14ac:dyDescent="0.25">
      <c r="A8" s="32">
        <v>20084685</v>
      </c>
      <c r="B8" t="e">
        <f>A8=#REF!</f>
        <v>#REF!</v>
      </c>
    </row>
    <row r="9" spans="1:2" x14ac:dyDescent="0.25">
      <c r="A9" s="32">
        <v>20084686</v>
      </c>
      <c r="B9" t="e">
        <f>A9=#REF!</f>
        <v>#REF!</v>
      </c>
    </row>
    <row r="10" spans="1:2" x14ac:dyDescent="0.25">
      <c r="A10" s="32">
        <v>20084687</v>
      </c>
      <c r="B10" t="e">
        <f>A10=#REF!</f>
        <v>#REF!</v>
      </c>
    </row>
    <row r="11" spans="1:2" x14ac:dyDescent="0.25">
      <c r="A11" s="32">
        <v>20084690</v>
      </c>
      <c r="B11" t="e">
        <f>A11=#REF!</f>
        <v>#REF!</v>
      </c>
    </row>
    <row r="12" spans="1:2" x14ac:dyDescent="0.25">
      <c r="A12" s="32">
        <v>20103488</v>
      </c>
      <c r="B12" t="e">
        <f>A12=#REF!</f>
        <v>#REF!</v>
      </c>
    </row>
    <row r="13" spans="1:2" x14ac:dyDescent="0.25">
      <c r="A13" s="32">
        <v>20128733</v>
      </c>
      <c r="B13" t="e">
        <f>A13=#REF!</f>
        <v>#REF!</v>
      </c>
    </row>
    <row r="14" spans="1:2" x14ac:dyDescent="0.25">
      <c r="A14" s="34">
        <v>20142329</v>
      </c>
      <c r="B14" t="e">
        <f>A14=#REF!</f>
        <v>#REF!</v>
      </c>
    </row>
    <row r="15" spans="1:2" x14ac:dyDescent="0.25">
      <c r="A15" s="34">
        <v>20143846</v>
      </c>
      <c r="B15" t="e">
        <f>A15=#REF!</f>
        <v>#REF!</v>
      </c>
    </row>
    <row r="16" spans="1:2" x14ac:dyDescent="0.25">
      <c r="A16" s="34">
        <v>20144826</v>
      </c>
      <c r="B16" t="e">
        <f>A16=#REF!</f>
        <v>#REF!</v>
      </c>
    </row>
    <row r="17" spans="1:2" x14ac:dyDescent="0.25">
      <c r="A17" s="34">
        <v>20145203</v>
      </c>
      <c r="B17" t="e">
        <f>A17=#REF!</f>
        <v>#REF!</v>
      </c>
    </row>
    <row r="18" spans="1:2" x14ac:dyDescent="0.25">
      <c r="A18" s="35">
        <v>20149223</v>
      </c>
      <c r="B18" t="e">
        <f>A18=#REF!</f>
        <v>#REF!</v>
      </c>
    </row>
    <row r="19" spans="1:2" x14ac:dyDescent="0.25">
      <c r="A19" s="35">
        <v>20149227</v>
      </c>
      <c r="B19" t="e">
        <f>A19=#REF!</f>
        <v>#REF!</v>
      </c>
    </row>
    <row r="20" spans="1:2" x14ac:dyDescent="0.25">
      <c r="A20" s="34">
        <v>20153351</v>
      </c>
      <c r="B20" t="e">
        <f>A20=#REF!</f>
        <v>#REF!</v>
      </c>
    </row>
    <row r="21" spans="1:2" x14ac:dyDescent="0.25">
      <c r="A21" s="35">
        <v>20159173</v>
      </c>
      <c r="B21" t="e">
        <f>A21=#REF!</f>
        <v>#REF!</v>
      </c>
    </row>
    <row r="22" spans="1:2" x14ac:dyDescent="0.25">
      <c r="A22" s="35">
        <v>20164753</v>
      </c>
      <c r="B22" t="e">
        <f>A22=#REF!</f>
        <v>#REF!</v>
      </c>
    </row>
    <row r="23" spans="1:2" x14ac:dyDescent="0.25">
      <c r="A23" s="35">
        <v>20167785</v>
      </c>
      <c r="B23" t="e">
        <f>A23=#REF!</f>
        <v>#REF!</v>
      </c>
    </row>
    <row r="24" spans="1:2" x14ac:dyDescent="0.25">
      <c r="A24" s="35">
        <v>20169597</v>
      </c>
      <c r="B24" t="e">
        <f>A24=#REF!</f>
        <v>#REF!</v>
      </c>
    </row>
    <row r="25" spans="1:2" x14ac:dyDescent="0.25">
      <c r="A25" s="35">
        <v>20169679</v>
      </c>
      <c r="B25" t="e">
        <f>A25=#REF!</f>
        <v>#REF!</v>
      </c>
    </row>
    <row r="26" spans="1:2" x14ac:dyDescent="0.25">
      <c r="A26" s="37">
        <v>20175556</v>
      </c>
      <c r="B26" t="e">
        <f>A26=#REF!</f>
        <v>#REF!</v>
      </c>
    </row>
    <row r="27" spans="1:2" x14ac:dyDescent="0.25">
      <c r="A27" s="37">
        <v>20176291</v>
      </c>
      <c r="B27" t="e">
        <f>A27=#REF!</f>
        <v>#REF!</v>
      </c>
    </row>
    <row r="28" spans="1:2" x14ac:dyDescent="0.25">
      <c r="A28" s="36">
        <v>20176292</v>
      </c>
      <c r="B28" t="e">
        <f>A28=#REF!</f>
        <v>#REF!</v>
      </c>
    </row>
    <row r="29" spans="1:2" x14ac:dyDescent="0.25">
      <c r="A29" s="37">
        <v>20177223</v>
      </c>
      <c r="B29" t="e">
        <f>A29=#REF!</f>
        <v>#REF!</v>
      </c>
    </row>
    <row r="30" spans="1:2" x14ac:dyDescent="0.25">
      <c r="A30" s="35">
        <v>20177308</v>
      </c>
      <c r="B30" t="e">
        <f>A30=#REF!</f>
        <v>#REF!</v>
      </c>
    </row>
    <row r="31" spans="1:2" x14ac:dyDescent="0.25">
      <c r="A31" s="35">
        <v>20179635</v>
      </c>
      <c r="B31" t="e">
        <f>A31=#REF!</f>
        <v>#REF!</v>
      </c>
    </row>
    <row r="32" spans="1:2" x14ac:dyDescent="0.25">
      <c r="A32" s="37">
        <v>20186253</v>
      </c>
      <c r="B32" t="e">
        <f>A32=#REF!</f>
        <v>#REF!</v>
      </c>
    </row>
    <row r="33" spans="1:3" x14ac:dyDescent="0.25">
      <c r="A33" s="37">
        <v>20190675</v>
      </c>
      <c r="B33" t="e">
        <f>A33=#REF!</f>
        <v>#REF!</v>
      </c>
    </row>
    <row r="34" spans="1:3" x14ac:dyDescent="0.25">
      <c r="A34" s="39">
        <v>20194635</v>
      </c>
      <c r="B34" t="e">
        <f>A34=#REF!</f>
        <v>#REF!</v>
      </c>
    </row>
    <row r="35" spans="1:3" x14ac:dyDescent="0.25">
      <c r="A35" s="39">
        <v>20195592</v>
      </c>
      <c r="B35" t="e">
        <f>A35=#REF!</f>
        <v>#REF!</v>
      </c>
    </row>
    <row r="36" spans="1:3" x14ac:dyDescent="0.25">
      <c r="A36" s="39">
        <v>20196816</v>
      </c>
      <c r="B36" t="e">
        <f>A36=#REF!</f>
        <v>#REF!</v>
      </c>
    </row>
    <row r="37" spans="1:3" x14ac:dyDescent="0.25">
      <c r="B37" s="38">
        <v>20199123</v>
      </c>
      <c r="C37" t="b">
        <f t="shared" ref="C37" si="0">B37=A37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CB0D1238598408FF98043B9250D27" ma:contentTypeVersion="14" ma:contentTypeDescription="Crear nuevo documento." ma:contentTypeScope="" ma:versionID="abb4a13b21c0fb724422bdb1d0e0e890">
  <xsd:schema xmlns:xsd="http://www.w3.org/2001/XMLSchema" xmlns:xs="http://www.w3.org/2001/XMLSchema" xmlns:p="http://schemas.microsoft.com/office/2006/metadata/properties" xmlns:ns2="0f326de8-c3cf-4c02-b641-8005c08e6de9" xmlns:ns3="34554587-7882-444b-be66-1365f840aa3b" targetNamespace="http://schemas.microsoft.com/office/2006/metadata/properties" ma:root="true" ma:fieldsID="201a2b20024cde06bafcb50a2acd404a" ns2:_="" ns3:_="">
    <xsd:import namespace="0f326de8-c3cf-4c02-b641-8005c08e6de9"/>
    <xsd:import namespace="34554587-7882-444b-be66-1365f840aa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6de8-c3cf-4c02-b641-8005c08e6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e4287-6559-4724-a7af-aa16a744f0b8}" ma:internalName="TaxCatchAll" ma:showField="CatchAllData" ma:web="0f326de8-c3cf-4c02-b641-8005c08e6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54587-7882-444b-be66-1365f840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326de8-c3cf-4c02-b641-8005c08e6de9">
      <UserInfo>
        <DisplayName/>
        <AccountId xsi:nil="true"/>
        <AccountType/>
      </UserInfo>
    </SharedWithUsers>
    <TaxCatchAll xmlns="0f326de8-c3cf-4c02-b641-8005c08e6de9" xsi:nil="true"/>
    <lcf76f155ced4ddcb4097134ff3c332f xmlns="34554587-7882-444b-be66-1365f840aa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D6E04-A7DD-48CC-BD22-2A039A9DC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26de8-c3cf-4c02-b641-8005c08e6de9"/>
    <ds:schemaRef ds:uri="34554587-7882-444b-be66-1365f840a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47D6E-2A89-4930-B375-F61C94B10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69F30-697C-4411-9792-83CE28CD39F9}">
  <ds:schemaRefs>
    <ds:schemaRef ds:uri="http://schemas.microsoft.com/office/2006/metadata/properties"/>
    <ds:schemaRef ds:uri="http://schemas.microsoft.com/office/infopath/2007/PartnerControls"/>
    <ds:schemaRef ds:uri="0f326de8-c3cf-4c02-b641-8005c08e6de9"/>
    <ds:schemaRef ds:uri="34554587-7882-444b-be66-1365f840aa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Hoja2</vt:lpstr>
      <vt:lpstr>Hoja5</vt:lpstr>
      <vt:lpstr>Hoja3</vt:lpstr>
      <vt:lpstr>Hoja4</vt:lpstr>
      <vt:lpstr>Hoja6</vt:lpstr>
      <vt:lpstr>Hoja2!Área_de_impresión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Hasleidy Martinez Martinez</dc:creator>
  <cp:keywords/>
  <dc:description/>
  <cp:lastModifiedBy>Juan Camilo Cobos Cardozo</cp:lastModifiedBy>
  <cp:revision/>
  <dcterms:created xsi:type="dcterms:W3CDTF">2020-12-17T17:27:49Z</dcterms:created>
  <dcterms:modified xsi:type="dcterms:W3CDTF">2024-08-02T16:07:49Z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0x0101003EACB0D1238598408FF98043B9250D27</vt:lpwstr>
  </property>
  <property fmtid="{D5CDD505-2E9C-101B-9397-08002B2CF9AE}" pid="3" name="Order">
    <vt:r8>318600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