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vimagovco-my.sharepoint.com/personal/wolivaresb_invima_gov_co/Documents/2022_contigencia/2022_Invima/2022/Abril/Obligacion_4_Matriz_POAI/Publicacion POAI_MARZO/"/>
    </mc:Choice>
  </mc:AlternateContent>
  <xr:revisionPtr revIDLastSave="505" documentId="14_{0FD55B6F-0272-4469-9856-DCEE1CDCEF47}" xr6:coauthVersionLast="47" xr6:coauthVersionMax="47" xr10:uidLastSave="{4718F084-511B-4E4B-BD5B-06B1EA8CACB0}"/>
  <bookViews>
    <workbookView xWindow="-120" yWindow="-120" windowWidth="29040" windowHeight="15840" tabRatio="607" activeTab="2" xr2:uid="{00000000-000D-0000-FFFF-FFFF00000000}"/>
  </bookViews>
  <sheets>
    <sheet name="Proyectos" sheetId="2" r:id="rId1"/>
    <sheet name="Dependencias" sheetId="3" r:id="rId2"/>
    <sheet name="Ejecucion por Actividad" sheetId="2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p" localSheetId="2">#REF!</definedName>
    <definedName name="\p">#REF!</definedName>
    <definedName name="_xlnm._FilterDatabase" localSheetId="2" hidden="1">'Ejecucion por Actividad'!$A$8:$V$143</definedName>
    <definedName name="ABC" localSheetId="2">#REF!</definedName>
    <definedName name="ABC">#REF!</definedName>
    <definedName name="Año">[1]Referencias!$D$3:$D$9</definedName>
    <definedName name="_xlnm.Print_Area" localSheetId="2">'Ejecucion por Actividad'!$A$1:$U$141</definedName>
    <definedName name="B_D">'[1]Indicadores Ejecución '!$A$1:$V$300</definedName>
    <definedName name="clase">[2]Hoja1!$B$1:$B$65536</definedName>
    <definedName name="Cuadro5" localSheetId="2">#REF!</definedName>
    <definedName name="Cuadro5">#REF!</definedName>
    <definedName name="Cuadro5_Otras" localSheetId="2">#REF!</definedName>
    <definedName name="Cuadro5_Otras">#REF!</definedName>
    <definedName name="ddd" localSheetId="2">#REF!</definedName>
    <definedName name="ddd">#REF!</definedName>
    <definedName name="dddd" localSheetId="2">#REF!</definedName>
    <definedName name="dddd">#REF!</definedName>
    <definedName name="ddddddd" localSheetId="2">[3]HTI!#REF!</definedName>
    <definedName name="ddddddd">[3]HTI!#REF!</definedName>
    <definedName name="dddddddddddd" localSheetId="2">[3]HTI!#REF!</definedName>
    <definedName name="dddddddddddd">[3]HTI!#REF!</definedName>
    <definedName name="ddddddddddddddd" localSheetId="2">#REF!</definedName>
    <definedName name="ddddddddddddddd">#REF!</definedName>
    <definedName name="ddddddddddddddddddddddddd" localSheetId="2">#REF!</definedName>
    <definedName name="ddddddddddddddddddddddddd">#REF!</definedName>
    <definedName name="ddddgrt6">'[4]lista despl '!$B$4:$B$8</definedName>
    <definedName name="Departamento">[5]procesos!$A$54</definedName>
    <definedName name="dependencias">[6]Hoja1!$E$3:$E$17</definedName>
    <definedName name="DIVIDENDOS">#N/A</definedName>
    <definedName name="EEET454">'[7]lista despl '!$B$4:$B$8</definedName>
    <definedName name="ENSAYO" localSheetId="2">#REF!</definedName>
    <definedName name="ENSAYO">#REF!</definedName>
    <definedName name="I" localSheetId="2">[3]HTI!#REF!</definedName>
    <definedName name="I">[3]HTI!#REF!</definedName>
    <definedName name="IA" localSheetId="2">[3]HTI!#REF!</definedName>
    <definedName name="IA">[3]HTI!#REF!</definedName>
    <definedName name="Indicadores">[1]Referencias!$A$3:$A$157</definedName>
    <definedName name="inversion">'[8]lista despl '!$B$14:$B$17</definedName>
    <definedName name="MACRO" localSheetId="2">#REF!</definedName>
    <definedName name="MACRO">#REF!</definedName>
    <definedName name="Municipio">[5]procesos!$K$54</definedName>
    <definedName name="PAAG">#N/A</definedName>
    <definedName name="par" localSheetId="2">#REF!</definedName>
    <definedName name="par">#REF!</definedName>
    <definedName name="PLAZO_DEPREC">#N/A</definedName>
    <definedName name="PRINT_AREA">#N/A</definedName>
    <definedName name="Producto">'[8]lista despl '!$B$4:$B$8</definedName>
    <definedName name="programas">[6]Hoja1!$B$3:$B$20</definedName>
    <definedName name="ROTCC" localSheetId="2">#REF!</definedName>
    <definedName name="ROTCC">#REF!</definedName>
    <definedName name="ROTINV" localSheetId="2">#REF!</definedName>
    <definedName name="ROTINV">#REF!</definedName>
    <definedName name="SUIFP">'[8]lista despl '!$B$20:$B$65</definedName>
    <definedName name="SUPUESTOS">#N/A</definedName>
    <definedName name="TABLATIR">#N/A</definedName>
    <definedName name="TCentrosPoblados">[5]procesos!$CD$2:$CD$9450</definedName>
    <definedName name="TMunicipios">[5]procesos!$BI$2:$BI$1120</definedName>
    <definedName name="wwwwwwwwwwwwww" localSheetId="2">#REF!</definedName>
    <definedName name="wwwwwwwwwwwwww">#REF!</definedName>
    <definedName name="ZON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6" i="22" l="1"/>
  <c r="K136" i="22"/>
  <c r="J136" i="22"/>
  <c r="I136" i="22"/>
  <c r="L135" i="22"/>
  <c r="K135" i="22"/>
  <c r="J135" i="22"/>
  <c r="I135" i="22"/>
  <c r="N138" i="22"/>
  <c r="N136" i="22"/>
  <c r="N135" i="22"/>
  <c r="R138" i="22"/>
  <c r="P138" i="22"/>
  <c r="P136" i="22"/>
  <c r="P135" i="22"/>
  <c r="R136" i="22"/>
  <c r="R135" i="22" l="1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57" i="22"/>
  <c r="M58" i="22"/>
  <c r="M59" i="22"/>
  <c r="M60" i="22"/>
  <c r="M61" i="22"/>
  <c r="M62" i="22"/>
  <c r="M63" i="22"/>
  <c r="M64" i="22"/>
  <c r="M65" i="22"/>
  <c r="M66" i="22"/>
  <c r="M67" i="22"/>
  <c r="M68" i="22"/>
  <c r="M69" i="22"/>
  <c r="M70" i="22"/>
  <c r="M71" i="22"/>
  <c r="M72" i="22"/>
  <c r="M73" i="22"/>
  <c r="M74" i="22"/>
  <c r="M75" i="22"/>
  <c r="M76" i="22"/>
  <c r="M77" i="22"/>
  <c r="M78" i="22"/>
  <c r="M79" i="22"/>
  <c r="M80" i="22"/>
  <c r="M81" i="22"/>
  <c r="M82" i="22"/>
  <c r="M83" i="22"/>
  <c r="M84" i="22"/>
  <c r="M85" i="22"/>
  <c r="M86" i="22"/>
  <c r="M87" i="22"/>
  <c r="M88" i="22"/>
  <c r="M89" i="22"/>
  <c r="M90" i="22"/>
  <c r="M91" i="22"/>
  <c r="M92" i="22"/>
  <c r="M93" i="22"/>
  <c r="M94" i="22"/>
  <c r="M95" i="22"/>
  <c r="M96" i="22"/>
  <c r="M97" i="22"/>
  <c r="M98" i="22"/>
  <c r="M99" i="22"/>
  <c r="M100" i="22"/>
  <c r="M101" i="22"/>
  <c r="M102" i="22"/>
  <c r="M103" i="22"/>
  <c r="M104" i="22"/>
  <c r="M105" i="22"/>
  <c r="M106" i="22"/>
  <c r="M107" i="22"/>
  <c r="M108" i="22"/>
  <c r="M109" i="22"/>
  <c r="M110" i="22"/>
  <c r="M111" i="22"/>
  <c r="M112" i="22"/>
  <c r="M113" i="22"/>
  <c r="M114" i="22"/>
  <c r="M115" i="22"/>
  <c r="M116" i="22"/>
  <c r="M117" i="22"/>
  <c r="M118" i="22"/>
  <c r="M119" i="22"/>
  <c r="M120" i="22"/>
  <c r="M121" i="22"/>
  <c r="M122" i="22"/>
  <c r="M123" i="22"/>
  <c r="M124" i="22"/>
  <c r="M125" i="22"/>
  <c r="M126" i="22"/>
  <c r="M127" i="22"/>
  <c r="M128" i="22"/>
  <c r="M129" i="22"/>
  <c r="M130" i="22"/>
  <c r="M131" i="22"/>
  <c r="M132" i="22"/>
  <c r="M133" i="22"/>
  <c r="M134" i="22"/>
  <c r="M9" i="22"/>
  <c r="M136" i="22" l="1"/>
  <c r="Q136" i="22" s="1"/>
  <c r="M135" i="22"/>
  <c r="N137" i="22"/>
  <c r="N139" i="22" s="1"/>
  <c r="R137" i="22"/>
  <c r="P137" i="22"/>
  <c r="L137" i="22"/>
  <c r="K137" i="22"/>
  <c r="I137" i="22"/>
  <c r="S10" i="22"/>
  <c r="S11" i="22"/>
  <c r="S12" i="22"/>
  <c r="S13" i="22"/>
  <c r="S14" i="22"/>
  <c r="S15" i="22"/>
  <c r="S16" i="22"/>
  <c r="S17" i="22"/>
  <c r="S18" i="22"/>
  <c r="S19" i="22"/>
  <c r="S20" i="22"/>
  <c r="S21" i="22"/>
  <c r="S22" i="22"/>
  <c r="S23" i="22"/>
  <c r="S24" i="22"/>
  <c r="S25" i="22"/>
  <c r="S26" i="22"/>
  <c r="S27" i="22"/>
  <c r="S28" i="22"/>
  <c r="S29" i="22"/>
  <c r="S30" i="22"/>
  <c r="S31" i="22"/>
  <c r="S32" i="22"/>
  <c r="S33" i="22"/>
  <c r="S34" i="22"/>
  <c r="S35" i="22"/>
  <c r="S36" i="22"/>
  <c r="S37" i="22"/>
  <c r="S38" i="22"/>
  <c r="S39" i="22"/>
  <c r="S40" i="22"/>
  <c r="S41" i="22"/>
  <c r="S42" i="22"/>
  <c r="S43" i="22"/>
  <c r="S44" i="22"/>
  <c r="S45" i="22"/>
  <c r="S46" i="22"/>
  <c r="S47" i="22"/>
  <c r="S48" i="22"/>
  <c r="S49" i="22"/>
  <c r="S50" i="22"/>
  <c r="S51" i="22"/>
  <c r="S52" i="22"/>
  <c r="S53" i="22"/>
  <c r="S54" i="22"/>
  <c r="S55" i="22"/>
  <c r="S56" i="22"/>
  <c r="S57" i="22"/>
  <c r="S58" i="22"/>
  <c r="S59" i="22"/>
  <c r="S60" i="22"/>
  <c r="S61" i="22"/>
  <c r="S62" i="22"/>
  <c r="S63" i="22"/>
  <c r="S64" i="22"/>
  <c r="S65" i="22"/>
  <c r="S66" i="22"/>
  <c r="S67" i="22"/>
  <c r="S68" i="22"/>
  <c r="S69" i="22"/>
  <c r="S70" i="22"/>
  <c r="S71" i="22"/>
  <c r="S72" i="22"/>
  <c r="S73" i="22"/>
  <c r="S74" i="22"/>
  <c r="S75" i="22"/>
  <c r="S76" i="22"/>
  <c r="S77" i="22"/>
  <c r="S78" i="22"/>
  <c r="S79" i="22"/>
  <c r="S80" i="22"/>
  <c r="S81" i="22"/>
  <c r="S82" i="22"/>
  <c r="S83" i="22"/>
  <c r="S84" i="22"/>
  <c r="S85" i="22"/>
  <c r="S86" i="22"/>
  <c r="S87" i="22"/>
  <c r="S88" i="22"/>
  <c r="S89" i="22"/>
  <c r="S90" i="22"/>
  <c r="S91" i="22"/>
  <c r="S92" i="22"/>
  <c r="S93" i="22"/>
  <c r="S94" i="22"/>
  <c r="S95" i="22"/>
  <c r="S96" i="22"/>
  <c r="S97" i="22"/>
  <c r="S98" i="22"/>
  <c r="S99" i="22"/>
  <c r="S100" i="22"/>
  <c r="S101" i="22"/>
  <c r="S102" i="22"/>
  <c r="S103" i="22"/>
  <c r="S104" i="22"/>
  <c r="S105" i="22"/>
  <c r="S106" i="22"/>
  <c r="S107" i="22"/>
  <c r="S108" i="22"/>
  <c r="S109" i="22"/>
  <c r="S110" i="22"/>
  <c r="S111" i="22"/>
  <c r="S112" i="22"/>
  <c r="S113" i="22"/>
  <c r="S114" i="22"/>
  <c r="S115" i="22"/>
  <c r="S116" i="22"/>
  <c r="S117" i="22"/>
  <c r="S118" i="22"/>
  <c r="S119" i="22"/>
  <c r="S120" i="22"/>
  <c r="S121" i="22"/>
  <c r="S122" i="22"/>
  <c r="S123" i="22"/>
  <c r="S124" i="22"/>
  <c r="S125" i="22"/>
  <c r="S126" i="22"/>
  <c r="S127" i="22"/>
  <c r="S128" i="22"/>
  <c r="S129" i="22"/>
  <c r="S130" i="22"/>
  <c r="S131" i="22"/>
  <c r="S132" i="22"/>
  <c r="S133" i="22"/>
  <c r="S134" i="22"/>
  <c r="Q10" i="22"/>
  <c r="Q11" i="22"/>
  <c r="Q12" i="22"/>
  <c r="Q13" i="22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31" i="22"/>
  <c r="Q32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48" i="22"/>
  <c r="Q49" i="22"/>
  <c r="Q50" i="22"/>
  <c r="Q51" i="22"/>
  <c r="Q52" i="22"/>
  <c r="Q53" i="22"/>
  <c r="Q54" i="22"/>
  <c r="Q55" i="22"/>
  <c r="Q56" i="22"/>
  <c r="Q57" i="22"/>
  <c r="Q58" i="22"/>
  <c r="Q59" i="22"/>
  <c r="Q60" i="22"/>
  <c r="Q61" i="22"/>
  <c r="Q62" i="22"/>
  <c r="Q63" i="22"/>
  <c r="Q64" i="22"/>
  <c r="Q65" i="22"/>
  <c r="Q66" i="22"/>
  <c r="Q67" i="22"/>
  <c r="Q68" i="22"/>
  <c r="Q69" i="22"/>
  <c r="Q70" i="22"/>
  <c r="Q71" i="22"/>
  <c r="Q72" i="22"/>
  <c r="Q73" i="22"/>
  <c r="Q74" i="22"/>
  <c r="Q75" i="22"/>
  <c r="Q76" i="22"/>
  <c r="Q77" i="22"/>
  <c r="Q78" i="22"/>
  <c r="Q79" i="22"/>
  <c r="Q80" i="22"/>
  <c r="Q81" i="22"/>
  <c r="Q82" i="22"/>
  <c r="Q83" i="22"/>
  <c r="Q84" i="22"/>
  <c r="Q85" i="22"/>
  <c r="Q86" i="22"/>
  <c r="Q87" i="22"/>
  <c r="Q88" i="22"/>
  <c r="Q89" i="22"/>
  <c r="Q90" i="22"/>
  <c r="Q91" i="22"/>
  <c r="Q92" i="22"/>
  <c r="Q93" i="22"/>
  <c r="Q94" i="22"/>
  <c r="Q95" i="22"/>
  <c r="Q96" i="22"/>
  <c r="Q97" i="22"/>
  <c r="Q98" i="22"/>
  <c r="Q99" i="22"/>
  <c r="Q100" i="22"/>
  <c r="Q101" i="22"/>
  <c r="Q102" i="22"/>
  <c r="Q103" i="22"/>
  <c r="Q104" i="22"/>
  <c r="Q105" i="22"/>
  <c r="Q106" i="22"/>
  <c r="Q107" i="22"/>
  <c r="Q108" i="22"/>
  <c r="Q109" i="22"/>
  <c r="Q110" i="22"/>
  <c r="Q111" i="22"/>
  <c r="Q112" i="22"/>
  <c r="Q113" i="22"/>
  <c r="Q114" i="22"/>
  <c r="Q115" i="22"/>
  <c r="Q116" i="22"/>
  <c r="Q117" i="22"/>
  <c r="Q118" i="22"/>
  <c r="Q119" i="22"/>
  <c r="Q120" i="22"/>
  <c r="Q121" i="22"/>
  <c r="Q122" i="22"/>
  <c r="Q123" i="22"/>
  <c r="Q124" i="22"/>
  <c r="Q125" i="22"/>
  <c r="Q126" i="22"/>
  <c r="Q127" i="22"/>
  <c r="Q128" i="22"/>
  <c r="Q129" i="22"/>
  <c r="Q130" i="22"/>
  <c r="Q131" i="22"/>
  <c r="Q132" i="22"/>
  <c r="Q133" i="22"/>
  <c r="Q134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36" i="22"/>
  <c r="O37" i="22"/>
  <c r="O38" i="22"/>
  <c r="O39" i="22"/>
  <c r="O40" i="22"/>
  <c r="O41" i="22"/>
  <c r="O42" i="22"/>
  <c r="O43" i="22"/>
  <c r="O44" i="22"/>
  <c r="O45" i="22"/>
  <c r="O46" i="22"/>
  <c r="O47" i="22"/>
  <c r="O48" i="22"/>
  <c r="O49" i="22"/>
  <c r="O50" i="22"/>
  <c r="O51" i="22"/>
  <c r="O52" i="22"/>
  <c r="O53" i="22"/>
  <c r="O54" i="22"/>
  <c r="O55" i="22"/>
  <c r="O56" i="22"/>
  <c r="O57" i="22"/>
  <c r="O58" i="22"/>
  <c r="O59" i="22"/>
  <c r="O60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O76" i="22"/>
  <c r="O77" i="22"/>
  <c r="O78" i="22"/>
  <c r="O79" i="22"/>
  <c r="O80" i="22"/>
  <c r="O81" i="22"/>
  <c r="O82" i="22"/>
  <c r="O83" i="22"/>
  <c r="O84" i="22"/>
  <c r="O85" i="22"/>
  <c r="O86" i="22"/>
  <c r="O87" i="22"/>
  <c r="O88" i="22"/>
  <c r="O89" i="22"/>
  <c r="O90" i="22"/>
  <c r="O91" i="22"/>
  <c r="O92" i="22"/>
  <c r="O93" i="22"/>
  <c r="O94" i="22"/>
  <c r="O95" i="22"/>
  <c r="O96" i="22"/>
  <c r="O97" i="22"/>
  <c r="O98" i="22"/>
  <c r="O99" i="22"/>
  <c r="O100" i="22"/>
  <c r="O101" i="22"/>
  <c r="O102" i="22"/>
  <c r="O103" i="22"/>
  <c r="O104" i="22"/>
  <c r="O105" i="22"/>
  <c r="O106" i="22"/>
  <c r="O107" i="22"/>
  <c r="O108" i="22"/>
  <c r="O109" i="22"/>
  <c r="O110" i="22"/>
  <c r="O111" i="22"/>
  <c r="O112" i="22"/>
  <c r="O113" i="22"/>
  <c r="O114" i="22"/>
  <c r="O115" i="22"/>
  <c r="O116" i="22"/>
  <c r="O117" i="22"/>
  <c r="O118" i="22"/>
  <c r="O119" i="22"/>
  <c r="O120" i="22"/>
  <c r="O121" i="22"/>
  <c r="O122" i="22"/>
  <c r="O123" i="22"/>
  <c r="O124" i="22"/>
  <c r="O125" i="22"/>
  <c r="O126" i="22"/>
  <c r="O127" i="22"/>
  <c r="O128" i="22"/>
  <c r="O129" i="22"/>
  <c r="O130" i="22"/>
  <c r="O131" i="22"/>
  <c r="O132" i="22"/>
  <c r="O133" i="22"/>
  <c r="O134" i="22"/>
  <c r="O9" i="22"/>
  <c r="Q9" i="22"/>
  <c r="S9" i="22"/>
  <c r="B6" i="22"/>
  <c r="F18" i="3"/>
  <c r="F20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E23" i="3"/>
  <c r="E24" i="3" s="1"/>
  <c r="I23" i="3"/>
  <c r="I24" i="3" s="1"/>
  <c r="J6" i="3"/>
  <c r="J7" i="3"/>
  <c r="J8" i="3"/>
  <c r="J9" i="3"/>
  <c r="J10" i="3"/>
  <c r="J11" i="3"/>
  <c r="J12" i="3"/>
  <c r="J13" i="3"/>
  <c r="J14" i="3"/>
  <c r="J15" i="3"/>
  <c r="J17" i="3"/>
  <c r="J18" i="3"/>
  <c r="J19" i="3"/>
  <c r="J20" i="3"/>
  <c r="J21" i="3"/>
  <c r="J5" i="3"/>
  <c r="H6" i="3"/>
  <c r="H7" i="3"/>
  <c r="H8" i="3"/>
  <c r="H9" i="3"/>
  <c r="H10" i="3"/>
  <c r="H11" i="3"/>
  <c r="H12" i="3"/>
  <c r="H13" i="3"/>
  <c r="H14" i="3"/>
  <c r="H15" i="3"/>
  <c r="H17" i="3"/>
  <c r="H18" i="3"/>
  <c r="H19" i="3"/>
  <c r="H20" i="3"/>
  <c r="H21" i="3"/>
  <c r="H5" i="3"/>
  <c r="F6" i="3"/>
  <c r="F7" i="3"/>
  <c r="F8" i="3"/>
  <c r="F9" i="3"/>
  <c r="F10" i="3"/>
  <c r="F11" i="3"/>
  <c r="F12" i="3"/>
  <c r="F13" i="3"/>
  <c r="F14" i="3"/>
  <c r="F15" i="3"/>
  <c r="F17" i="3"/>
  <c r="F19" i="3"/>
  <c r="F21" i="3"/>
  <c r="F5" i="3"/>
  <c r="G23" i="3"/>
  <c r="D5" i="3"/>
  <c r="C23" i="3"/>
  <c r="F23" i="3" s="1"/>
  <c r="F24" i="3" s="1"/>
  <c r="F10" i="2"/>
  <c r="H10" i="2"/>
  <c r="I10" i="2"/>
  <c r="J10" i="2" s="1"/>
  <c r="K10" i="2"/>
  <c r="L10" i="2" s="1"/>
  <c r="L6" i="2"/>
  <c r="L7" i="2"/>
  <c r="L8" i="2"/>
  <c r="L5" i="2"/>
  <c r="J6" i="2"/>
  <c r="J7" i="2"/>
  <c r="J8" i="2"/>
  <c r="J5" i="2"/>
  <c r="H6" i="2"/>
  <c r="H7" i="2"/>
  <c r="H8" i="2"/>
  <c r="H5" i="2"/>
  <c r="F6" i="2"/>
  <c r="F7" i="2"/>
  <c r="F8" i="2"/>
  <c r="F5" i="2"/>
  <c r="E10" i="2"/>
  <c r="G10" i="2"/>
  <c r="C24" i="3" l="1"/>
  <c r="H23" i="3"/>
  <c r="H24" i="3" s="1"/>
  <c r="N141" i="22"/>
  <c r="N142" i="22"/>
  <c r="M137" i="22"/>
  <c r="Q135" i="22"/>
  <c r="J138" i="22"/>
  <c r="I139" i="22" s="1"/>
  <c r="M142" i="22" s="1"/>
  <c r="G24" i="3"/>
  <c r="D23" i="3"/>
  <c r="D24" i="3" s="1"/>
  <c r="J23" i="3"/>
  <c r="J24" i="3" s="1"/>
  <c r="D2" i="3" l="1"/>
  <c r="O136" i="22" l="1"/>
  <c r="S136" i="22"/>
  <c r="S135" i="22" l="1"/>
  <c r="O135" i="22"/>
  <c r="P7" i="22"/>
  <c r="J7" i="22"/>
  <c r="I7" i="22" l="1"/>
  <c r="K7" i="22"/>
  <c r="N7" i="22"/>
  <c r="R7" i="22"/>
  <c r="S138" i="22" l="1"/>
  <c r="R139" i="22"/>
  <c r="M7" i="22"/>
  <c r="K6" i="22"/>
  <c r="R141" i="22" l="1"/>
  <c r="R142" i="22"/>
  <c r="I6" i="22"/>
  <c r="Q138" i="22"/>
  <c r="O138" i="22"/>
  <c r="O137" i="22"/>
  <c r="P139" i="22"/>
  <c r="P141" i="22" l="1"/>
  <c r="P142" i="22"/>
  <c r="S139" i="22"/>
  <c r="O139" i="22"/>
  <c r="S137" i="22"/>
  <c r="Q137" i="22"/>
  <c r="Q139" i="22"/>
</calcChain>
</file>

<file path=xl/sharedStrings.xml><?xml version="1.0" encoding="utf-8"?>
<sst xmlns="http://schemas.openxmlformats.org/spreadsheetml/2006/main" count="1258" uniqueCount="373">
  <si>
    <t>GESTIÓN DIRECTIVA</t>
  </si>
  <si>
    <t>FORMULACIÓN 
Y SEGUIMIENTO D
E PLANES 
OPERATIVOS</t>
  </si>
  <si>
    <t>PLAN OPERATIVO ANUAL DE INVERSION</t>
  </si>
  <si>
    <t>Código: GDI-FPO-FM003</t>
  </si>
  <si>
    <t>Versión: 04</t>
  </si>
  <si>
    <t>Fecha de emisión: 12/04/2019</t>
  </si>
  <si>
    <t xml:space="preserve">MATRIZ DE CONSOLIDACIÓN DE INFORMACIÓN  POAI </t>
  </si>
  <si>
    <t>Vigencia:</t>
  </si>
  <si>
    <t xml:space="preserve">Objetivo Estrategico </t>
  </si>
  <si>
    <t>Línea estratégica</t>
  </si>
  <si>
    <t>Dependencia Líder</t>
  </si>
  <si>
    <t xml:space="preserve">Programa </t>
  </si>
  <si>
    <t>Proyecto</t>
  </si>
  <si>
    <t>Descripción Accion Institucional  y/o Subproyecto Institucional</t>
  </si>
  <si>
    <t>Subproyecto/Acción POA</t>
  </si>
  <si>
    <t>Costo Total Viaticos</t>
  </si>
  <si>
    <t>Apropiacion  Tiquetes</t>
  </si>
  <si>
    <t>CDP</t>
  </si>
  <si>
    <t>%</t>
  </si>
  <si>
    <t>CRP</t>
  </si>
  <si>
    <t>OBL</t>
  </si>
  <si>
    <t>Proyecto de
Inversión</t>
  </si>
  <si>
    <t>Actividad SUIFP</t>
  </si>
  <si>
    <t xml:space="preserve">2.- Prestar servicios con estándares de calidad para afianzar la confianza de la población </t>
  </si>
  <si>
    <t>Eficiencia</t>
  </si>
  <si>
    <t>Oficina Asesora de Planeación</t>
  </si>
  <si>
    <t>Fortalecimiento de la inspección vigilancia y control de los productos competencia del Invima a nivel Nacional</t>
  </si>
  <si>
    <t>1.-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</si>
  <si>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Estatus Sanitario</t>
  </si>
  <si>
    <t xml:space="preserve">Dirección de Alimentos y Bebidas </t>
  </si>
  <si>
    <t xml:space="preserve">Fortalecimiento  de la inspección  vigilancia y control de los productos competencia del Invima </t>
  </si>
  <si>
    <t>2. Proyecto de Vigilancia Sanitaria de productos de Alimentos</t>
  </si>
  <si>
    <t>Desarrollar acciones técnicas y administrativas asociadas a vigilancia epidemiológica , postcomercialización y control de residuos quimicos</t>
  </si>
  <si>
    <t>Dirección de Medicamentos y Productos Biológicos</t>
  </si>
  <si>
    <t>Oficina Asesora Jurídica</t>
  </si>
  <si>
    <t>10. Proyecto Educación sanitaria y asistencia tecnica</t>
  </si>
  <si>
    <t>Oficina de Laboratorios y Control de Calidad</t>
  </si>
  <si>
    <t>Dirección de Responsabilidad Sanitaria</t>
  </si>
  <si>
    <t>Dirección General</t>
  </si>
  <si>
    <t>Oficina de Tecnologías de la información</t>
  </si>
  <si>
    <t>Fortalecimiento institucional en la gestión administrativa y de apoyo del Invima a nivel nacional</t>
  </si>
  <si>
    <t>Fortalecimiento de la arquitectura tecnológica y los procesos asociados a la gestión de las tecnologías de la información y comunicaciones nacional</t>
  </si>
  <si>
    <t>Realizar el proceso de adopción de buenas prácticas, estandares y requerimientos normativos para el adecuado gobierno de TI  que deban ser adoptados por el Instituto mediante la cual se realizaran los documentos metodológicos</t>
  </si>
  <si>
    <t>Realizar el proceso de implementación de sotware e implantación de soluciones, desarrollos, soporte y actualización para los sistemas de información</t>
  </si>
  <si>
    <t>Secretaría General</t>
  </si>
  <si>
    <t>Estatus sanitario</t>
  </si>
  <si>
    <t>Dirección de Cosmeticos, Aseo, Plaguicidas y Productos de Higiene Doméstica</t>
  </si>
  <si>
    <t>Realizar visitas de auditorias o  seguimientos técnico en actividades relacionadas con IVC y circulares 046 de 2014 a las Entidades territriales  de Salud -ETS</t>
  </si>
  <si>
    <t>Dirección de Dispositivos Médicos y otras Tecnologías</t>
  </si>
  <si>
    <t>Dirección de Operaciones Sanitarias</t>
  </si>
  <si>
    <t xml:space="preserve">Realizar Inspección , vigilancia y control  a establecimientos de competencia de la Direcciòn (PBA) </t>
  </si>
  <si>
    <t xml:space="preserve">Realizar Inspección , vigilancia y control  a establecimientos de competencia de la Direcciòn (Alimentos) </t>
  </si>
  <si>
    <t>Elaborar informe sobre el análisis de las piezas publicitarias aportadas por el contrato de monitoreo de medios masivos de publicidad de los productos de interes de la Direccion de Alimentos y Bebidas</t>
  </si>
  <si>
    <t>Evaluar  trámites de publicidad de productos competencia de la Dirección de Medicamentos y Productos Biológicos.</t>
  </si>
  <si>
    <t>Fotalecer el sistema de gestión de calidad de los laboratorios del Invima</t>
  </si>
  <si>
    <t>Emitir conceptos de lotes de productos biológicos.</t>
  </si>
  <si>
    <t>Establecer lineamientos para solicitar, administrar, consolidar y analizar los resultados analíticos de control de calidad de productos competencia del Invima, emitidos por los Laboratorios de Salud Pública</t>
  </si>
  <si>
    <t>Realizar capacitación a entes descentralizados y otros Actores</t>
  </si>
  <si>
    <t>Realizar asistencia Técnica a entes territoriales y otros actores</t>
  </si>
  <si>
    <t>Realizar visitas con propósito de certificación de Buenas Practicas de Bancos de Tejido y Medula Osea</t>
  </si>
  <si>
    <t>Realizar visitas con propósito de certificación en condiciones sanitarias para Bancos de Tejido y Medula Osea</t>
  </si>
  <si>
    <t>Realizar reuniones de sala de especializada de la Comisión Revisora  ordinarias y extraordinarias</t>
  </si>
  <si>
    <t xml:space="preserve">Emitir  Evaluaciones Técnico Cientificas  por parte de las Salas Especializadas de la  Comisión Revisora </t>
  </si>
  <si>
    <t>Oficina de Atención al Ciudadano</t>
  </si>
  <si>
    <t>Realizar visitas de acompañamiento a las autoridades sanitarias de terceros paises para la habilitación y certificación de establecimientos colombianos que quieren exportar</t>
  </si>
  <si>
    <t xml:space="preserve">Realizar Inspección, Vigilancia y Control a establecimientos de competencia de la Dirección Bancos de Tejido y Medula Osea, Bancos de Medicina Reproductiva </t>
  </si>
  <si>
    <t xml:space="preserve">Aplicar las medidas sanitarias de seguridad de acuerdo con lo dispuesto en la normatividad sanitaria vigente </t>
  </si>
  <si>
    <t>Oficina de Asuntos Internacionales</t>
  </si>
  <si>
    <t>Representar al INVIMA en negociaciones de acuerdos comerciales y sanitarios, comisiones de vecindad,  mesas sanitarias de los TLC y de las Comisiones bilaterales de monitoreo a relaciones comerciales</t>
  </si>
  <si>
    <t>Realizar visitas con propósito de certificación en Alimentos y Bebidas</t>
  </si>
  <si>
    <t xml:space="preserve">Realizar visitas de habilitacion de establecimientos o de reconocimeito de equivalencia de sistemas sanitarios en terceros países </t>
  </si>
  <si>
    <t>Realizar tramites de registro sanitario-NS-NSO- nuevos, reconocimientos y renovaciones</t>
  </si>
  <si>
    <t>TOTAL POA</t>
  </si>
  <si>
    <t>TOTAL  EJECUCION SIN TIQUETES</t>
  </si>
  <si>
    <t>TOTAL  EJECUCION TIQUETES</t>
  </si>
  <si>
    <t>TOTAL EJECUCION TRIMESTRE</t>
  </si>
  <si>
    <t>Apropiación_SUIFP</t>
  </si>
  <si>
    <t>Presupuesto_Disponible</t>
  </si>
  <si>
    <t>% CDP</t>
  </si>
  <si>
    <t>%CRP</t>
  </si>
  <si>
    <t>OBLIGADO</t>
  </si>
  <si>
    <t>%OBLIGADO</t>
  </si>
  <si>
    <t>C-1903-0300-6</t>
  </si>
  <si>
    <t>Fortalecer la capacidad de los procesos misionales del Invima soportados en la infraestructura tecnologica</t>
  </si>
  <si>
    <t>C-1903-0300-7</t>
  </si>
  <si>
    <t xml:space="preserve">Fortalecer la capacidad de respuesta del modelo de  Inspección, vigilancia y control Sanitario de los productos de uso y consumo humano </t>
  </si>
  <si>
    <t>C-1999-0300-5</t>
  </si>
  <si>
    <t>Fortalecer la gestión de los procesos administrativos y de apoyo de la Entidad</t>
  </si>
  <si>
    <t>TOTAL</t>
  </si>
  <si>
    <t>Obligado</t>
  </si>
  <si>
    <t>%Obligado</t>
  </si>
  <si>
    <t>Tiquetes</t>
  </si>
  <si>
    <t>Implementar software e implantación de soluciones, desarrollos, soportes y actualizaciones para los sistemas de información.</t>
  </si>
  <si>
    <t>Oficina de Control Interno</t>
  </si>
  <si>
    <t>Proyecto de Inversión</t>
  </si>
  <si>
    <t>Objetivo General</t>
  </si>
  <si>
    <t>Dependencia Descripcion</t>
  </si>
  <si>
    <t>id Dependencia</t>
  </si>
  <si>
    <t>3.- Fortalecer la gestión del conocimiento, capacidades y competencias de los servidores públicos de la institución.</t>
  </si>
  <si>
    <t>Desarrollar un programa  de  inspección Vigilancia y Control a nivel Nacional fortaleciendo la  IVC con enfoque de Riesgo</t>
  </si>
  <si>
    <t>Actividades de control de calidad de los productos competencia de la entidad.</t>
  </si>
  <si>
    <t>Realizar visitas con propósito de certificación en dispositivos médicos y reactivos de diagnóstico in-vitro</t>
  </si>
  <si>
    <t>Hacer Seguimiento a las certificaciones en Alimentos y Bebidas</t>
  </si>
  <si>
    <t xml:space="preserve">Gestionar la expedición de Registros Sanitarios y trámites asociados, a los productos competencia del Invima </t>
  </si>
  <si>
    <t>Realizar tramites de registro sanitario-NS-NSO- nuevos, reconocimientos y renovaciones-contratistas</t>
  </si>
  <si>
    <t>Transferir recursos al  fondo INVIMA – ICETEX en el marco del reglamento Operativo.</t>
  </si>
  <si>
    <t xml:space="preserve">Desarrollar acciones  tecnicas y administrativas asociados a inspección, vigilancia y control </t>
  </si>
  <si>
    <t>Brindar capacitación informal  en Inspección, Vigilancia y Control a los Inspectores que intervienen en la inspección, vigilancia y control sanitario</t>
  </si>
  <si>
    <t xml:space="preserve">Desarrollar acciones  técnicas y administrativas de relacionamiento con instituciones publico/privadas del orden territorial, nacional e internacional </t>
  </si>
  <si>
    <t>Desarrollar acciones tecnicas y administrativas para el  control de calidad de los productos competencia del Invima</t>
  </si>
  <si>
    <t xml:space="preserve">Brindar asistencia tecnica  en Inspección, Vigilancia y Control a los actores que intervienen en el funcionamiento del modelo de IVC </t>
  </si>
  <si>
    <t xml:space="preserve">Implementar  actividades  de comunicación efectiva y asertiva para  los actores que intervienen en el funcionamiento del modelo de IVC </t>
  </si>
  <si>
    <t xml:space="preserve">Realizar la visitas con proposito de otorgar certificación del cumplimiento de los requisitos establecidos en la normatividad sanitaria vigente </t>
  </si>
  <si>
    <t>Ejecutar visitas de seguimiento a establecimientos de productos competencia del Invima ya  certificados en ecumplimiento de los requisitos establecidos en la normatividad sanitaria vigente</t>
  </si>
  <si>
    <t>Emitir  concepto acerca de los aspectos científicos y tecnológicos de los productos que por competencia se someten a consideración de las Salas Especializadas de la Comisión Revisora</t>
  </si>
  <si>
    <t>Realizar estudios de los trámites de aprobación y renovación de registros sanitarios radicados  según el tipo de producto.</t>
  </si>
  <si>
    <t xml:space="preserve">Implementar la infraestructura tecnológica y de comunicaciones </t>
  </si>
  <si>
    <t xml:space="preserve">Realizar las capacitaciones y actualizaciones de acuerdo a las necesidades detectadas. </t>
  </si>
  <si>
    <t>Realizar el proceso de implementación de la infraestructura tecnológica  y de comunicaciones</t>
  </si>
  <si>
    <t>Dirección de Dispositivos Médicos y Otras Tecnologías</t>
  </si>
  <si>
    <t>Realizar las dotaciones de acuerdo a las necesidades identificadas</t>
  </si>
  <si>
    <t>Realizar el proceso de diseños,  adecuaciones y demas acciones  que soporten el desarrollo de las mismas, de acuerdo a las necesidades detectadas .</t>
  </si>
  <si>
    <t>Actualizar los Instrumentos archivísticos para la gestión documental.</t>
  </si>
  <si>
    <t>9. Apoyo al emprendimiento y la competitividad Sanitaria del país</t>
  </si>
  <si>
    <t>Otros</t>
  </si>
  <si>
    <t>1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</si>
  <si>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Realizar Acompañamiento técnico en actividades relacionadas con IVC a la Dir. Operaciones sanitarias</t>
  </si>
  <si>
    <t>Realizar visitas de seguimiento al programa Nacional de Farmacovigilancia en Laboratorios de Medicamentos, IPS y APB  Farm</t>
  </si>
  <si>
    <t>Estandarizar técnicas requeridas en el laboratorio para la realización de análisis de productos competencia del INVIMA.</t>
  </si>
  <si>
    <t>Realizar Visitas de verificación de requisitos para Bancos de semen, óvulos y embriones  incluyendo visitas de verificación de requerimientos y  centros de almacenamiento temporal de los bancos de tejidos</t>
  </si>
  <si>
    <t xml:space="preserve">Desarrollar las actividades inherentes a la organización y transferencia de los documentos físicos y electrónicos en sus diferentes ciclos de vida </t>
  </si>
  <si>
    <t>Hacer seguimiento y monitoreo a los Instrumentos archivísticos para la gestión documental.</t>
  </si>
  <si>
    <t>C-1903-0300-9</t>
  </si>
  <si>
    <t>Aumentar la cobertura en el procesamiento de muestras de los productos objeto de inspeccion, vigilancia y control sanitario</t>
  </si>
  <si>
    <t>Gestionar todos los requerimientos técnicos necesarios para iniciar el diseño de los labotarios</t>
  </si>
  <si>
    <t>Realizar los estudios técnicos Topografico y de Suelos</t>
  </si>
  <si>
    <t>Realizar los Diseños Arquitectonicos y planos Urbanos</t>
  </si>
  <si>
    <t>Realizar los estudios técnicos estructurales</t>
  </si>
  <si>
    <t>Realizar los estudios técnicos
Hidrosanitarios, Gas Natural, Eléctricos, Gases Medicinales, HVAC, Seguridad Humana, Red Contra Incendios, CCTV.</t>
  </si>
  <si>
    <t>Mejoramiento de la capacidad analitica de los laboratorios relacionada con los productos competencia del Invima Nacional</t>
  </si>
  <si>
    <t>Rubro Presupestal</t>
  </si>
  <si>
    <t>BPIN</t>
  </si>
  <si>
    <t>Oficina de Tecnologías de la Información</t>
  </si>
  <si>
    <t>Apropiación_</t>
  </si>
  <si>
    <t>Act Interna</t>
  </si>
  <si>
    <t>NA</t>
  </si>
  <si>
    <t>Subproyecto</t>
  </si>
  <si>
    <t>Accion POA</t>
  </si>
  <si>
    <t>1-9-9</t>
  </si>
  <si>
    <t xml:space="preserve">
Brindar apoyo en acciones de articulación en representación del Instituto en los puntos CIIIP, para contrarrestar la ilegalidad y fortalecer el monitoreo, vigilancia y control. </t>
  </si>
  <si>
    <t>1-10-014</t>
  </si>
  <si>
    <t>Realizar visitas de verificación de cumplimiento de lineamientos a la DIROS</t>
  </si>
  <si>
    <t>1-10-015</t>
  </si>
  <si>
    <t>Realizar visitas de IVC competencia de la Dirección</t>
  </si>
  <si>
    <t>1-11-09</t>
  </si>
  <si>
    <t>1-11-10</t>
  </si>
  <si>
    <t>Realizar visitas de seguimiento técnico en actividades relacionadas con IVC a la Dir. Operaciones sanitarias</t>
  </si>
  <si>
    <t>1-11-11</t>
  </si>
  <si>
    <t>1-12-16</t>
  </si>
  <si>
    <t>1-12-9</t>
  </si>
  <si>
    <t>1-13-20</t>
  </si>
  <si>
    <t>Realizar visitas de articulación y  seguimiento a la calidad de las visitas IVC  frente al cumplimiento de la resolución No. 039 del 2016  a las entidades territoriales</t>
  </si>
  <si>
    <t>1-14-3</t>
  </si>
  <si>
    <t>1-14-4</t>
  </si>
  <si>
    <t>Realizar toma de muestras  (Demuestra de la Calidad)</t>
  </si>
  <si>
    <t>1-14-20</t>
  </si>
  <si>
    <t>Realizar actividades de Inspección , vigilancia y control en Disciplinas Medicas de cosméticos, medicamentos, Dispositivos, Bancos de Sangre, VUCE y trafico postal a establecimientos y productos competencia de la Dirección.</t>
  </si>
  <si>
    <t>1-14-9</t>
  </si>
  <si>
    <t>1-14-19</t>
  </si>
  <si>
    <t>1-14-31</t>
  </si>
  <si>
    <t>Realizar Inspección , vigilancia y control  a establecimientos de competencia de la Direcciòn (PBA-Proyecto PINES). - RP</t>
  </si>
  <si>
    <t>2-14-30</t>
  </si>
  <si>
    <t>3-10-39</t>
  </si>
  <si>
    <t xml:space="preserve">Realizar la recolección de las muestras requeridas para el proyecto demuestra de calidad de cosmeticos, higiene doméstica, absorbentes de higiene personal y plaguicidas </t>
  </si>
  <si>
    <t>3-11-34</t>
  </si>
  <si>
    <t xml:space="preserve">III. CONTROL DE ESTABLECIMIENTOS QUE PREPARAN Y ENSAMBLAN ALIMENTOS -PAE </t>
  </si>
  <si>
    <t>3-11-35</t>
  </si>
  <si>
    <t>I. CONTROL OFICIAL PARA ESTABLECIMIENTOS 
Dirigido a establecimientos  vinculado a IVC</t>
  </si>
  <si>
    <t>3-11-36</t>
  </si>
  <si>
    <t xml:space="preserve">II.ALIMENTOS PRODUCTOS IMPORTADOS 
Aceptacion de lotes de productos </t>
  </si>
  <si>
    <t>3-11-371</t>
  </si>
  <si>
    <t>IV. VIGILANCIA EPIDEMIOLOGICA 
(ACTIVA Y PASIVA) - RAM</t>
  </si>
  <si>
    <t>3-11-372</t>
  </si>
  <si>
    <t>IV. VIGILANCIA EPIDEMIOLOGICA 
(ACTIVA Y PASIVA): Linea base nueva normatividad</t>
  </si>
  <si>
    <t>3-11-373</t>
  </si>
  <si>
    <t>IV. VIGILANCIA EPIDEMIOLOGICA 
(ACTIVA Y PASIVA): Trichinella</t>
  </si>
  <si>
    <t>3-11-374</t>
  </si>
  <si>
    <t>IV. VIGILANCIA EPIDEMIOLOGICA 
(ACTIVA Y PASIVA): CMP</t>
  </si>
  <si>
    <t>3-11-375</t>
  </si>
  <si>
    <t>IV. VIGILANCIA EPIDEMIOLOGICA 
(ACTIVA Y PASIVA): EVENTOS ADVERSOS</t>
  </si>
  <si>
    <t>3-11-38</t>
  </si>
  <si>
    <t xml:space="preserve">Control Residuos y otros contaminates químicos en Alimentos y Bebidas Subproyecto Procesados   </t>
  </si>
  <si>
    <t>3-11-39</t>
  </si>
  <si>
    <t>Control Residuos y otros contaminates químicos en Alimentos y Bebidas  Subproyectos  ANIMAL</t>
  </si>
  <si>
    <t>3-11-40</t>
  </si>
  <si>
    <t>Control Residuos y otros contaminates químicos en Alimentos y Bebidas Subproyectos  VEGETAL  así  como el programa de vigilancia de productos obtenidos por biotecnologia moderna.</t>
  </si>
  <si>
    <t>3-11-41</t>
  </si>
  <si>
    <t>3-11-44</t>
  </si>
  <si>
    <t xml:space="preserve">Subproyecto PINES - RP_Monitoreo y caracterización de residuos y otros contaminantes químicos en Alimentos y Bebidas_  </t>
  </si>
  <si>
    <t>3-11-45</t>
  </si>
  <si>
    <t xml:space="preserve"> Subproyecto PINES. -RP_Realizar actividades de monitoreo de patógenos, caracterización de peligros biológicos.</t>
  </si>
  <si>
    <t>3-12-38</t>
  </si>
  <si>
    <t>De muestra de la calidad de Dispositivos Médicos</t>
  </si>
  <si>
    <t>3-12-39</t>
  </si>
  <si>
    <t xml:space="preserve">Analizar la causalidad y gestionar los reportes de eventos e incidentes adversos asociados al uso de los dispositivos médicos notificados al programa nacional de tecnovigilancia </t>
  </si>
  <si>
    <t>3-13-37</t>
  </si>
  <si>
    <t>Proyecto Demuestra de la Calidad 2022</t>
  </si>
  <si>
    <t>3-13-33</t>
  </si>
  <si>
    <t>Proyecto Farmacovigilancia 2022</t>
  </si>
  <si>
    <t>3-13-34</t>
  </si>
  <si>
    <t>3-13-42</t>
  </si>
  <si>
    <t>4-9-44</t>
  </si>
  <si>
    <t xml:space="preserve">Realizar la capacitación a los Inspectores del Instituto </t>
  </si>
  <si>
    <t>5-8-046</t>
  </si>
  <si>
    <t>Proyecto fortalecimiento institucional</t>
  </si>
  <si>
    <t>5-8-047</t>
  </si>
  <si>
    <t>Apoyar la Estrategia #1 de Fortalecimiento y sus 7 acciones específicas en las cuales se plantean las prioridades de gestión internacional mediante acciones de intercambio</t>
  </si>
  <si>
    <t>5-8-048</t>
  </si>
  <si>
    <t xml:space="preserve">Gestión de cooperación con autoridades homólogas priorizadas que impacten en el fortalecimiento y reconocimiento del instituto </t>
  </si>
  <si>
    <t>5-8-049</t>
  </si>
  <si>
    <t>Participación del  Invima  en escenarios de carácter internacional que impacten en el reconocimiento del instituto.</t>
  </si>
  <si>
    <t>5-8-050</t>
  </si>
  <si>
    <t>5-11-45</t>
  </si>
  <si>
    <t>Elaborar  informes de la participación en los Comites de CODEX ALIMENTARIUS-DAB</t>
  </si>
  <si>
    <t>5-3-055</t>
  </si>
  <si>
    <t>La norma sanitaria en las plataformas digitales</t>
  </si>
  <si>
    <t>5-3-056</t>
  </si>
  <si>
    <t>Gira Sanitaria Virtual 2022</t>
  </si>
  <si>
    <t>6-5-51</t>
  </si>
  <si>
    <t>Realizar el proceso de Acreditación de la ONAC Norma ISO IEC 17025:2005</t>
  </si>
  <si>
    <t>6-5-052</t>
  </si>
  <si>
    <t xml:space="preserve">Realizar Inscripción  y participar  en interlaboratorios o pruebas de desempeño, a nivel Nacional y/o internacional acorde con la oferta y productos, analitos o matrices a evaluar  que apliquen. </t>
  </si>
  <si>
    <t>7-5-33</t>
  </si>
  <si>
    <t>Atender y gestionar las diferentes solicitudes de análisis de los productos competencia del INVIMA, Laboratorio de Microbiología de alimentos y Bebidas - RP</t>
  </si>
  <si>
    <t>7-5-52</t>
  </si>
  <si>
    <t>Atender y gestionar las diferentes solicitudes de análisis de los productos competencia del INVIMA, Laboratorio Fisicoquímico de Alimentos y Bebidas</t>
  </si>
  <si>
    <t>7-5-53</t>
  </si>
  <si>
    <t>Atender y gestionar las diferentes solicitudes de análisis de los productos competencia del INVIMA, Laboratorio de Microbiología de alimentos y Bebidas</t>
  </si>
  <si>
    <t>7-5-54</t>
  </si>
  <si>
    <t xml:space="preserve">Atender y gestionar las diferentes solicitudes de análisis de los productos competencia del INVIMA, Laboratorio de OGM </t>
  </si>
  <si>
    <t>7-5-055</t>
  </si>
  <si>
    <t>Atender y gestionar las diferentes solicitudes de análisis de los productos competencia del INVIMA, Laboratorio de Productos Farmaceuticos - área microbiología</t>
  </si>
  <si>
    <t>7-5-056</t>
  </si>
  <si>
    <t>Atender y gestionar las diferentes solicitudes de análisis de los productos competencia del INVIMA  Laboratorio de Productos Farmaceuticos- Area fisicoquímico</t>
  </si>
  <si>
    <t>7-5-057</t>
  </si>
  <si>
    <t>Atender y gestionar las diferentes solicitudes de análisis de los productos competencia del INVIMA-Dispositivos médicos</t>
  </si>
  <si>
    <t>7-5-058</t>
  </si>
  <si>
    <t>7-5-060</t>
  </si>
  <si>
    <t xml:space="preserve"> Validar y/o verificar técnicas requeridas en el laboratorio para la realización de análisis de productos competencia del INVIMA.</t>
  </si>
  <si>
    <t>7-5-061</t>
  </si>
  <si>
    <t>7-5-062</t>
  </si>
  <si>
    <t>8-5-60</t>
  </si>
  <si>
    <t>Gestionar  Interlaboratorios para los Laboratorios departamentales de salud pública</t>
  </si>
  <si>
    <t>9-10-101</t>
  </si>
  <si>
    <t>9-10-110</t>
  </si>
  <si>
    <t>9-11-108</t>
  </si>
  <si>
    <t>Realizar simposios Nacionales dentro del marco normativo y sus implicaciones en la salud</t>
  </si>
  <si>
    <t>9-11-102</t>
  </si>
  <si>
    <t>9-11-111</t>
  </si>
  <si>
    <t>9-11-116</t>
  </si>
  <si>
    <t xml:space="preserve">Desarrollar  el Programa de Educación Sanitaria Virtual 
</t>
  </si>
  <si>
    <t>9-11-107</t>
  </si>
  <si>
    <t>Fortalecimiento y apoyo al emprendimiento empresarial  en busqueda del mejoramiento sanitario y desarrollo economico y social del pais - 046</t>
  </si>
  <si>
    <t>9-13-104</t>
  </si>
  <si>
    <t xml:space="preserve">Realizar capacitación a entes descentralizados y otros Actores
</t>
  </si>
  <si>
    <t>9-13-113</t>
  </si>
  <si>
    <t>9-14-105</t>
  </si>
  <si>
    <t>9-14-114</t>
  </si>
  <si>
    <t>9-15-115</t>
  </si>
  <si>
    <t>Prevención, pedagogía y Responsabilidad Sanitaria para todos 2022</t>
  </si>
  <si>
    <t>10-1-117</t>
  </si>
  <si>
    <t>Fortalecimiento de la imagen del Invima como la autoridad sanitaria que protege la salud de los colombianos  2022</t>
  </si>
  <si>
    <t>10-1-118</t>
  </si>
  <si>
    <t xml:space="preserve">Recopilar y divulgar internamente  la información relacionada con la entidad y con el sector salud que se publica en medios de comunicación </t>
  </si>
  <si>
    <t>11-10-121</t>
  </si>
  <si>
    <t xml:space="preserve">Realizar visitas con proposito de certificación a productos  de cosméticos, aseo y  plaguicidas de uso domèstico otorgadas
</t>
  </si>
  <si>
    <t>11-11-135</t>
  </si>
  <si>
    <t>11-11-139</t>
  </si>
  <si>
    <t xml:space="preserve"> Realizar visitas  de Autorización Sanitaria o Autorización Sanitaria Provisional a Plantas de Beneficio Animal, desposte y desprese, en el marco del decreto 1500 de 2007 y resoluciones reglamentarias.</t>
  </si>
  <si>
    <t>11-11-141</t>
  </si>
  <si>
    <t>11-12-119</t>
  </si>
  <si>
    <t>11-12-137</t>
  </si>
  <si>
    <t>11-12-138</t>
  </si>
  <si>
    <t>11-12-140</t>
  </si>
  <si>
    <t>11-13-125</t>
  </si>
  <si>
    <t>Realizar visitas con propósito de certificación en Medicamentos y productos Biologicos</t>
  </si>
  <si>
    <t>12-10-143</t>
  </si>
  <si>
    <t>Hacer Seguimiento a las certificaciones en productos  de cosméticos, aseo y  plaguicidas de uso domèstico otorgadas</t>
  </si>
  <si>
    <t>12-11-144</t>
  </si>
  <si>
    <t>12-12-146</t>
  </si>
  <si>
    <t>Hacer Seguimiento a las certificaciones</t>
  </si>
  <si>
    <t>12-13-147</t>
  </si>
  <si>
    <t>Hacer Seguimiento a las certificaciones en Medicamentos y productos Biologicos</t>
  </si>
  <si>
    <t>13-11-153</t>
  </si>
  <si>
    <t>13-11-160</t>
  </si>
  <si>
    <t>Realizar estudio, evaluación y conceptualización de la sala especializada de alimentos y bebidas de la comisión revisora del instituto, En relación con los Alimentos Para Propósitos Médicos Especiales – APME</t>
  </si>
  <si>
    <t>13-12-153</t>
  </si>
  <si>
    <t>Evaluar y Conceptualizar sobre reactivos categoria 3, provenientes de paises que no son de referencia, protocolos de investigación tanto de reactivos de diagnóstico in vitro y dispositivos médicos y sobre otras situaciones que tengan o puedan tener impacto en la salud publica .</t>
  </si>
  <si>
    <t>13-12-154</t>
  </si>
  <si>
    <t>13-13-155</t>
  </si>
  <si>
    <t>14-13-156</t>
  </si>
  <si>
    <t>15-10-157</t>
  </si>
  <si>
    <t>15-7-160</t>
  </si>
  <si>
    <t>Realizar la radicación de  tramites de registro sanitario-NS-NSO</t>
  </si>
  <si>
    <t>15-12-158</t>
  </si>
  <si>
    <t>15-13-157</t>
  </si>
  <si>
    <t>15-11-159</t>
  </si>
  <si>
    <t>22-6-1</t>
  </si>
  <si>
    <t>1. Fortalecimiento Tecnológico-Hardware-Apoyo</t>
  </si>
  <si>
    <t>22-6-2</t>
  </si>
  <si>
    <t>2. Implementación de soluciones al Sistemas de Información de Registros Sanitarios y PQRS-Hardware-Apoyo</t>
  </si>
  <si>
    <t>23-6-1</t>
  </si>
  <si>
    <t>1. Fortalecimiento Tecnológico-software -Apoyo</t>
  </si>
  <si>
    <t>23-6-2</t>
  </si>
  <si>
    <t>2 Implementación de soluciones al Sistemas de Información de Registros Sanitarios y PQRS-software -Apoyo</t>
  </si>
  <si>
    <t>23-6-4</t>
  </si>
  <si>
    <t>4. Desarrollar el Subproyecto Sivicos Fase III-componente software -Apoyo</t>
  </si>
  <si>
    <t>25-9-5</t>
  </si>
  <si>
    <t>26-9-6</t>
  </si>
  <si>
    <t>31-9-11</t>
  </si>
  <si>
    <t>Realizar la capacitacion informal a los funcionarios  de acuerdo con las prioridades del  Instituto</t>
  </si>
  <si>
    <t>32-9-12</t>
  </si>
  <si>
    <t>36-9-16</t>
  </si>
  <si>
    <t>37-9-17</t>
  </si>
  <si>
    <t>38-9-18</t>
  </si>
  <si>
    <t>44-6-4</t>
  </si>
  <si>
    <t>6. Realizar el proceso de adopción de buenas prácticas, estandares y requerimientos normativos para el adecuado gobierno de TI  que deban ser adoptados por el Instituto para realizar los documentos metodológicos-Gobierno Digital-Buenas practicas TI-IVC</t>
  </si>
  <si>
    <t>44-2-1</t>
  </si>
  <si>
    <t>Fortalecimiento del Sistema de Seguridad de la información de la entidad.</t>
  </si>
  <si>
    <t>41-6-2</t>
  </si>
  <si>
    <t>1. Fortalecimiento Tecnológico-hardware-IVC</t>
  </si>
  <si>
    <t>42-6-1</t>
  </si>
  <si>
    <t>1. Fortalecimiento Tecnológico-sotfware-IVC</t>
  </si>
  <si>
    <t>42-6-2</t>
  </si>
  <si>
    <t>2. Implementación de soluciones al Sistemas de Información de Registros Sanitarios y PQRS-sotfware-IVC</t>
  </si>
  <si>
    <t>42-6-3</t>
  </si>
  <si>
    <t>3. Nueva Plataforma de Tramites y Servicios-sotfware-IVC</t>
  </si>
  <si>
    <t>42-6-4</t>
  </si>
  <si>
    <t>4. Desarrollar el Subproyecto Sivicos Fase III-componete sotfware-IVC</t>
  </si>
  <si>
    <t>42-6-5</t>
  </si>
  <si>
    <t>5. Inteligencia de Negocios Fase I-sotfware-IVC</t>
  </si>
  <si>
    <t>70-9-01</t>
  </si>
  <si>
    <t>Desarrollar el Sub proyecto Fortalecimiento de los laboratorios como ente referente a nivel Nacional en la etapa de estudios y diseños</t>
  </si>
  <si>
    <t>71-9-02</t>
  </si>
  <si>
    <t>72-9-03</t>
  </si>
  <si>
    <t>73-9-04</t>
  </si>
  <si>
    <t>74-9-05</t>
  </si>
  <si>
    <t>15-17-1</t>
  </si>
  <si>
    <t>1-17-1</t>
  </si>
  <si>
    <t>13-17-1</t>
  </si>
  <si>
    <t>Costo Total Contratos PN</t>
  </si>
  <si>
    <t>Costo Total otros Contratos</t>
  </si>
  <si>
    <t>1903-300-7 Fortalecimiento  de la inspección  vigilancia y control de los productos competencia del Invima a nivel Nacional</t>
  </si>
  <si>
    <t>1999-300-5 Fortalecimiento institucional en la gestión administrativa y de apoyo del Invima a nivel nacional</t>
  </si>
  <si>
    <t>1903-300-6 Fortalecimiento de la arquitectura tecnológica y los procesos asociados a la gestión de las tecnologías de la información y comunicaciones nacional</t>
  </si>
  <si>
    <t>1903-300-9 Mejoramiento de la capacidad analitica de los laboratorios relacionada con los productos competencia del Invima Nacional</t>
  </si>
  <si>
    <t>1903-300-7 
Fortalecimiento  de la inspección  vigilancia y control de los productos competencia del Invima a nivel Nacional</t>
  </si>
  <si>
    <t>Gestionar la expedición de Registros Sanitarios y trámites asociados, a los productos competencia del Invima</t>
  </si>
  <si>
    <r>
      <t xml:space="preserve">Total Apropiacion </t>
    </r>
    <r>
      <rPr>
        <b/>
        <u val="singleAccounting"/>
        <sz val="8"/>
        <color theme="3" tint="0.39997558519241921"/>
        <rFont val="Arial"/>
        <family val="2"/>
      </rPr>
      <t xml:space="preserve">SIN </t>
    </r>
    <r>
      <rPr>
        <b/>
        <sz val="8"/>
        <color theme="3" tint="0.39997558519241921"/>
        <rFont val="Arial"/>
        <family val="2"/>
      </rPr>
      <t>Tiquetes</t>
    </r>
  </si>
  <si>
    <t>N/A</t>
  </si>
  <si>
    <t>4. Proyecto de Vigilancia Sanitaria de productos de Dispositivos Médicos</t>
  </si>
  <si>
    <t>5. Proyecto Vigilancia Sanitaria de Medicamentos y Productos Biológicos</t>
  </si>
  <si>
    <t>6.Proyecto de control sanitario</t>
  </si>
  <si>
    <t xml:space="preserve">11.Proyecto de comunicación estratégica </t>
  </si>
  <si>
    <t>15. Proyecto fortalecimiento institucional</t>
  </si>
  <si>
    <t>8-Diplomacia Sanitaria</t>
  </si>
  <si>
    <t>Mejoramiento de la calidad en los procesos y trámites de la entidad</t>
  </si>
  <si>
    <t xml:space="preserve">12. Proyecto  Modernización de  la arquitectura tecnológica y los sistemas de información misionales del instituto  </t>
  </si>
  <si>
    <t>13. Proyecto Incorporación buenas prácticas y estándares para el Gobierno de TI-Gobierno Digital</t>
  </si>
  <si>
    <t>Fortalecimiento  de la inspección  vigilancia y control de los productos competencia del Invima</t>
  </si>
  <si>
    <t>Desarrollo y promulgación del conocimiento institucional</t>
  </si>
  <si>
    <t>1.7- Control de Calidad de Producto</t>
  </si>
  <si>
    <t>TOTAL SUB-PROYECTOS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</si>
</sst>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\ * #,##0_-;\-&quot;$&quot;\ * #,##0_-;_-&quot;$&quot;\ * &quot;-&quot;_-;_-@_-"/>
    <numFmt numFmtId="41" formatCode="_-* #,##0_-;\-* #,##0_-;_-* &quot;-&quot;_-;_-@_-"/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(&quot;$&quot;\ * #,##0_);_(&quot;$&quot;\ * \(#,##0\);_(&quot;$&quot;\ * &quot;-&quot;??_);_(@_)"/>
    <numFmt numFmtId="168" formatCode="_-* #,##0.00\ _€_-;\-* #,##0.00\ _€_-;_-* &quot;-&quot;??\ _€_-;_-@_-"/>
    <numFmt numFmtId="169" formatCode="_(&quot;$&quot;* #,##0.00_);_(&quot;$&quot;* \(#,##0.00\);_(&quot;$&quot;* &quot;-&quot;??_);_(@_)"/>
    <numFmt numFmtId="170" formatCode="_-* #,##0.00\ &quot;€&quot;_-;\-* #,##0.00\ &quot;€&quot;_-;_-* &quot;-&quot;??\ &quot;€&quot;_-;_-@_-"/>
    <numFmt numFmtId="171" formatCode="_(&quot;$&quot;* #,##0_);_(&quot;$&quot;* \(#,##0\);_(&quot;$&quot;* &quot;-&quot;_);_(@_)"/>
    <numFmt numFmtId="172" formatCode="&quot;$&quot;\ #,##0"/>
    <numFmt numFmtId="173" formatCode="[$-240A]d&quot; de &quot;mmmm&quot; de &quot;yy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color theme="4"/>
      <name val="Arial"/>
      <family val="2"/>
    </font>
    <font>
      <b/>
      <sz val="9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23"/>
      <color rgb="FF0070C0"/>
      <name val="Calibri"/>
      <family val="2"/>
      <scheme val="minor"/>
    </font>
    <font>
      <sz val="10"/>
      <color theme="1"/>
      <name val="Arial"/>
      <family val="2"/>
    </font>
    <font>
      <b/>
      <sz val="20"/>
      <color rgb="FF0070C0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b/>
      <sz val="8"/>
      <color theme="3" tint="0.39997558519241921"/>
      <name val="Arial"/>
      <family val="2"/>
    </font>
    <font>
      <b/>
      <u val="singleAccounting"/>
      <sz val="8"/>
      <color theme="3" tint="0.39997558519241921"/>
      <name val="Arial"/>
      <family val="2"/>
    </font>
    <font>
      <sz val="8"/>
      <color theme="3" tint="0.39997558519241921"/>
      <name val="Calibri"/>
      <family val="2"/>
      <scheme val="minor"/>
    </font>
    <font>
      <b/>
      <sz val="8"/>
      <color theme="0" tint="-0.14999847407452621"/>
      <name val="Arial"/>
      <family val="2"/>
    </font>
    <font>
      <sz val="8"/>
      <color theme="0" tint="-0.1499984740745262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hair">
        <color theme="4" tint="-0.249977111117893"/>
      </left>
      <right style="hair">
        <color theme="4" tint="-0.249977111117893"/>
      </right>
      <top style="hair">
        <color theme="4" tint="-0.249977111117893"/>
      </top>
      <bottom style="hair">
        <color theme="4" tint="-0.249977111117893"/>
      </bottom>
      <diagonal/>
    </border>
    <border>
      <left/>
      <right style="hair">
        <color theme="4" tint="-0.249977111117893"/>
      </right>
      <top style="hair">
        <color indexed="64"/>
      </top>
      <bottom/>
      <diagonal/>
    </border>
    <border>
      <left style="hair">
        <color theme="4" tint="-0.249977111117893"/>
      </left>
      <right style="hair">
        <color theme="4" tint="-0.249977111117893"/>
      </right>
      <top style="hair">
        <color theme="4" tint="-0.249977111117893"/>
      </top>
      <bottom/>
      <diagonal/>
    </border>
    <border>
      <left style="hair">
        <color theme="4" tint="-0.249977111117893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026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2" applyNumberFormat="0" applyFill="0" applyAlignment="0" applyProtection="0"/>
    <xf numFmtId="0" fontId="1" fillId="9" borderId="0" applyNumberFormat="0" applyBorder="0" applyAlignment="0" applyProtection="0"/>
    <xf numFmtId="0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1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151">
    <xf numFmtId="0" fontId="0" fillId="0" borderId="0" xfId="0"/>
    <xf numFmtId="0" fontId="4" fillId="15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15" borderId="0" xfId="6" applyFont="1" applyFill="1" applyBorder="1" applyAlignment="1">
      <alignment horizontal="center" vertical="center"/>
    </xf>
    <xf numFmtId="167" fontId="9" fillId="15" borderId="0" xfId="2" applyNumberFormat="1" applyFont="1" applyFill="1" applyBorder="1" applyAlignment="1">
      <alignment horizontal="center" vertical="center"/>
    </xf>
    <xf numFmtId="9" fontId="9" fillId="15" borderId="0" xfId="3" applyNumberFormat="1" applyFont="1" applyFill="1" applyBorder="1" applyAlignment="1">
      <alignment horizontal="center" vertical="center"/>
    </xf>
    <xf numFmtId="165" fontId="9" fillId="15" borderId="0" xfId="2" applyFont="1" applyFill="1" applyBorder="1" applyAlignment="1">
      <alignment horizontal="center" vertical="center"/>
    </xf>
    <xf numFmtId="0" fontId="10" fillId="16" borderId="0" xfId="0" applyFont="1" applyFill="1" applyBorder="1" applyAlignment="1" applyProtection="1">
      <alignment horizontal="right" vertical="center"/>
    </xf>
    <xf numFmtId="0" fontId="11" fillId="16" borderId="0" xfId="0" applyFont="1" applyFill="1" applyBorder="1" applyAlignment="1" applyProtection="1">
      <alignment horizontal="center" vertical="center"/>
    </xf>
    <xf numFmtId="9" fontId="11" fillId="16" borderId="0" xfId="3" applyNumberFormat="1" applyFont="1" applyFill="1" applyBorder="1" applyAlignment="1" applyProtection="1">
      <alignment horizontal="center" vertical="center"/>
    </xf>
    <xf numFmtId="0" fontId="11" fillId="16" borderId="0" xfId="0" applyFont="1" applyFill="1" applyBorder="1" applyAlignment="1" applyProtection="1">
      <alignment horizontal="left" vertical="center"/>
    </xf>
    <xf numFmtId="0" fontId="11" fillId="16" borderId="0" xfId="0" applyFont="1" applyFill="1" applyBorder="1" applyAlignment="1" applyProtection="1">
      <alignment horizontal="center" vertical="center" wrapText="1"/>
    </xf>
    <xf numFmtId="166" fontId="11" fillId="16" borderId="0" xfId="1" applyFont="1" applyFill="1" applyBorder="1" applyAlignment="1" applyProtection="1">
      <alignment horizontal="center" vertical="center"/>
    </xf>
    <xf numFmtId="0" fontId="16" fillId="0" borderId="0" xfId="0" applyFont="1"/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171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0" fontId="17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/>
    <xf numFmtId="165" fontId="11" fillId="16" borderId="0" xfId="3" applyNumberFormat="1" applyFont="1" applyFill="1" applyBorder="1" applyAlignment="1" applyProtection="1">
      <alignment horizontal="center" vertical="center"/>
    </xf>
    <xf numFmtId="9" fontId="20" fillId="16" borderId="0" xfId="3" applyNumberFormat="1" applyFont="1" applyFill="1" applyBorder="1" applyAlignment="1" applyProtection="1">
      <alignment horizontal="center" vertical="center"/>
    </xf>
    <xf numFmtId="166" fontId="20" fillId="16" borderId="0" xfId="1" applyFont="1" applyFill="1" applyBorder="1" applyAlignment="1" applyProtection="1">
      <alignment horizontal="center" vertical="center"/>
    </xf>
    <xf numFmtId="167" fontId="20" fillId="16" borderId="0" xfId="2" applyNumberFormat="1" applyFont="1" applyFill="1" applyBorder="1" applyAlignment="1" applyProtection="1">
      <alignment horizontal="center" vertical="center"/>
    </xf>
    <xf numFmtId="0" fontId="21" fillId="0" borderId="0" xfId="0" applyFont="1"/>
    <xf numFmtId="171" fontId="21" fillId="0" borderId="0" xfId="0" applyNumberFormat="1" applyFont="1"/>
    <xf numFmtId="12" fontId="0" fillId="0" borderId="0" xfId="0" applyNumberFormat="1"/>
    <xf numFmtId="12" fontId="16" fillId="0" borderId="0" xfId="0" applyNumberFormat="1" applyFont="1"/>
    <xf numFmtId="12" fontId="17" fillId="0" borderId="0" xfId="0" applyNumberFormat="1" applyFont="1" applyAlignment="1">
      <alignment vertical="center"/>
    </xf>
    <xf numFmtId="0" fontId="22" fillId="0" borderId="3" xfId="0" applyFont="1" applyBorder="1" applyAlignment="1">
      <alignment vertical="center"/>
    </xf>
    <xf numFmtId="12" fontId="22" fillId="0" borderId="3" xfId="0" applyNumberFormat="1" applyFont="1" applyBorder="1" applyAlignment="1">
      <alignment vertical="center"/>
    </xf>
    <xf numFmtId="0" fontId="22" fillId="0" borderId="3" xfId="0" applyFont="1" applyBorder="1" applyAlignment="1">
      <alignment vertical="center" wrapText="1"/>
    </xf>
    <xf numFmtId="171" fontId="22" fillId="0" borderId="3" xfId="0" applyNumberFormat="1" applyFont="1" applyBorder="1" applyAlignment="1">
      <alignment horizontal="center" vertical="center" wrapText="1"/>
    </xf>
    <xf numFmtId="169" fontId="22" fillId="0" borderId="3" xfId="886" applyFont="1" applyBorder="1" applyAlignment="1">
      <alignment horizontal="center" vertical="center" wrapText="1"/>
    </xf>
    <xf numFmtId="9" fontId="22" fillId="0" borderId="3" xfId="3" applyFont="1" applyBorder="1" applyAlignment="1">
      <alignment horizontal="center" vertical="center" wrapText="1"/>
    </xf>
    <xf numFmtId="165" fontId="22" fillId="0" borderId="3" xfId="2" applyFont="1" applyBorder="1" applyAlignment="1">
      <alignment horizontal="center" vertical="center" wrapText="1"/>
    </xf>
    <xf numFmtId="169" fontId="22" fillId="0" borderId="3" xfId="2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0" fontId="22" fillId="0" borderId="3" xfId="0" applyNumberFormat="1" applyFont="1" applyBorder="1" applyAlignment="1">
      <alignment horizontal="center" vertical="center" wrapText="1"/>
    </xf>
    <xf numFmtId="171" fontId="23" fillId="19" borderId="3" xfId="0" applyNumberFormat="1" applyFont="1" applyFill="1" applyBorder="1" applyAlignment="1">
      <alignment vertical="center"/>
    </xf>
    <xf numFmtId="10" fontId="23" fillId="19" borderId="3" xfId="0" applyNumberFormat="1" applyFont="1" applyFill="1" applyBorder="1" applyAlignment="1">
      <alignment horizontal="center" vertical="center" wrapText="1"/>
    </xf>
    <xf numFmtId="10" fontId="22" fillId="19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justify" vertical="center" wrapText="1"/>
    </xf>
    <xf numFmtId="10" fontId="22" fillId="0" borderId="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4" fillId="0" borderId="0" xfId="0" applyFont="1"/>
    <xf numFmtId="166" fontId="17" fillId="0" borderId="0" xfId="1" applyFont="1" applyAlignment="1">
      <alignment horizontal="center" vertical="center"/>
    </xf>
    <xf numFmtId="166" fontId="17" fillId="0" borderId="0" xfId="1" applyFont="1" applyAlignment="1">
      <alignment vertical="center"/>
    </xf>
    <xf numFmtId="166" fontId="0" fillId="0" borderId="0" xfId="1" applyFont="1"/>
    <xf numFmtId="0" fontId="25" fillId="21" borderId="3" xfId="0" applyFont="1" applyFill="1" applyBorder="1" applyAlignment="1">
      <alignment horizontal="center" vertical="center" wrapText="1"/>
    </xf>
    <xf numFmtId="12" fontId="25" fillId="21" borderId="3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169" fontId="27" fillId="0" borderId="0" xfId="889" applyFont="1"/>
    <xf numFmtId="0" fontId="27" fillId="0" borderId="0" xfId="0" applyFont="1"/>
    <xf numFmtId="0" fontId="27" fillId="0" borderId="3" xfId="0" applyFont="1" applyBorder="1"/>
    <xf numFmtId="169" fontId="27" fillId="0" borderId="3" xfId="889" applyFont="1" applyBorder="1"/>
    <xf numFmtId="0" fontId="28" fillId="0" borderId="0" xfId="0" applyFont="1" applyAlignment="1">
      <alignment horizontal="center"/>
    </xf>
    <xf numFmtId="171" fontId="23" fillId="19" borderId="3" xfId="0" applyNumberFormat="1" applyFont="1" applyFill="1" applyBorder="1" applyAlignment="1">
      <alignment horizontal="center" vertical="center" wrapText="1"/>
    </xf>
    <xf numFmtId="0" fontId="22" fillId="0" borderId="0" xfId="0" applyFont="1" applyFill="1"/>
    <xf numFmtId="166" fontId="26" fillId="0" borderId="0" xfId="1" applyFont="1"/>
    <xf numFmtId="3" fontId="22" fillId="0" borderId="14" xfId="0" applyNumberFormat="1" applyFont="1" applyFill="1" applyBorder="1" applyAlignment="1">
      <alignment horizontal="right" vertical="center"/>
    </xf>
    <xf numFmtId="166" fontId="22" fillId="0" borderId="3" xfId="1" applyFont="1" applyFill="1" applyBorder="1" applyAlignment="1">
      <alignment vertical="center"/>
    </xf>
    <xf numFmtId="166" fontId="23" fillId="19" borderId="3" xfId="1" applyFont="1" applyFill="1" applyBorder="1" applyAlignment="1">
      <alignment vertical="center"/>
    </xf>
    <xf numFmtId="166" fontId="0" fillId="0" borderId="0" xfId="1" applyFont="1" applyAlignment="1"/>
    <xf numFmtId="166" fontId="25" fillId="21" borderId="3" xfId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166" fontId="11" fillId="16" borderId="12" xfId="1" applyFont="1" applyFill="1" applyBorder="1" applyAlignment="1" applyProtection="1">
      <alignment horizontal="left" vertical="center"/>
    </xf>
    <xf numFmtId="49" fontId="9" fillId="15" borderId="0" xfId="2" applyNumberFormat="1" applyFont="1" applyFill="1" applyBorder="1" applyAlignment="1">
      <alignment horizontal="center" vertical="center"/>
    </xf>
    <xf numFmtId="49" fontId="11" fillId="16" borderId="0" xfId="2" applyNumberFormat="1" applyFont="1" applyFill="1" applyBorder="1" applyAlignment="1" applyProtection="1">
      <alignment horizontal="center" vertical="center"/>
    </xf>
    <xf numFmtId="49" fontId="0" fillId="0" borderId="0" xfId="0" applyNumberFormat="1"/>
    <xf numFmtId="0" fontId="31" fillId="15" borderId="13" xfId="0" applyFont="1" applyFill="1" applyBorder="1" applyAlignment="1">
      <alignment horizontal="center" vertical="center" wrapText="1"/>
    </xf>
    <xf numFmtId="165" fontId="31" fillId="15" borderId="13" xfId="2" applyNumberFormat="1" applyFont="1" applyFill="1" applyBorder="1" applyAlignment="1">
      <alignment horizontal="center" vertical="center" wrapText="1"/>
    </xf>
    <xf numFmtId="49" fontId="31" fillId="15" borderId="13" xfId="2" applyNumberFormat="1" applyFont="1" applyFill="1" applyBorder="1" applyAlignment="1">
      <alignment horizontal="center" vertical="center" wrapText="1"/>
    </xf>
    <xf numFmtId="165" fontId="31" fillId="17" borderId="13" xfId="2" applyNumberFormat="1" applyFont="1" applyFill="1" applyBorder="1" applyAlignment="1">
      <alignment horizontal="center" vertical="center" wrapText="1"/>
    </xf>
    <xf numFmtId="10" fontId="31" fillId="17" borderId="13" xfId="3" applyNumberFormat="1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32" fillId="9" borderId="13" xfId="5" applyFont="1" applyBorder="1" applyAlignment="1">
      <alignment horizontal="center" vertical="center" wrapText="1"/>
    </xf>
    <xf numFmtId="49" fontId="30" fillId="20" borderId="13" xfId="0" applyNumberFormat="1" applyFont="1" applyFill="1" applyBorder="1" applyAlignment="1">
      <alignment horizontal="center" vertical="center" wrapText="1"/>
    </xf>
    <xf numFmtId="165" fontId="30" fillId="20" borderId="13" xfId="2" applyFont="1" applyFill="1" applyBorder="1" applyAlignment="1">
      <alignment horizontal="center" vertical="center"/>
    </xf>
    <xf numFmtId="9" fontId="30" fillId="20" borderId="13" xfId="3" applyFont="1" applyFill="1" applyBorder="1" applyAlignment="1">
      <alignment horizontal="center" vertical="center"/>
    </xf>
    <xf numFmtId="0" fontId="30" fillId="20" borderId="13" xfId="0" applyFont="1" applyFill="1" applyBorder="1" applyAlignment="1">
      <alignment horizontal="center" vertical="center" wrapText="1"/>
    </xf>
    <xf numFmtId="0" fontId="33" fillId="17" borderId="13" xfId="0" applyFont="1" applyFill="1" applyBorder="1" applyAlignment="1">
      <alignment horizontal="center" vertical="center" wrapText="1"/>
    </xf>
    <xf numFmtId="0" fontId="33" fillId="17" borderId="13" xfId="0" applyFont="1" applyFill="1" applyBorder="1" applyAlignment="1">
      <alignment horizontal="center" vertical="center"/>
    </xf>
    <xf numFmtId="49" fontId="33" fillId="17" borderId="13" xfId="0" applyNumberFormat="1" applyFont="1" applyFill="1" applyBorder="1" applyAlignment="1">
      <alignment horizontal="center" vertical="center" wrapText="1"/>
    </xf>
    <xf numFmtId="167" fontId="33" fillId="17" borderId="13" xfId="2" applyNumberFormat="1" applyFont="1" applyFill="1" applyBorder="1" applyAlignment="1">
      <alignment horizontal="center" vertical="center" wrapText="1"/>
    </xf>
    <xf numFmtId="165" fontId="33" fillId="17" borderId="13" xfId="2" applyFont="1" applyFill="1" applyBorder="1" applyAlignment="1">
      <alignment horizontal="center" vertical="center" wrapText="1"/>
    </xf>
    <xf numFmtId="9" fontId="33" fillId="17" borderId="13" xfId="3" applyNumberFormat="1" applyFont="1" applyFill="1" applyBorder="1" applyAlignment="1">
      <alignment horizontal="center" vertical="center" wrapText="1"/>
    </xf>
    <xf numFmtId="0" fontId="35" fillId="0" borderId="0" xfId="0" applyFont="1"/>
    <xf numFmtId="167" fontId="36" fillId="18" borderId="13" xfId="4" applyNumberFormat="1" applyFont="1" applyFill="1" applyBorder="1" applyAlignment="1">
      <alignment horizontal="center" vertical="center"/>
    </xf>
    <xf numFmtId="49" fontId="36" fillId="18" borderId="13" xfId="4" applyNumberFormat="1" applyFont="1" applyFill="1" applyBorder="1" applyAlignment="1">
      <alignment horizontal="center" vertical="center"/>
    </xf>
    <xf numFmtId="165" fontId="36" fillId="18" borderId="13" xfId="4" applyNumberFormat="1" applyFont="1" applyFill="1" applyBorder="1" applyAlignment="1">
      <alignment horizontal="center" vertical="center"/>
    </xf>
    <xf numFmtId="10" fontId="36" fillId="18" borderId="13" xfId="4" applyNumberFormat="1" applyFont="1" applyFill="1" applyBorder="1" applyAlignment="1">
      <alignment horizontal="center" vertical="center"/>
    </xf>
    <xf numFmtId="0" fontId="36" fillId="18" borderId="13" xfId="4" applyFont="1" applyFill="1" applyBorder="1" applyAlignment="1">
      <alignment horizontal="center" vertical="center"/>
    </xf>
    <xf numFmtId="0" fontId="37" fillId="0" borderId="0" xfId="0" applyFont="1"/>
    <xf numFmtId="167" fontId="36" fillId="18" borderId="13" xfId="0" applyNumberFormat="1" applyFont="1" applyFill="1" applyBorder="1" applyAlignment="1">
      <alignment horizontal="center" vertical="center"/>
    </xf>
    <xf numFmtId="167" fontId="36" fillId="18" borderId="13" xfId="2" applyNumberFormat="1" applyFont="1" applyFill="1" applyBorder="1" applyAlignment="1">
      <alignment horizontal="center" vertical="center"/>
    </xf>
    <xf numFmtId="165" fontId="36" fillId="18" borderId="13" xfId="2" applyNumberFormat="1" applyFont="1" applyFill="1" applyBorder="1" applyAlignment="1">
      <alignment horizontal="center" vertical="center"/>
    </xf>
    <xf numFmtId="10" fontId="36" fillId="18" borderId="13" xfId="3" applyNumberFormat="1" applyFont="1" applyFill="1" applyBorder="1" applyAlignment="1">
      <alignment horizontal="center" vertical="center"/>
    </xf>
    <xf numFmtId="0" fontId="36" fillId="18" borderId="13" xfId="0" applyFont="1" applyFill="1" applyBorder="1" applyAlignment="1">
      <alignment horizontal="center" vertical="center"/>
    </xf>
    <xf numFmtId="173" fontId="11" fillId="16" borderId="12" xfId="0" applyNumberFormat="1" applyFont="1" applyFill="1" applyBorder="1" applyAlignment="1" applyProtection="1">
      <alignment horizontal="center" vertical="center"/>
    </xf>
    <xf numFmtId="173" fontId="11" fillId="16" borderId="12" xfId="1" applyNumberFormat="1" applyFont="1" applyFill="1" applyBorder="1" applyAlignment="1" applyProtection="1">
      <alignment horizontal="center" vertical="center"/>
    </xf>
    <xf numFmtId="166" fontId="21" fillId="0" borderId="0" xfId="1" applyFont="1"/>
    <xf numFmtId="0" fontId="19" fillId="0" borderId="0" xfId="0" applyFont="1" applyBorder="1" applyAlignment="1">
      <alignment horizontal="left" vertical="center" wrapText="1"/>
    </xf>
    <xf numFmtId="0" fontId="23" fillId="19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 wrapText="1"/>
    </xf>
    <xf numFmtId="167" fontId="5" fillId="15" borderId="3" xfId="2" applyNumberFormat="1" applyFont="1" applyFill="1" applyBorder="1" applyAlignment="1">
      <alignment horizontal="center" vertical="center"/>
    </xf>
    <xf numFmtId="10" fontId="5" fillId="15" borderId="3" xfId="0" applyNumberFormat="1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165" fontId="5" fillId="15" borderId="5" xfId="2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/>
    </xf>
    <xf numFmtId="165" fontId="6" fillId="15" borderId="5" xfId="2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15" borderId="8" xfId="6" applyFont="1" applyFill="1" applyBorder="1" applyAlignment="1">
      <alignment horizontal="center" vertical="center"/>
    </xf>
    <xf numFmtId="0" fontId="7" fillId="15" borderId="9" xfId="6" applyFont="1" applyFill="1" applyBorder="1" applyAlignment="1">
      <alignment horizontal="center" vertical="center"/>
    </xf>
    <xf numFmtId="0" fontId="7" fillId="15" borderId="10" xfId="6" applyFont="1" applyFill="1" applyBorder="1" applyAlignment="1">
      <alignment horizontal="center" vertical="center"/>
    </xf>
    <xf numFmtId="165" fontId="7" fillId="15" borderId="9" xfId="2" applyFont="1" applyFill="1" applyBorder="1" applyAlignment="1">
      <alignment horizontal="center" vertical="center"/>
    </xf>
    <xf numFmtId="10" fontId="32" fillId="9" borderId="13" xfId="3" applyNumberFormat="1" applyFont="1" applyFill="1" applyBorder="1" applyAlignment="1">
      <alignment horizontal="center" vertical="center"/>
    </xf>
    <xf numFmtId="172" fontId="32" fillId="9" borderId="13" xfId="5" applyNumberFormat="1" applyFont="1" applyBorder="1" applyAlignment="1">
      <alignment horizontal="center" vertical="center"/>
    </xf>
    <xf numFmtId="0" fontId="30" fillId="20" borderId="13" xfId="0" applyFont="1" applyFill="1" applyBorder="1" applyAlignment="1">
      <alignment horizontal="center" vertical="center" wrapText="1"/>
    </xf>
    <xf numFmtId="0" fontId="10" fillId="16" borderId="11" xfId="0" applyFont="1" applyFill="1" applyBorder="1" applyAlignment="1" applyProtection="1">
      <alignment horizontal="center" vertical="center"/>
    </xf>
    <xf numFmtId="0" fontId="10" fillId="16" borderId="0" xfId="0" applyFont="1" applyFill="1" applyBorder="1" applyAlignment="1" applyProtection="1">
      <alignment horizontal="center" vertical="center"/>
    </xf>
    <xf numFmtId="0" fontId="10" fillId="16" borderId="0" xfId="0" applyFont="1" applyFill="1" applyBorder="1" applyAlignment="1" applyProtection="1">
      <alignment horizontal="center" vertical="center" wrapText="1"/>
    </xf>
    <xf numFmtId="167" fontId="10" fillId="16" borderId="0" xfId="2" applyNumberFormat="1" applyFont="1" applyFill="1" applyBorder="1" applyAlignment="1" applyProtection="1">
      <alignment horizontal="center" vertical="center"/>
    </xf>
    <xf numFmtId="10" fontId="10" fillId="16" borderId="0" xfId="0" applyNumberFormat="1" applyFont="1" applyFill="1" applyBorder="1" applyAlignment="1" applyProtection="1">
      <alignment horizontal="center" vertical="center"/>
    </xf>
    <xf numFmtId="165" fontId="10" fillId="16" borderId="0" xfId="2" applyFont="1" applyFill="1" applyBorder="1" applyAlignment="1" applyProtection="1">
      <alignment horizontal="center" vertical="center"/>
    </xf>
    <xf numFmtId="0" fontId="32" fillId="9" borderId="13" xfId="5" applyFont="1" applyBorder="1" applyAlignment="1">
      <alignment horizontal="center" vertical="center" wrapText="1"/>
    </xf>
    <xf numFmtId="167" fontId="36" fillId="18" borderId="13" xfId="4" applyNumberFormat="1" applyFont="1" applyFill="1" applyBorder="1" applyAlignment="1">
      <alignment horizontal="center" vertical="center"/>
    </xf>
    <xf numFmtId="172" fontId="32" fillId="9" borderId="13" xfId="5" applyNumberFormat="1" applyFont="1" applyBorder="1" applyAlignment="1" applyProtection="1">
      <alignment horizontal="center" vertical="center" wrapText="1"/>
    </xf>
    <xf numFmtId="173" fontId="11" fillId="16" borderId="12" xfId="0" applyNumberFormat="1" applyFont="1" applyFill="1" applyBorder="1" applyAlignment="1" applyProtection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justify" vertical="center" wrapText="1"/>
    </xf>
    <xf numFmtId="3" fontId="22" fillId="0" borderId="16" xfId="0" applyNumberFormat="1" applyFont="1" applyFill="1" applyBorder="1" applyAlignment="1">
      <alignment horizontal="right" vertical="center"/>
    </xf>
    <xf numFmtId="166" fontId="22" fillId="0" borderId="17" xfId="1" applyFont="1" applyFill="1" applyBorder="1" applyAlignment="1">
      <alignment vertical="center"/>
    </xf>
    <xf numFmtId="166" fontId="22" fillId="0" borderId="18" xfId="1" applyFont="1" applyFill="1" applyBorder="1" applyAlignment="1">
      <alignment vertical="center"/>
    </xf>
    <xf numFmtId="10" fontId="22" fillId="0" borderId="18" xfId="0" applyNumberFormat="1" applyFont="1" applyFill="1" applyBorder="1" applyAlignment="1">
      <alignment horizontal="center" vertical="center" wrapText="1"/>
    </xf>
    <xf numFmtId="166" fontId="22" fillId="0" borderId="18" xfId="1" applyNumberFormat="1" applyFont="1" applyFill="1" applyBorder="1" applyAlignment="1">
      <alignment vertical="center"/>
    </xf>
    <xf numFmtId="10" fontId="22" fillId="0" borderId="19" xfId="0" applyNumberFormat="1" applyFont="1" applyFill="1" applyBorder="1" applyAlignment="1">
      <alignment horizontal="center" vertical="center" wrapText="1"/>
    </xf>
  </cellXfs>
  <cellStyles count="1026">
    <cellStyle name="20% - Énfasis1 10" xfId="7" xr:uid="{00000000-0005-0000-0000-000000000000}"/>
    <cellStyle name="20% - Énfasis1 11" xfId="8" xr:uid="{00000000-0005-0000-0000-000001000000}"/>
    <cellStyle name="20% - Énfasis1 12" xfId="9" xr:uid="{00000000-0005-0000-0000-000002000000}"/>
    <cellStyle name="20% - Énfasis1 13" xfId="10" xr:uid="{00000000-0005-0000-0000-000003000000}"/>
    <cellStyle name="20% - Énfasis1 14" xfId="11" xr:uid="{00000000-0005-0000-0000-000004000000}"/>
    <cellStyle name="20% - Énfasis1 15" xfId="12" xr:uid="{00000000-0005-0000-0000-000005000000}"/>
    <cellStyle name="20% - Énfasis1 16" xfId="13" xr:uid="{00000000-0005-0000-0000-000006000000}"/>
    <cellStyle name="20% - Énfasis1 17" xfId="14" xr:uid="{00000000-0005-0000-0000-000007000000}"/>
    <cellStyle name="20% - Énfasis1 18" xfId="15" xr:uid="{00000000-0005-0000-0000-000008000000}"/>
    <cellStyle name="20% - Énfasis1 19" xfId="16" xr:uid="{00000000-0005-0000-0000-000009000000}"/>
    <cellStyle name="20% - Énfasis1 2" xfId="17" xr:uid="{00000000-0005-0000-0000-00000A000000}"/>
    <cellStyle name="20% - Énfasis1 20" xfId="18" xr:uid="{00000000-0005-0000-0000-00000B000000}"/>
    <cellStyle name="20% - Énfasis1 21" xfId="19" xr:uid="{00000000-0005-0000-0000-00000C000000}"/>
    <cellStyle name="20% - Énfasis1 22" xfId="20" xr:uid="{00000000-0005-0000-0000-00000D000000}"/>
    <cellStyle name="20% - Énfasis1 23" xfId="21" xr:uid="{00000000-0005-0000-0000-00000E000000}"/>
    <cellStyle name="20% - Énfasis1 24" xfId="22" xr:uid="{00000000-0005-0000-0000-00000F000000}"/>
    <cellStyle name="20% - Énfasis1 25" xfId="23" xr:uid="{00000000-0005-0000-0000-000010000000}"/>
    <cellStyle name="20% - Énfasis1 26" xfId="24" xr:uid="{00000000-0005-0000-0000-000011000000}"/>
    <cellStyle name="20% - Énfasis1 27" xfId="25" xr:uid="{00000000-0005-0000-0000-000012000000}"/>
    <cellStyle name="20% - Énfasis1 28" xfId="26" xr:uid="{00000000-0005-0000-0000-000013000000}"/>
    <cellStyle name="20% - Énfasis1 29" xfId="27" xr:uid="{00000000-0005-0000-0000-000014000000}"/>
    <cellStyle name="20% - Énfasis1 3" xfId="28" xr:uid="{00000000-0005-0000-0000-000015000000}"/>
    <cellStyle name="20% - Énfasis1 30" xfId="29" xr:uid="{00000000-0005-0000-0000-000016000000}"/>
    <cellStyle name="20% - Énfasis1 31" xfId="30" xr:uid="{00000000-0005-0000-0000-000017000000}"/>
    <cellStyle name="20% - Énfasis1 32" xfId="31" xr:uid="{00000000-0005-0000-0000-000018000000}"/>
    <cellStyle name="20% - Énfasis1 33" xfId="32" xr:uid="{00000000-0005-0000-0000-000019000000}"/>
    <cellStyle name="20% - Énfasis1 34" xfId="33" xr:uid="{00000000-0005-0000-0000-00001A000000}"/>
    <cellStyle name="20% - Énfasis1 35" xfId="34" xr:uid="{00000000-0005-0000-0000-00001B000000}"/>
    <cellStyle name="20% - Énfasis1 36" xfId="35" xr:uid="{00000000-0005-0000-0000-00001C000000}"/>
    <cellStyle name="20% - Énfasis1 37" xfId="36" xr:uid="{00000000-0005-0000-0000-00001D000000}"/>
    <cellStyle name="20% - Énfasis1 38" xfId="37" xr:uid="{00000000-0005-0000-0000-00001E000000}"/>
    <cellStyle name="20% - Énfasis1 39" xfId="38" xr:uid="{00000000-0005-0000-0000-00001F000000}"/>
    <cellStyle name="20% - Énfasis1 4" xfId="39" xr:uid="{00000000-0005-0000-0000-000020000000}"/>
    <cellStyle name="20% - Énfasis1 40" xfId="40" xr:uid="{00000000-0005-0000-0000-000021000000}"/>
    <cellStyle name="20% - Énfasis1 41" xfId="41" xr:uid="{00000000-0005-0000-0000-000022000000}"/>
    <cellStyle name="20% - Énfasis1 42" xfId="42" xr:uid="{00000000-0005-0000-0000-000023000000}"/>
    <cellStyle name="20% - Énfasis1 43" xfId="43" xr:uid="{00000000-0005-0000-0000-000024000000}"/>
    <cellStyle name="20% - Énfasis1 44" xfId="44" xr:uid="{00000000-0005-0000-0000-000025000000}"/>
    <cellStyle name="20% - Énfasis1 45" xfId="45" xr:uid="{00000000-0005-0000-0000-000026000000}"/>
    <cellStyle name="20% - Énfasis1 46" xfId="46" xr:uid="{00000000-0005-0000-0000-000027000000}"/>
    <cellStyle name="20% - Énfasis1 47" xfId="47" xr:uid="{00000000-0005-0000-0000-000028000000}"/>
    <cellStyle name="20% - Énfasis1 48" xfId="48" xr:uid="{00000000-0005-0000-0000-000029000000}"/>
    <cellStyle name="20% - Énfasis1 49" xfId="49" xr:uid="{00000000-0005-0000-0000-00002A000000}"/>
    <cellStyle name="20% - Énfasis1 5" xfId="50" xr:uid="{00000000-0005-0000-0000-00002B000000}"/>
    <cellStyle name="20% - Énfasis1 50" xfId="51" xr:uid="{00000000-0005-0000-0000-00002C000000}"/>
    <cellStyle name="20% - Énfasis1 51" xfId="52" xr:uid="{00000000-0005-0000-0000-00002D000000}"/>
    <cellStyle name="20% - Énfasis1 52" xfId="53" xr:uid="{00000000-0005-0000-0000-00002E000000}"/>
    <cellStyle name="20% - Énfasis1 53" xfId="54" xr:uid="{00000000-0005-0000-0000-00002F000000}"/>
    <cellStyle name="20% - Énfasis1 54" xfId="55" xr:uid="{00000000-0005-0000-0000-000030000000}"/>
    <cellStyle name="20% - Énfasis1 55" xfId="56" xr:uid="{00000000-0005-0000-0000-000031000000}"/>
    <cellStyle name="20% - Énfasis1 56" xfId="57" xr:uid="{00000000-0005-0000-0000-000032000000}"/>
    <cellStyle name="20% - Énfasis1 57" xfId="58" xr:uid="{00000000-0005-0000-0000-000033000000}"/>
    <cellStyle name="20% - Énfasis1 58" xfId="59" xr:uid="{00000000-0005-0000-0000-000034000000}"/>
    <cellStyle name="20% - Énfasis1 59" xfId="60" xr:uid="{00000000-0005-0000-0000-000035000000}"/>
    <cellStyle name="20% - Énfasis1 6" xfId="61" xr:uid="{00000000-0005-0000-0000-000036000000}"/>
    <cellStyle name="20% - Énfasis1 60" xfId="62" xr:uid="{00000000-0005-0000-0000-000037000000}"/>
    <cellStyle name="20% - Énfasis1 61" xfId="63" xr:uid="{00000000-0005-0000-0000-000038000000}"/>
    <cellStyle name="20% - Énfasis1 62" xfId="64" xr:uid="{00000000-0005-0000-0000-000039000000}"/>
    <cellStyle name="20% - Énfasis1 63" xfId="65" xr:uid="{00000000-0005-0000-0000-00003A000000}"/>
    <cellStyle name="20% - Énfasis1 64" xfId="66" xr:uid="{00000000-0005-0000-0000-00003B000000}"/>
    <cellStyle name="20% - Énfasis1 65" xfId="67" xr:uid="{00000000-0005-0000-0000-00003C000000}"/>
    <cellStyle name="20% - Énfasis1 66" xfId="68" xr:uid="{00000000-0005-0000-0000-00003D000000}"/>
    <cellStyle name="20% - Énfasis1 67" xfId="69" xr:uid="{00000000-0005-0000-0000-00003E000000}"/>
    <cellStyle name="20% - Énfasis1 68" xfId="70" xr:uid="{00000000-0005-0000-0000-00003F000000}"/>
    <cellStyle name="20% - Énfasis1 69" xfId="71" xr:uid="{00000000-0005-0000-0000-000040000000}"/>
    <cellStyle name="20% - Énfasis1 7" xfId="72" xr:uid="{00000000-0005-0000-0000-000041000000}"/>
    <cellStyle name="20% - Énfasis1 70" xfId="73" xr:uid="{00000000-0005-0000-0000-000042000000}"/>
    <cellStyle name="20% - Énfasis1 71" xfId="74" xr:uid="{00000000-0005-0000-0000-000043000000}"/>
    <cellStyle name="20% - Énfasis1 72" xfId="75" xr:uid="{00000000-0005-0000-0000-000044000000}"/>
    <cellStyle name="20% - Énfasis1 73" xfId="76" xr:uid="{00000000-0005-0000-0000-000045000000}"/>
    <cellStyle name="20% - Énfasis1 8" xfId="77" xr:uid="{00000000-0005-0000-0000-000046000000}"/>
    <cellStyle name="20% - Énfasis1 9" xfId="78" xr:uid="{00000000-0005-0000-0000-000047000000}"/>
    <cellStyle name="20% - Énfasis2 10" xfId="79" xr:uid="{00000000-0005-0000-0000-000048000000}"/>
    <cellStyle name="20% - Énfasis2 11" xfId="80" xr:uid="{00000000-0005-0000-0000-000049000000}"/>
    <cellStyle name="20% - Énfasis2 12" xfId="81" xr:uid="{00000000-0005-0000-0000-00004A000000}"/>
    <cellStyle name="20% - Énfasis2 13" xfId="82" xr:uid="{00000000-0005-0000-0000-00004B000000}"/>
    <cellStyle name="20% - Énfasis2 14" xfId="83" xr:uid="{00000000-0005-0000-0000-00004C000000}"/>
    <cellStyle name="20% - Énfasis2 15" xfId="84" xr:uid="{00000000-0005-0000-0000-00004D000000}"/>
    <cellStyle name="20% - Énfasis2 16" xfId="85" xr:uid="{00000000-0005-0000-0000-00004E000000}"/>
    <cellStyle name="20% - Énfasis2 17" xfId="86" xr:uid="{00000000-0005-0000-0000-00004F000000}"/>
    <cellStyle name="20% - Énfasis2 18" xfId="87" xr:uid="{00000000-0005-0000-0000-000050000000}"/>
    <cellStyle name="20% - Énfasis2 19" xfId="88" xr:uid="{00000000-0005-0000-0000-000051000000}"/>
    <cellStyle name="20% - Énfasis2 2" xfId="89" xr:uid="{00000000-0005-0000-0000-000052000000}"/>
    <cellStyle name="20% - Énfasis2 20" xfId="90" xr:uid="{00000000-0005-0000-0000-000053000000}"/>
    <cellStyle name="20% - Énfasis2 21" xfId="91" xr:uid="{00000000-0005-0000-0000-000054000000}"/>
    <cellStyle name="20% - Énfasis2 22" xfId="92" xr:uid="{00000000-0005-0000-0000-000055000000}"/>
    <cellStyle name="20% - Énfasis2 23" xfId="93" xr:uid="{00000000-0005-0000-0000-000056000000}"/>
    <cellStyle name="20% - Énfasis2 24" xfId="94" xr:uid="{00000000-0005-0000-0000-000057000000}"/>
    <cellStyle name="20% - Énfasis2 25" xfId="95" xr:uid="{00000000-0005-0000-0000-000058000000}"/>
    <cellStyle name="20% - Énfasis2 26" xfId="96" xr:uid="{00000000-0005-0000-0000-000059000000}"/>
    <cellStyle name="20% - Énfasis2 27" xfId="97" xr:uid="{00000000-0005-0000-0000-00005A000000}"/>
    <cellStyle name="20% - Énfasis2 28" xfId="98" xr:uid="{00000000-0005-0000-0000-00005B000000}"/>
    <cellStyle name="20% - Énfasis2 29" xfId="99" xr:uid="{00000000-0005-0000-0000-00005C000000}"/>
    <cellStyle name="20% - Énfasis2 3" xfId="100" xr:uid="{00000000-0005-0000-0000-00005D000000}"/>
    <cellStyle name="20% - Énfasis2 30" xfId="101" xr:uid="{00000000-0005-0000-0000-00005E000000}"/>
    <cellStyle name="20% - Énfasis2 31" xfId="102" xr:uid="{00000000-0005-0000-0000-00005F000000}"/>
    <cellStyle name="20% - Énfasis2 32" xfId="103" xr:uid="{00000000-0005-0000-0000-000060000000}"/>
    <cellStyle name="20% - Énfasis2 33" xfId="104" xr:uid="{00000000-0005-0000-0000-000061000000}"/>
    <cellStyle name="20% - Énfasis2 34" xfId="105" xr:uid="{00000000-0005-0000-0000-000062000000}"/>
    <cellStyle name="20% - Énfasis2 35" xfId="106" xr:uid="{00000000-0005-0000-0000-000063000000}"/>
    <cellStyle name="20% - Énfasis2 36" xfId="107" xr:uid="{00000000-0005-0000-0000-000064000000}"/>
    <cellStyle name="20% - Énfasis2 37" xfId="108" xr:uid="{00000000-0005-0000-0000-000065000000}"/>
    <cellStyle name="20% - Énfasis2 38" xfId="109" xr:uid="{00000000-0005-0000-0000-000066000000}"/>
    <cellStyle name="20% - Énfasis2 39" xfId="110" xr:uid="{00000000-0005-0000-0000-000067000000}"/>
    <cellStyle name="20% - Énfasis2 4" xfId="111" xr:uid="{00000000-0005-0000-0000-000068000000}"/>
    <cellStyle name="20% - Énfasis2 40" xfId="112" xr:uid="{00000000-0005-0000-0000-000069000000}"/>
    <cellStyle name="20% - Énfasis2 41" xfId="113" xr:uid="{00000000-0005-0000-0000-00006A000000}"/>
    <cellStyle name="20% - Énfasis2 42" xfId="114" xr:uid="{00000000-0005-0000-0000-00006B000000}"/>
    <cellStyle name="20% - Énfasis2 43" xfId="115" xr:uid="{00000000-0005-0000-0000-00006C000000}"/>
    <cellStyle name="20% - Énfasis2 44" xfId="116" xr:uid="{00000000-0005-0000-0000-00006D000000}"/>
    <cellStyle name="20% - Énfasis2 45" xfId="117" xr:uid="{00000000-0005-0000-0000-00006E000000}"/>
    <cellStyle name="20% - Énfasis2 46" xfId="118" xr:uid="{00000000-0005-0000-0000-00006F000000}"/>
    <cellStyle name="20% - Énfasis2 47" xfId="119" xr:uid="{00000000-0005-0000-0000-000070000000}"/>
    <cellStyle name="20% - Énfasis2 48" xfId="120" xr:uid="{00000000-0005-0000-0000-000071000000}"/>
    <cellStyle name="20% - Énfasis2 49" xfId="121" xr:uid="{00000000-0005-0000-0000-000072000000}"/>
    <cellStyle name="20% - Énfasis2 5" xfId="122" xr:uid="{00000000-0005-0000-0000-000073000000}"/>
    <cellStyle name="20% - Énfasis2 50" xfId="123" xr:uid="{00000000-0005-0000-0000-000074000000}"/>
    <cellStyle name="20% - Énfasis2 51" xfId="124" xr:uid="{00000000-0005-0000-0000-000075000000}"/>
    <cellStyle name="20% - Énfasis2 52" xfId="125" xr:uid="{00000000-0005-0000-0000-000076000000}"/>
    <cellStyle name="20% - Énfasis2 53" xfId="126" xr:uid="{00000000-0005-0000-0000-000077000000}"/>
    <cellStyle name="20% - Énfasis2 54" xfId="127" xr:uid="{00000000-0005-0000-0000-000078000000}"/>
    <cellStyle name="20% - Énfasis2 55" xfId="128" xr:uid="{00000000-0005-0000-0000-000079000000}"/>
    <cellStyle name="20% - Énfasis2 56" xfId="129" xr:uid="{00000000-0005-0000-0000-00007A000000}"/>
    <cellStyle name="20% - Énfasis2 57" xfId="130" xr:uid="{00000000-0005-0000-0000-00007B000000}"/>
    <cellStyle name="20% - Énfasis2 58" xfId="131" xr:uid="{00000000-0005-0000-0000-00007C000000}"/>
    <cellStyle name="20% - Énfasis2 59" xfId="132" xr:uid="{00000000-0005-0000-0000-00007D000000}"/>
    <cellStyle name="20% - Énfasis2 6" xfId="133" xr:uid="{00000000-0005-0000-0000-00007E000000}"/>
    <cellStyle name="20% - Énfasis2 60" xfId="134" xr:uid="{00000000-0005-0000-0000-00007F000000}"/>
    <cellStyle name="20% - Énfasis2 61" xfId="135" xr:uid="{00000000-0005-0000-0000-000080000000}"/>
    <cellStyle name="20% - Énfasis2 62" xfId="136" xr:uid="{00000000-0005-0000-0000-000081000000}"/>
    <cellStyle name="20% - Énfasis2 63" xfId="137" xr:uid="{00000000-0005-0000-0000-000082000000}"/>
    <cellStyle name="20% - Énfasis2 64" xfId="138" xr:uid="{00000000-0005-0000-0000-000083000000}"/>
    <cellStyle name="20% - Énfasis2 65" xfId="139" xr:uid="{00000000-0005-0000-0000-000084000000}"/>
    <cellStyle name="20% - Énfasis2 66" xfId="140" xr:uid="{00000000-0005-0000-0000-000085000000}"/>
    <cellStyle name="20% - Énfasis2 67" xfId="141" xr:uid="{00000000-0005-0000-0000-000086000000}"/>
    <cellStyle name="20% - Énfasis2 68" xfId="142" xr:uid="{00000000-0005-0000-0000-000087000000}"/>
    <cellStyle name="20% - Énfasis2 69" xfId="143" xr:uid="{00000000-0005-0000-0000-000088000000}"/>
    <cellStyle name="20% - Énfasis2 7" xfId="144" xr:uid="{00000000-0005-0000-0000-000089000000}"/>
    <cellStyle name="20% - Énfasis2 70" xfId="145" xr:uid="{00000000-0005-0000-0000-00008A000000}"/>
    <cellStyle name="20% - Énfasis2 71" xfId="146" xr:uid="{00000000-0005-0000-0000-00008B000000}"/>
    <cellStyle name="20% - Énfasis2 72" xfId="147" xr:uid="{00000000-0005-0000-0000-00008C000000}"/>
    <cellStyle name="20% - Énfasis2 73" xfId="148" xr:uid="{00000000-0005-0000-0000-00008D000000}"/>
    <cellStyle name="20% - Énfasis2 8" xfId="149" xr:uid="{00000000-0005-0000-0000-00008E000000}"/>
    <cellStyle name="20% - Énfasis2 9" xfId="150" xr:uid="{00000000-0005-0000-0000-00008F000000}"/>
    <cellStyle name="20% - Énfasis3 10" xfId="151" xr:uid="{00000000-0005-0000-0000-000090000000}"/>
    <cellStyle name="20% - Énfasis3 11" xfId="152" xr:uid="{00000000-0005-0000-0000-000091000000}"/>
    <cellStyle name="20% - Énfasis3 12" xfId="153" xr:uid="{00000000-0005-0000-0000-000092000000}"/>
    <cellStyle name="20% - Énfasis3 13" xfId="154" xr:uid="{00000000-0005-0000-0000-000093000000}"/>
    <cellStyle name="20% - Énfasis3 14" xfId="155" xr:uid="{00000000-0005-0000-0000-000094000000}"/>
    <cellStyle name="20% - Énfasis3 15" xfId="156" xr:uid="{00000000-0005-0000-0000-000095000000}"/>
    <cellStyle name="20% - Énfasis3 16" xfId="157" xr:uid="{00000000-0005-0000-0000-000096000000}"/>
    <cellStyle name="20% - Énfasis3 17" xfId="158" xr:uid="{00000000-0005-0000-0000-000097000000}"/>
    <cellStyle name="20% - Énfasis3 18" xfId="159" xr:uid="{00000000-0005-0000-0000-000098000000}"/>
    <cellStyle name="20% - Énfasis3 19" xfId="160" xr:uid="{00000000-0005-0000-0000-000099000000}"/>
    <cellStyle name="20% - Énfasis3 2" xfId="161" xr:uid="{00000000-0005-0000-0000-00009A000000}"/>
    <cellStyle name="20% - Énfasis3 20" xfId="162" xr:uid="{00000000-0005-0000-0000-00009B000000}"/>
    <cellStyle name="20% - Énfasis3 21" xfId="163" xr:uid="{00000000-0005-0000-0000-00009C000000}"/>
    <cellStyle name="20% - Énfasis3 22" xfId="164" xr:uid="{00000000-0005-0000-0000-00009D000000}"/>
    <cellStyle name="20% - Énfasis3 23" xfId="165" xr:uid="{00000000-0005-0000-0000-00009E000000}"/>
    <cellStyle name="20% - Énfasis3 24" xfId="166" xr:uid="{00000000-0005-0000-0000-00009F000000}"/>
    <cellStyle name="20% - Énfasis3 25" xfId="167" xr:uid="{00000000-0005-0000-0000-0000A0000000}"/>
    <cellStyle name="20% - Énfasis3 26" xfId="168" xr:uid="{00000000-0005-0000-0000-0000A1000000}"/>
    <cellStyle name="20% - Énfasis3 27" xfId="169" xr:uid="{00000000-0005-0000-0000-0000A2000000}"/>
    <cellStyle name="20% - Énfasis3 28" xfId="170" xr:uid="{00000000-0005-0000-0000-0000A3000000}"/>
    <cellStyle name="20% - Énfasis3 29" xfId="171" xr:uid="{00000000-0005-0000-0000-0000A4000000}"/>
    <cellStyle name="20% - Énfasis3 3" xfId="172" xr:uid="{00000000-0005-0000-0000-0000A5000000}"/>
    <cellStyle name="20% - Énfasis3 30" xfId="173" xr:uid="{00000000-0005-0000-0000-0000A6000000}"/>
    <cellStyle name="20% - Énfasis3 31" xfId="174" xr:uid="{00000000-0005-0000-0000-0000A7000000}"/>
    <cellStyle name="20% - Énfasis3 32" xfId="175" xr:uid="{00000000-0005-0000-0000-0000A8000000}"/>
    <cellStyle name="20% - Énfasis3 33" xfId="176" xr:uid="{00000000-0005-0000-0000-0000A9000000}"/>
    <cellStyle name="20% - Énfasis3 34" xfId="177" xr:uid="{00000000-0005-0000-0000-0000AA000000}"/>
    <cellStyle name="20% - Énfasis3 35" xfId="178" xr:uid="{00000000-0005-0000-0000-0000AB000000}"/>
    <cellStyle name="20% - Énfasis3 36" xfId="179" xr:uid="{00000000-0005-0000-0000-0000AC000000}"/>
    <cellStyle name="20% - Énfasis3 37" xfId="180" xr:uid="{00000000-0005-0000-0000-0000AD000000}"/>
    <cellStyle name="20% - Énfasis3 38" xfId="181" xr:uid="{00000000-0005-0000-0000-0000AE000000}"/>
    <cellStyle name="20% - Énfasis3 39" xfId="182" xr:uid="{00000000-0005-0000-0000-0000AF000000}"/>
    <cellStyle name="20% - Énfasis3 4" xfId="183" xr:uid="{00000000-0005-0000-0000-0000B0000000}"/>
    <cellStyle name="20% - Énfasis3 40" xfId="184" xr:uid="{00000000-0005-0000-0000-0000B1000000}"/>
    <cellStyle name="20% - Énfasis3 41" xfId="185" xr:uid="{00000000-0005-0000-0000-0000B2000000}"/>
    <cellStyle name="20% - Énfasis3 42" xfId="186" xr:uid="{00000000-0005-0000-0000-0000B3000000}"/>
    <cellStyle name="20% - Énfasis3 43" xfId="187" xr:uid="{00000000-0005-0000-0000-0000B4000000}"/>
    <cellStyle name="20% - Énfasis3 44" xfId="188" xr:uid="{00000000-0005-0000-0000-0000B5000000}"/>
    <cellStyle name="20% - Énfasis3 45" xfId="189" xr:uid="{00000000-0005-0000-0000-0000B6000000}"/>
    <cellStyle name="20% - Énfasis3 46" xfId="190" xr:uid="{00000000-0005-0000-0000-0000B7000000}"/>
    <cellStyle name="20% - Énfasis3 47" xfId="191" xr:uid="{00000000-0005-0000-0000-0000B8000000}"/>
    <cellStyle name="20% - Énfasis3 48" xfId="192" xr:uid="{00000000-0005-0000-0000-0000B9000000}"/>
    <cellStyle name="20% - Énfasis3 49" xfId="193" xr:uid="{00000000-0005-0000-0000-0000BA000000}"/>
    <cellStyle name="20% - Énfasis3 5" xfId="194" xr:uid="{00000000-0005-0000-0000-0000BB000000}"/>
    <cellStyle name="20% - Énfasis3 50" xfId="195" xr:uid="{00000000-0005-0000-0000-0000BC000000}"/>
    <cellStyle name="20% - Énfasis3 51" xfId="196" xr:uid="{00000000-0005-0000-0000-0000BD000000}"/>
    <cellStyle name="20% - Énfasis3 52" xfId="197" xr:uid="{00000000-0005-0000-0000-0000BE000000}"/>
    <cellStyle name="20% - Énfasis3 53" xfId="198" xr:uid="{00000000-0005-0000-0000-0000BF000000}"/>
    <cellStyle name="20% - Énfasis3 54" xfId="199" xr:uid="{00000000-0005-0000-0000-0000C0000000}"/>
    <cellStyle name="20% - Énfasis3 55" xfId="200" xr:uid="{00000000-0005-0000-0000-0000C1000000}"/>
    <cellStyle name="20% - Énfasis3 56" xfId="201" xr:uid="{00000000-0005-0000-0000-0000C2000000}"/>
    <cellStyle name="20% - Énfasis3 57" xfId="202" xr:uid="{00000000-0005-0000-0000-0000C3000000}"/>
    <cellStyle name="20% - Énfasis3 58" xfId="203" xr:uid="{00000000-0005-0000-0000-0000C4000000}"/>
    <cellStyle name="20% - Énfasis3 59" xfId="204" xr:uid="{00000000-0005-0000-0000-0000C5000000}"/>
    <cellStyle name="20% - Énfasis3 6" xfId="205" xr:uid="{00000000-0005-0000-0000-0000C6000000}"/>
    <cellStyle name="20% - Énfasis3 60" xfId="206" xr:uid="{00000000-0005-0000-0000-0000C7000000}"/>
    <cellStyle name="20% - Énfasis3 61" xfId="207" xr:uid="{00000000-0005-0000-0000-0000C8000000}"/>
    <cellStyle name="20% - Énfasis3 62" xfId="208" xr:uid="{00000000-0005-0000-0000-0000C9000000}"/>
    <cellStyle name="20% - Énfasis3 63" xfId="209" xr:uid="{00000000-0005-0000-0000-0000CA000000}"/>
    <cellStyle name="20% - Énfasis3 64" xfId="210" xr:uid="{00000000-0005-0000-0000-0000CB000000}"/>
    <cellStyle name="20% - Énfasis3 65" xfId="211" xr:uid="{00000000-0005-0000-0000-0000CC000000}"/>
    <cellStyle name="20% - Énfasis3 66" xfId="212" xr:uid="{00000000-0005-0000-0000-0000CD000000}"/>
    <cellStyle name="20% - Énfasis3 67" xfId="213" xr:uid="{00000000-0005-0000-0000-0000CE000000}"/>
    <cellStyle name="20% - Énfasis3 68" xfId="214" xr:uid="{00000000-0005-0000-0000-0000CF000000}"/>
    <cellStyle name="20% - Énfasis3 69" xfId="215" xr:uid="{00000000-0005-0000-0000-0000D0000000}"/>
    <cellStyle name="20% - Énfasis3 7" xfId="216" xr:uid="{00000000-0005-0000-0000-0000D1000000}"/>
    <cellStyle name="20% - Énfasis3 70" xfId="217" xr:uid="{00000000-0005-0000-0000-0000D2000000}"/>
    <cellStyle name="20% - Énfasis3 71" xfId="218" xr:uid="{00000000-0005-0000-0000-0000D3000000}"/>
    <cellStyle name="20% - Énfasis3 72" xfId="219" xr:uid="{00000000-0005-0000-0000-0000D4000000}"/>
    <cellStyle name="20% - Énfasis3 73" xfId="220" xr:uid="{00000000-0005-0000-0000-0000D5000000}"/>
    <cellStyle name="20% - Énfasis3 8" xfId="221" xr:uid="{00000000-0005-0000-0000-0000D6000000}"/>
    <cellStyle name="20% - Énfasis3 9" xfId="222" xr:uid="{00000000-0005-0000-0000-0000D7000000}"/>
    <cellStyle name="20% - Énfasis4" xfId="5" builtinId="42"/>
    <cellStyle name="20% - Énfasis4 10" xfId="223" xr:uid="{00000000-0005-0000-0000-0000D9000000}"/>
    <cellStyle name="20% - Énfasis4 11" xfId="224" xr:uid="{00000000-0005-0000-0000-0000DA000000}"/>
    <cellStyle name="20% - Énfasis4 12" xfId="225" xr:uid="{00000000-0005-0000-0000-0000DB000000}"/>
    <cellStyle name="20% - Énfasis4 13" xfId="226" xr:uid="{00000000-0005-0000-0000-0000DC000000}"/>
    <cellStyle name="20% - Énfasis4 14" xfId="227" xr:uid="{00000000-0005-0000-0000-0000DD000000}"/>
    <cellStyle name="20% - Énfasis4 15" xfId="228" xr:uid="{00000000-0005-0000-0000-0000DE000000}"/>
    <cellStyle name="20% - Énfasis4 16" xfId="229" xr:uid="{00000000-0005-0000-0000-0000DF000000}"/>
    <cellStyle name="20% - Énfasis4 17" xfId="230" xr:uid="{00000000-0005-0000-0000-0000E0000000}"/>
    <cellStyle name="20% - Énfasis4 18" xfId="231" xr:uid="{00000000-0005-0000-0000-0000E1000000}"/>
    <cellStyle name="20% - Énfasis4 19" xfId="232" xr:uid="{00000000-0005-0000-0000-0000E2000000}"/>
    <cellStyle name="20% - Énfasis4 2" xfId="233" xr:uid="{00000000-0005-0000-0000-0000E3000000}"/>
    <cellStyle name="20% - Énfasis4 20" xfId="234" xr:uid="{00000000-0005-0000-0000-0000E4000000}"/>
    <cellStyle name="20% - Énfasis4 21" xfId="235" xr:uid="{00000000-0005-0000-0000-0000E5000000}"/>
    <cellStyle name="20% - Énfasis4 22" xfId="236" xr:uid="{00000000-0005-0000-0000-0000E6000000}"/>
    <cellStyle name="20% - Énfasis4 23" xfId="237" xr:uid="{00000000-0005-0000-0000-0000E7000000}"/>
    <cellStyle name="20% - Énfasis4 24" xfId="238" xr:uid="{00000000-0005-0000-0000-0000E8000000}"/>
    <cellStyle name="20% - Énfasis4 25" xfId="239" xr:uid="{00000000-0005-0000-0000-0000E9000000}"/>
    <cellStyle name="20% - Énfasis4 26" xfId="240" xr:uid="{00000000-0005-0000-0000-0000EA000000}"/>
    <cellStyle name="20% - Énfasis4 27" xfId="241" xr:uid="{00000000-0005-0000-0000-0000EB000000}"/>
    <cellStyle name="20% - Énfasis4 28" xfId="242" xr:uid="{00000000-0005-0000-0000-0000EC000000}"/>
    <cellStyle name="20% - Énfasis4 29" xfId="243" xr:uid="{00000000-0005-0000-0000-0000ED000000}"/>
    <cellStyle name="20% - Énfasis4 3" xfId="244" xr:uid="{00000000-0005-0000-0000-0000EE000000}"/>
    <cellStyle name="20% - Énfasis4 30" xfId="245" xr:uid="{00000000-0005-0000-0000-0000EF000000}"/>
    <cellStyle name="20% - Énfasis4 31" xfId="246" xr:uid="{00000000-0005-0000-0000-0000F0000000}"/>
    <cellStyle name="20% - Énfasis4 32" xfId="247" xr:uid="{00000000-0005-0000-0000-0000F1000000}"/>
    <cellStyle name="20% - Énfasis4 33" xfId="248" xr:uid="{00000000-0005-0000-0000-0000F2000000}"/>
    <cellStyle name="20% - Énfasis4 34" xfId="249" xr:uid="{00000000-0005-0000-0000-0000F3000000}"/>
    <cellStyle name="20% - Énfasis4 35" xfId="250" xr:uid="{00000000-0005-0000-0000-0000F4000000}"/>
    <cellStyle name="20% - Énfasis4 36" xfId="251" xr:uid="{00000000-0005-0000-0000-0000F5000000}"/>
    <cellStyle name="20% - Énfasis4 37" xfId="252" xr:uid="{00000000-0005-0000-0000-0000F6000000}"/>
    <cellStyle name="20% - Énfasis4 38" xfId="253" xr:uid="{00000000-0005-0000-0000-0000F7000000}"/>
    <cellStyle name="20% - Énfasis4 39" xfId="254" xr:uid="{00000000-0005-0000-0000-0000F8000000}"/>
    <cellStyle name="20% - Énfasis4 4" xfId="255" xr:uid="{00000000-0005-0000-0000-0000F9000000}"/>
    <cellStyle name="20% - Énfasis4 40" xfId="256" xr:uid="{00000000-0005-0000-0000-0000FA000000}"/>
    <cellStyle name="20% - Énfasis4 41" xfId="257" xr:uid="{00000000-0005-0000-0000-0000FB000000}"/>
    <cellStyle name="20% - Énfasis4 42" xfId="258" xr:uid="{00000000-0005-0000-0000-0000FC000000}"/>
    <cellStyle name="20% - Énfasis4 43" xfId="259" xr:uid="{00000000-0005-0000-0000-0000FD000000}"/>
    <cellStyle name="20% - Énfasis4 44" xfId="260" xr:uid="{00000000-0005-0000-0000-0000FE000000}"/>
    <cellStyle name="20% - Énfasis4 45" xfId="261" xr:uid="{00000000-0005-0000-0000-0000FF000000}"/>
    <cellStyle name="20% - Énfasis4 46" xfId="262" xr:uid="{00000000-0005-0000-0000-000000010000}"/>
    <cellStyle name="20% - Énfasis4 47" xfId="263" xr:uid="{00000000-0005-0000-0000-000001010000}"/>
    <cellStyle name="20% - Énfasis4 48" xfId="264" xr:uid="{00000000-0005-0000-0000-000002010000}"/>
    <cellStyle name="20% - Énfasis4 49" xfId="265" xr:uid="{00000000-0005-0000-0000-000003010000}"/>
    <cellStyle name="20% - Énfasis4 5" xfId="266" xr:uid="{00000000-0005-0000-0000-000004010000}"/>
    <cellStyle name="20% - Énfasis4 50" xfId="267" xr:uid="{00000000-0005-0000-0000-000005010000}"/>
    <cellStyle name="20% - Énfasis4 51" xfId="268" xr:uid="{00000000-0005-0000-0000-000006010000}"/>
    <cellStyle name="20% - Énfasis4 52" xfId="269" xr:uid="{00000000-0005-0000-0000-000007010000}"/>
    <cellStyle name="20% - Énfasis4 53" xfId="270" xr:uid="{00000000-0005-0000-0000-000008010000}"/>
    <cellStyle name="20% - Énfasis4 54" xfId="271" xr:uid="{00000000-0005-0000-0000-000009010000}"/>
    <cellStyle name="20% - Énfasis4 55" xfId="272" xr:uid="{00000000-0005-0000-0000-00000A010000}"/>
    <cellStyle name="20% - Énfasis4 56" xfId="273" xr:uid="{00000000-0005-0000-0000-00000B010000}"/>
    <cellStyle name="20% - Énfasis4 57" xfId="274" xr:uid="{00000000-0005-0000-0000-00000C010000}"/>
    <cellStyle name="20% - Énfasis4 58" xfId="275" xr:uid="{00000000-0005-0000-0000-00000D010000}"/>
    <cellStyle name="20% - Énfasis4 59" xfId="276" xr:uid="{00000000-0005-0000-0000-00000E010000}"/>
    <cellStyle name="20% - Énfasis4 6" xfId="277" xr:uid="{00000000-0005-0000-0000-00000F010000}"/>
    <cellStyle name="20% - Énfasis4 60" xfId="278" xr:uid="{00000000-0005-0000-0000-000010010000}"/>
    <cellStyle name="20% - Énfasis4 61" xfId="279" xr:uid="{00000000-0005-0000-0000-000011010000}"/>
    <cellStyle name="20% - Énfasis4 62" xfId="280" xr:uid="{00000000-0005-0000-0000-000012010000}"/>
    <cellStyle name="20% - Énfasis4 63" xfId="281" xr:uid="{00000000-0005-0000-0000-000013010000}"/>
    <cellStyle name="20% - Énfasis4 64" xfId="282" xr:uid="{00000000-0005-0000-0000-000014010000}"/>
    <cellStyle name="20% - Énfasis4 65" xfId="283" xr:uid="{00000000-0005-0000-0000-000015010000}"/>
    <cellStyle name="20% - Énfasis4 66" xfId="284" xr:uid="{00000000-0005-0000-0000-000016010000}"/>
    <cellStyle name="20% - Énfasis4 67" xfId="285" xr:uid="{00000000-0005-0000-0000-000017010000}"/>
    <cellStyle name="20% - Énfasis4 68" xfId="286" xr:uid="{00000000-0005-0000-0000-000018010000}"/>
    <cellStyle name="20% - Énfasis4 69" xfId="287" xr:uid="{00000000-0005-0000-0000-000019010000}"/>
    <cellStyle name="20% - Énfasis4 7" xfId="288" xr:uid="{00000000-0005-0000-0000-00001A010000}"/>
    <cellStyle name="20% - Énfasis4 70" xfId="289" xr:uid="{00000000-0005-0000-0000-00001B010000}"/>
    <cellStyle name="20% - Énfasis4 71" xfId="290" xr:uid="{00000000-0005-0000-0000-00001C010000}"/>
    <cellStyle name="20% - Énfasis4 72" xfId="291" xr:uid="{00000000-0005-0000-0000-00001D010000}"/>
    <cellStyle name="20% - Énfasis4 73" xfId="292" xr:uid="{00000000-0005-0000-0000-00001E010000}"/>
    <cellStyle name="20% - Énfasis4 8" xfId="293" xr:uid="{00000000-0005-0000-0000-00001F010000}"/>
    <cellStyle name="20% - Énfasis4 9" xfId="294" xr:uid="{00000000-0005-0000-0000-000020010000}"/>
    <cellStyle name="20% - Énfasis5 10" xfId="295" xr:uid="{00000000-0005-0000-0000-000021010000}"/>
    <cellStyle name="20% - Énfasis5 11" xfId="296" xr:uid="{00000000-0005-0000-0000-000022010000}"/>
    <cellStyle name="20% - Énfasis5 12" xfId="297" xr:uid="{00000000-0005-0000-0000-000023010000}"/>
    <cellStyle name="20% - Énfasis5 13" xfId="298" xr:uid="{00000000-0005-0000-0000-000024010000}"/>
    <cellStyle name="20% - Énfasis5 14" xfId="299" xr:uid="{00000000-0005-0000-0000-000025010000}"/>
    <cellStyle name="20% - Énfasis5 15" xfId="300" xr:uid="{00000000-0005-0000-0000-000026010000}"/>
    <cellStyle name="20% - Énfasis5 16" xfId="301" xr:uid="{00000000-0005-0000-0000-000027010000}"/>
    <cellStyle name="20% - Énfasis5 17" xfId="302" xr:uid="{00000000-0005-0000-0000-000028010000}"/>
    <cellStyle name="20% - Énfasis5 18" xfId="303" xr:uid="{00000000-0005-0000-0000-000029010000}"/>
    <cellStyle name="20% - Énfasis5 19" xfId="304" xr:uid="{00000000-0005-0000-0000-00002A010000}"/>
    <cellStyle name="20% - Énfasis5 2" xfId="305" xr:uid="{00000000-0005-0000-0000-00002B010000}"/>
    <cellStyle name="20% - Énfasis5 20" xfId="306" xr:uid="{00000000-0005-0000-0000-00002C010000}"/>
    <cellStyle name="20% - Énfasis5 21" xfId="307" xr:uid="{00000000-0005-0000-0000-00002D010000}"/>
    <cellStyle name="20% - Énfasis5 22" xfId="308" xr:uid="{00000000-0005-0000-0000-00002E010000}"/>
    <cellStyle name="20% - Énfasis5 23" xfId="309" xr:uid="{00000000-0005-0000-0000-00002F010000}"/>
    <cellStyle name="20% - Énfasis5 24" xfId="310" xr:uid="{00000000-0005-0000-0000-000030010000}"/>
    <cellStyle name="20% - Énfasis5 25" xfId="311" xr:uid="{00000000-0005-0000-0000-000031010000}"/>
    <cellStyle name="20% - Énfasis5 26" xfId="312" xr:uid="{00000000-0005-0000-0000-000032010000}"/>
    <cellStyle name="20% - Énfasis5 27" xfId="313" xr:uid="{00000000-0005-0000-0000-000033010000}"/>
    <cellStyle name="20% - Énfasis5 28" xfId="314" xr:uid="{00000000-0005-0000-0000-000034010000}"/>
    <cellStyle name="20% - Énfasis5 29" xfId="315" xr:uid="{00000000-0005-0000-0000-000035010000}"/>
    <cellStyle name="20% - Énfasis5 3" xfId="316" xr:uid="{00000000-0005-0000-0000-000036010000}"/>
    <cellStyle name="20% - Énfasis5 30" xfId="317" xr:uid="{00000000-0005-0000-0000-000037010000}"/>
    <cellStyle name="20% - Énfasis5 31" xfId="318" xr:uid="{00000000-0005-0000-0000-000038010000}"/>
    <cellStyle name="20% - Énfasis5 32" xfId="319" xr:uid="{00000000-0005-0000-0000-000039010000}"/>
    <cellStyle name="20% - Énfasis5 33" xfId="320" xr:uid="{00000000-0005-0000-0000-00003A010000}"/>
    <cellStyle name="20% - Énfasis5 34" xfId="321" xr:uid="{00000000-0005-0000-0000-00003B010000}"/>
    <cellStyle name="20% - Énfasis5 35" xfId="322" xr:uid="{00000000-0005-0000-0000-00003C010000}"/>
    <cellStyle name="20% - Énfasis5 36" xfId="323" xr:uid="{00000000-0005-0000-0000-00003D010000}"/>
    <cellStyle name="20% - Énfasis5 37" xfId="324" xr:uid="{00000000-0005-0000-0000-00003E010000}"/>
    <cellStyle name="20% - Énfasis5 38" xfId="325" xr:uid="{00000000-0005-0000-0000-00003F010000}"/>
    <cellStyle name="20% - Énfasis5 39" xfId="326" xr:uid="{00000000-0005-0000-0000-000040010000}"/>
    <cellStyle name="20% - Énfasis5 4" xfId="327" xr:uid="{00000000-0005-0000-0000-000041010000}"/>
    <cellStyle name="20% - Énfasis5 40" xfId="328" xr:uid="{00000000-0005-0000-0000-000042010000}"/>
    <cellStyle name="20% - Énfasis5 41" xfId="329" xr:uid="{00000000-0005-0000-0000-000043010000}"/>
    <cellStyle name="20% - Énfasis5 42" xfId="330" xr:uid="{00000000-0005-0000-0000-000044010000}"/>
    <cellStyle name="20% - Énfasis5 43" xfId="331" xr:uid="{00000000-0005-0000-0000-000045010000}"/>
    <cellStyle name="20% - Énfasis5 44" xfId="332" xr:uid="{00000000-0005-0000-0000-000046010000}"/>
    <cellStyle name="20% - Énfasis5 45" xfId="333" xr:uid="{00000000-0005-0000-0000-000047010000}"/>
    <cellStyle name="20% - Énfasis5 46" xfId="334" xr:uid="{00000000-0005-0000-0000-000048010000}"/>
    <cellStyle name="20% - Énfasis5 47" xfId="335" xr:uid="{00000000-0005-0000-0000-000049010000}"/>
    <cellStyle name="20% - Énfasis5 48" xfId="336" xr:uid="{00000000-0005-0000-0000-00004A010000}"/>
    <cellStyle name="20% - Énfasis5 49" xfId="337" xr:uid="{00000000-0005-0000-0000-00004B010000}"/>
    <cellStyle name="20% - Énfasis5 5" xfId="338" xr:uid="{00000000-0005-0000-0000-00004C010000}"/>
    <cellStyle name="20% - Énfasis5 50" xfId="339" xr:uid="{00000000-0005-0000-0000-00004D010000}"/>
    <cellStyle name="20% - Énfasis5 51" xfId="340" xr:uid="{00000000-0005-0000-0000-00004E010000}"/>
    <cellStyle name="20% - Énfasis5 52" xfId="341" xr:uid="{00000000-0005-0000-0000-00004F010000}"/>
    <cellStyle name="20% - Énfasis5 53" xfId="342" xr:uid="{00000000-0005-0000-0000-000050010000}"/>
    <cellStyle name="20% - Énfasis5 54" xfId="343" xr:uid="{00000000-0005-0000-0000-000051010000}"/>
    <cellStyle name="20% - Énfasis5 55" xfId="344" xr:uid="{00000000-0005-0000-0000-000052010000}"/>
    <cellStyle name="20% - Énfasis5 56" xfId="345" xr:uid="{00000000-0005-0000-0000-000053010000}"/>
    <cellStyle name="20% - Énfasis5 57" xfId="346" xr:uid="{00000000-0005-0000-0000-000054010000}"/>
    <cellStyle name="20% - Énfasis5 58" xfId="347" xr:uid="{00000000-0005-0000-0000-000055010000}"/>
    <cellStyle name="20% - Énfasis5 59" xfId="348" xr:uid="{00000000-0005-0000-0000-000056010000}"/>
    <cellStyle name="20% - Énfasis5 6" xfId="349" xr:uid="{00000000-0005-0000-0000-000057010000}"/>
    <cellStyle name="20% - Énfasis5 60" xfId="350" xr:uid="{00000000-0005-0000-0000-000058010000}"/>
    <cellStyle name="20% - Énfasis5 61" xfId="351" xr:uid="{00000000-0005-0000-0000-000059010000}"/>
    <cellStyle name="20% - Énfasis5 62" xfId="352" xr:uid="{00000000-0005-0000-0000-00005A010000}"/>
    <cellStyle name="20% - Énfasis5 63" xfId="353" xr:uid="{00000000-0005-0000-0000-00005B010000}"/>
    <cellStyle name="20% - Énfasis5 64" xfId="354" xr:uid="{00000000-0005-0000-0000-00005C010000}"/>
    <cellStyle name="20% - Énfasis5 65" xfId="355" xr:uid="{00000000-0005-0000-0000-00005D010000}"/>
    <cellStyle name="20% - Énfasis5 66" xfId="356" xr:uid="{00000000-0005-0000-0000-00005E010000}"/>
    <cellStyle name="20% - Énfasis5 67" xfId="357" xr:uid="{00000000-0005-0000-0000-00005F010000}"/>
    <cellStyle name="20% - Énfasis5 68" xfId="358" xr:uid="{00000000-0005-0000-0000-000060010000}"/>
    <cellStyle name="20% - Énfasis5 69" xfId="359" xr:uid="{00000000-0005-0000-0000-000061010000}"/>
    <cellStyle name="20% - Énfasis5 7" xfId="360" xr:uid="{00000000-0005-0000-0000-000062010000}"/>
    <cellStyle name="20% - Énfasis5 70" xfId="361" xr:uid="{00000000-0005-0000-0000-000063010000}"/>
    <cellStyle name="20% - Énfasis5 71" xfId="362" xr:uid="{00000000-0005-0000-0000-000064010000}"/>
    <cellStyle name="20% - Énfasis5 72" xfId="363" xr:uid="{00000000-0005-0000-0000-000065010000}"/>
    <cellStyle name="20% - Énfasis5 73" xfId="364" xr:uid="{00000000-0005-0000-0000-000066010000}"/>
    <cellStyle name="20% - Énfasis5 8" xfId="365" xr:uid="{00000000-0005-0000-0000-000067010000}"/>
    <cellStyle name="20% - Énfasis5 9" xfId="366" xr:uid="{00000000-0005-0000-0000-000068010000}"/>
    <cellStyle name="20% - Énfasis6 10" xfId="367" xr:uid="{00000000-0005-0000-0000-000069010000}"/>
    <cellStyle name="20% - Énfasis6 11" xfId="368" xr:uid="{00000000-0005-0000-0000-00006A010000}"/>
    <cellStyle name="20% - Énfasis6 12" xfId="369" xr:uid="{00000000-0005-0000-0000-00006B010000}"/>
    <cellStyle name="20% - Énfasis6 13" xfId="370" xr:uid="{00000000-0005-0000-0000-00006C010000}"/>
    <cellStyle name="20% - Énfasis6 14" xfId="371" xr:uid="{00000000-0005-0000-0000-00006D010000}"/>
    <cellStyle name="20% - Énfasis6 15" xfId="372" xr:uid="{00000000-0005-0000-0000-00006E010000}"/>
    <cellStyle name="20% - Énfasis6 16" xfId="373" xr:uid="{00000000-0005-0000-0000-00006F010000}"/>
    <cellStyle name="20% - Énfasis6 17" xfId="374" xr:uid="{00000000-0005-0000-0000-000070010000}"/>
    <cellStyle name="20% - Énfasis6 18" xfId="375" xr:uid="{00000000-0005-0000-0000-000071010000}"/>
    <cellStyle name="20% - Énfasis6 19" xfId="376" xr:uid="{00000000-0005-0000-0000-000072010000}"/>
    <cellStyle name="20% - Énfasis6 2" xfId="377" xr:uid="{00000000-0005-0000-0000-000073010000}"/>
    <cellStyle name="20% - Énfasis6 20" xfId="378" xr:uid="{00000000-0005-0000-0000-000074010000}"/>
    <cellStyle name="20% - Énfasis6 21" xfId="379" xr:uid="{00000000-0005-0000-0000-000075010000}"/>
    <cellStyle name="20% - Énfasis6 22" xfId="380" xr:uid="{00000000-0005-0000-0000-000076010000}"/>
    <cellStyle name="20% - Énfasis6 23" xfId="381" xr:uid="{00000000-0005-0000-0000-000077010000}"/>
    <cellStyle name="20% - Énfasis6 24" xfId="382" xr:uid="{00000000-0005-0000-0000-000078010000}"/>
    <cellStyle name="20% - Énfasis6 25" xfId="383" xr:uid="{00000000-0005-0000-0000-000079010000}"/>
    <cellStyle name="20% - Énfasis6 26" xfId="384" xr:uid="{00000000-0005-0000-0000-00007A010000}"/>
    <cellStyle name="20% - Énfasis6 27" xfId="385" xr:uid="{00000000-0005-0000-0000-00007B010000}"/>
    <cellStyle name="20% - Énfasis6 28" xfId="386" xr:uid="{00000000-0005-0000-0000-00007C010000}"/>
    <cellStyle name="20% - Énfasis6 29" xfId="387" xr:uid="{00000000-0005-0000-0000-00007D010000}"/>
    <cellStyle name="20% - Énfasis6 3" xfId="388" xr:uid="{00000000-0005-0000-0000-00007E010000}"/>
    <cellStyle name="20% - Énfasis6 30" xfId="389" xr:uid="{00000000-0005-0000-0000-00007F010000}"/>
    <cellStyle name="20% - Énfasis6 31" xfId="390" xr:uid="{00000000-0005-0000-0000-000080010000}"/>
    <cellStyle name="20% - Énfasis6 32" xfId="391" xr:uid="{00000000-0005-0000-0000-000081010000}"/>
    <cellStyle name="20% - Énfasis6 33" xfId="392" xr:uid="{00000000-0005-0000-0000-000082010000}"/>
    <cellStyle name="20% - Énfasis6 34" xfId="393" xr:uid="{00000000-0005-0000-0000-000083010000}"/>
    <cellStyle name="20% - Énfasis6 35" xfId="394" xr:uid="{00000000-0005-0000-0000-000084010000}"/>
    <cellStyle name="20% - Énfasis6 36" xfId="395" xr:uid="{00000000-0005-0000-0000-000085010000}"/>
    <cellStyle name="20% - Énfasis6 37" xfId="396" xr:uid="{00000000-0005-0000-0000-000086010000}"/>
    <cellStyle name="20% - Énfasis6 38" xfId="397" xr:uid="{00000000-0005-0000-0000-000087010000}"/>
    <cellStyle name="20% - Énfasis6 39" xfId="398" xr:uid="{00000000-0005-0000-0000-000088010000}"/>
    <cellStyle name="20% - Énfasis6 4" xfId="399" xr:uid="{00000000-0005-0000-0000-000089010000}"/>
    <cellStyle name="20% - Énfasis6 40" xfId="400" xr:uid="{00000000-0005-0000-0000-00008A010000}"/>
    <cellStyle name="20% - Énfasis6 41" xfId="401" xr:uid="{00000000-0005-0000-0000-00008B010000}"/>
    <cellStyle name="20% - Énfasis6 42" xfId="402" xr:uid="{00000000-0005-0000-0000-00008C010000}"/>
    <cellStyle name="20% - Énfasis6 43" xfId="403" xr:uid="{00000000-0005-0000-0000-00008D010000}"/>
    <cellStyle name="20% - Énfasis6 44" xfId="404" xr:uid="{00000000-0005-0000-0000-00008E010000}"/>
    <cellStyle name="20% - Énfasis6 45" xfId="405" xr:uid="{00000000-0005-0000-0000-00008F010000}"/>
    <cellStyle name="20% - Énfasis6 46" xfId="406" xr:uid="{00000000-0005-0000-0000-000090010000}"/>
    <cellStyle name="20% - Énfasis6 47" xfId="407" xr:uid="{00000000-0005-0000-0000-000091010000}"/>
    <cellStyle name="20% - Énfasis6 48" xfId="408" xr:uid="{00000000-0005-0000-0000-000092010000}"/>
    <cellStyle name="20% - Énfasis6 49" xfId="409" xr:uid="{00000000-0005-0000-0000-000093010000}"/>
    <cellStyle name="20% - Énfasis6 5" xfId="410" xr:uid="{00000000-0005-0000-0000-000094010000}"/>
    <cellStyle name="20% - Énfasis6 50" xfId="411" xr:uid="{00000000-0005-0000-0000-000095010000}"/>
    <cellStyle name="20% - Énfasis6 51" xfId="412" xr:uid="{00000000-0005-0000-0000-000096010000}"/>
    <cellStyle name="20% - Énfasis6 52" xfId="413" xr:uid="{00000000-0005-0000-0000-000097010000}"/>
    <cellStyle name="20% - Énfasis6 53" xfId="414" xr:uid="{00000000-0005-0000-0000-000098010000}"/>
    <cellStyle name="20% - Énfasis6 54" xfId="415" xr:uid="{00000000-0005-0000-0000-000099010000}"/>
    <cellStyle name="20% - Énfasis6 55" xfId="416" xr:uid="{00000000-0005-0000-0000-00009A010000}"/>
    <cellStyle name="20% - Énfasis6 56" xfId="417" xr:uid="{00000000-0005-0000-0000-00009B010000}"/>
    <cellStyle name="20% - Énfasis6 57" xfId="418" xr:uid="{00000000-0005-0000-0000-00009C010000}"/>
    <cellStyle name="20% - Énfasis6 58" xfId="419" xr:uid="{00000000-0005-0000-0000-00009D010000}"/>
    <cellStyle name="20% - Énfasis6 59" xfId="420" xr:uid="{00000000-0005-0000-0000-00009E010000}"/>
    <cellStyle name="20% - Énfasis6 6" xfId="421" xr:uid="{00000000-0005-0000-0000-00009F010000}"/>
    <cellStyle name="20% - Énfasis6 60" xfId="422" xr:uid="{00000000-0005-0000-0000-0000A0010000}"/>
    <cellStyle name="20% - Énfasis6 61" xfId="423" xr:uid="{00000000-0005-0000-0000-0000A1010000}"/>
    <cellStyle name="20% - Énfasis6 62" xfId="424" xr:uid="{00000000-0005-0000-0000-0000A2010000}"/>
    <cellStyle name="20% - Énfasis6 63" xfId="425" xr:uid="{00000000-0005-0000-0000-0000A3010000}"/>
    <cellStyle name="20% - Énfasis6 64" xfId="426" xr:uid="{00000000-0005-0000-0000-0000A4010000}"/>
    <cellStyle name="20% - Énfasis6 65" xfId="427" xr:uid="{00000000-0005-0000-0000-0000A5010000}"/>
    <cellStyle name="20% - Énfasis6 66" xfId="428" xr:uid="{00000000-0005-0000-0000-0000A6010000}"/>
    <cellStyle name="20% - Énfasis6 67" xfId="429" xr:uid="{00000000-0005-0000-0000-0000A7010000}"/>
    <cellStyle name="20% - Énfasis6 68" xfId="430" xr:uid="{00000000-0005-0000-0000-0000A8010000}"/>
    <cellStyle name="20% - Énfasis6 69" xfId="431" xr:uid="{00000000-0005-0000-0000-0000A9010000}"/>
    <cellStyle name="20% - Énfasis6 7" xfId="432" xr:uid="{00000000-0005-0000-0000-0000AA010000}"/>
    <cellStyle name="20% - Énfasis6 70" xfId="433" xr:uid="{00000000-0005-0000-0000-0000AB010000}"/>
    <cellStyle name="20% - Énfasis6 71" xfId="434" xr:uid="{00000000-0005-0000-0000-0000AC010000}"/>
    <cellStyle name="20% - Énfasis6 72" xfId="435" xr:uid="{00000000-0005-0000-0000-0000AD010000}"/>
    <cellStyle name="20% - Énfasis6 73" xfId="436" xr:uid="{00000000-0005-0000-0000-0000AE010000}"/>
    <cellStyle name="20% - Énfasis6 8" xfId="437" xr:uid="{00000000-0005-0000-0000-0000AF010000}"/>
    <cellStyle name="20% - Énfasis6 9" xfId="438" xr:uid="{00000000-0005-0000-0000-0000B0010000}"/>
    <cellStyle name="40% - Énfasis1 10" xfId="439" xr:uid="{00000000-0005-0000-0000-0000B1010000}"/>
    <cellStyle name="40% - Énfasis1 11" xfId="440" xr:uid="{00000000-0005-0000-0000-0000B2010000}"/>
    <cellStyle name="40% - Énfasis1 12" xfId="441" xr:uid="{00000000-0005-0000-0000-0000B3010000}"/>
    <cellStyle name="40% - Énfasis1 13" xfId="442" xr:uid="{00000000-0005-0000-0000-0000B4010000}"/>
    <cellStyle name="40% - Énfasis1 14" xfId="443" xr:uid="{00000000-0005-0000-0000-0000B5010000}"/>
    <cellStyle name="40% - Énfasis1 15" xfId="444" xr:uid="{00000000-0005-0000-0000-0000B6010000}"/>
    <cellStyle name="40% - Énfasis1 16" xfId="445" xr:uid="{00000000-0005-0000-0000-0000B7010000}"/>
    <cellStyle name="40% - Énfasis1 17" xfId="446" xr:uid="{00000000-0005-0000-0000-0000B8010000}"/>
    <cellStyle name="40% - Énfasis1 18" xfId="447" xr:uid="{00000000-0005-0000-0000-0000B9010000}"/>
    <cellStyle name="40% - Énfasis1 19" xfId="448" xr:uid="{00000000-0005-0000-0000-0000BA010000}"/>
    <cellStyle name="40% - Énfasis1 2" xfId="449" xr:uid="{00000000-0005-0000-0000-0000BB010000}"/>
    <cellStyle name="40% - Énfasis1 20" xfId="450" xr:uid="{00000000-0005-0000-0000-0000BC010000}"/>
    <cellStyle name="40% - Énfasis1 21" xfId="451" xr:uid="{00000000-0005-0000-0000-0000BD010000}"/>
    <cellStyle name="40% - Énfasis1 22" xfId="452" xr:uid="{00000000-0005-0000-0000-0000BE010000}"/>
    <cellStyle name="40% - Énfasis1 23" xfId="453" xr:uid="{00000000-0005-0000-0000-0000BF010000}"/>
    <cellStyle name="40% - Énfasis1 24" xfId="454" xr:uid="{00000000-0005-0000-0000-0000C0010000}"/>
    <cellStyle name="40% - Énfasis1 25" xfId="455" xr:uid="{00000000-0005-0000-0000-0000C1010000}"/>
    <cellStyle name="40% - Énfasis1 26" xfId="456" xr:uid="{00000000-0005-0000-0000-0000C2010000}"/>
    <cellStyle name="40% - Énfasis1 27" xfId="457" xr:uid="{00000000-0005-0000-0000-0000C3010000}"/>
    <cellStyle name="40% - Énfasis1 28" xfId="458" xr:uid="{00000000-0005-0000-0000-0000C4010000}"/>
    <cellStyle name="40% - Énfasis1 29" xfId="459" xr:uid="{00000000-0005-0000-0000-0000C5010000}"/>
    <cellStyle name="40% - Énfasis1 3" xfId="460" xr:uid="{00000000-0005-0000-0000-0000C6010000}"/>
    <cellStyle name="40% - Énfasis1 30" xfId="461" xr:uid="{00000000-0005-0000-0000-0000C7010000}"/>
    <cellStyle name="40% - Énfasis1 31" xfId="462" xr:uid="{00000000-0005-0000-0000-0000C8010000}"/>
    <cellStyle name="40% - Énfasis1 32" xfId="463" xr:uid="{00000000-0005-0000-0000-0000C9010000}"/>
    <cellStyle name="40% - Énfasis1 33" xfId="464" xr:uid="{00000000-0005-0000-0000-0000CA010000}"/>
    <cellStyle name="40% - Énfasis1 34" xfId="465" xr:uid="{00000000-0005-0000-0000-0000CB010000}"/>
    <cellStyle name="40% - Énfasis1 35" xfId="466" xr:uid="{00000000-0005-0000-0000-0000CC010000}"/>
    <cellStyle name="40% - Énfasis1 36" xfId="467" xr:uid="{00000000-0005-0000-0000-0000CD010000}"/>
    <cellStyle name="40% - Énfasis1 37" xfId="468" xr:uid="{00000000-0005-0000-0000-0000CE010000}"/>
    <cellStyle name="40% - Énfasis1 38" xfId="469" xr:uid="{00000000-0005-0000-0000-0000CF010000}"/>
    <cellStyle name="40% - Énfasis1 39" xfId="470" xr:uid="{00000000-0005-0000-0000-0000D0010000}"/>
    <cellStyle name="40% - Énfasis1 4" xfId="471" xr:uid="{00000000-0005-0000-0000-0000D1010000}"/>
    <cellStyle name="40% - Énfasis1 40" xfId="472" xr:uid="{00000000-0005-0000-0000-0000D2010000}"/>
    <cellStyle name="40% - Énfasis1 41" xfId="473" xr:uid="{00000000-0005-0000-0000-0000D3010000}"/>
    <cellStyle name="40% - Énfasis1 42" xfId="474" xr:uid="{00000000-0005-0000-0000-0000D4010000}"/>
    <cellStyle name="40% - Énfasis1 43" xfId="475" xr:uid="{00000000-0005-0000-0000-0000D5010000}"/>
    <cellStyle name="40% - Énfasis1 44" xfId="476" xr:uid="{00000000-0005-0000-0000-0000D6010000}"/>
    <cellStyle name="40% - Énfasis1 45" xfId="477" xr:uid="{00000000-0005-0000-0000-0000D7010000}"/>
    <cellStyle name="40% - Énfasis1 46" xfId="478" xr:uid="{00000000-0005-0000-0000-0000D8010000}"/>
    <cellStyle name="40% - Énfasis1 47" xfId="479" xr:uid="{00000000-0005-0000-0000-0000D9010000}"/>
    <cellStyle name="40% - Énfasis1 48" xfId="480" xr:uid="{00000000-0005-0000-0000-0000DA010000}"/>
    <cellStyle name="40% - Énfasis1 49" xfId="481" xr:uid="{00000000-0005-0000-0000-0000DB010000}"/>
    <cellStyle name="40% - Énfasis1 5" xfId="482" xr:uid="{00000000-0005-0000-0000-0000DC010000}"/>
    <cellStyle name="40% - Énfasis1 50" xfId="483" xr:uid="{00000000-0005-0000-0000-0000DD010000}"/>
    <cellStyle name="40% - Énfasis1 51" xfId="484" xr:uid="{00000000-0005-0000-0000-0000DE010000}"/>
    <cellStyle name="40% - Énfasis1 52" xfId="485" xr:uid="{00000000-0005-0000-0000-0000DF010000}"/>
    <cellStyle name="40% - Énfasis1 53" xfId="486" xr:uid="{00000000-0005-0000-0000-0000E0010000}"/>
    <cellStyle name="40% - Énfasis1 54" xfId="487" xr:uid="{00000000-0005-0000-0000-0000E1010000}"/>
    <cellStyle name="40% - Énfasis1 55" xfId="488" xr:uid="{00000000-0005-0000-0000-0000E2010000}"/>
    <cellStyle name="40% - Énfasis1 56" xfId="489" xr:uid="{00000000-0005-0000-0000-0000E3010000}"/>
    <cellStyle name="40% - Énfasis1 57" xfId="490" xr:uid="{00000000-0005-0000-0000-0000E4010000}"/>
    <cellStyle name="40% - Énfasis1 58" xfId="491" xr:uid="{00000000-0005-0000-0000-0000E5010000}"/>
    <cellStyle name="40% - Énfasis1 59" xfId="492" xr:uid="{00000000-0005-0000-0000-0000E6010000}"/>
    <cellStyle name="40% - Énfasis1 6" xfId="493" xr:uid="{00000000-0005-0000-0000-0000E7010000}"/>
    <cellStyle name="40% - Énfasis1 60" xfId="494" xr:uid="{00000000-0005-0000-0000-0000E8010000}"/>
    <cellStyle name="40% - Énfasis1 61" xfId="495" xr:uid="{00000000-0005-0000-0000-0000E9010000}"/>
    <cellStyle name="40% - Énfasis1 62" xfId="496" xr:uid="{00000000-0005-0000-0000-0000EA010000}"/>
    <cellStyle name="40% - Énfasis1 63" xfId="497" xr:uid="{00000000-0005-0000-0000-0000EB010000}"/>
    <cellStyle name="40% - Énfasis1 64" xfId="498" xr:uid="{00000000-0005-0000-0000-0000EC010000}"/>
    <cellStyle name="40% - Énfasis1 65" xfId="499" xr:uid="{00000000-0005-0000-0000-0000ED010000}"/>
    <cellStyle name="40% - Énfasis1 66" xfId="500" xr:uid="{00000000-0005-0000-0000-0000EE010000}"/>
    <cellStyle name="40% - Énfasis1 67" xfId="501" xr:uid="{00000000-0005-0000-0000-0000EF010000}"/>
    <cellStyle name="40% - Énfasis1 68" xfId="502" xr:uid="{00000000-0005-0000-0000-0000F0010000}"/>
    <cellStyle name="40% - Énfasis1 69" xfId="503" xr:uid="{00000000-0005-0000-0000-0000F1010000}"/>
    <cellStyle name="40% - Énfasis1 7" xfId="504" xr:uid="{00000000-0005-0000-0000-0000F2010000}"/>
    <cellStyle name="40% - Énfasis1 70" xfId="505" xr:uid="{00000000-0005-0000-0000-0000F3010000}"/>
    <cellStyle name="40% - Énfasis1 71" xfId="506" xr:uid="{00000000-0005-0000-0000-0000F4010000}"/>
    <cellStyle name="40% - Énfasis1 72" xfId="507" xr:uid="{00000000-0005-0000-0000-0000F5010000}"/>
    <cellStyle name="40% - Énfasis1 73" xfId="508" xr:uid="{00000000-0005-0000-0000-0000F6010000}"/>
    <cellStyle name="40% - Énfasis1 8" xfId="509" xr:uid="{00000000-0005-0000-0000-0000F7010000}"/>
    <cellStyle name="40% - Énfasis1 9" xfId="510" xr:uid="{00000000-0005-0000-0000-0000F8010000}"/>
    <cellStyle name="40% - Énfasis2 10" xfId="511" xr:uid="{00000000-0005-0000-0000-0000F9010000}"/>
    <cellStyle name="40% - Énfasis2 11" xfId="512" xr:uid="{00000000-0005-0000-0000-0000FA010000}"/>
    <cellStyle name="40% - Énfasis2 12" xfId="513" xr:uid="{00000000-0005-0000-0000-0000FB010000}"/>
    <cellStyle name="40% - Énfasis2 13" xfId="514" xr:uid="{00000000-0005-0000-0000-0000FC010000}"/>
    <cellStyle name="40% - Énfasis2 14" xfId="515" xr:uid="{00000000-0005-0000-0000-0000FD010000}"/>
    <cellStyle name="40% - Énfasis2 15" xfId="516" xr:uid="{00000000-0005-0000-0000-0000FE010000}"/>
    <cellStyle name="40% - Énfasis2 16" xfId="517" xr:uid="{00000000-0005-0000-0000-0000FF010000}"/>
    <cellStyle name="40% - Énfasis2 17" xfId="518" xr:uid="{00000000-0005-0000-0000-000000020000}"/>
    <cellStyle name="40% - Énfasis2 18" xfId="519" xr:uid="{00000000-0005-0000-0000-000001020000}"/>
    <cellStyle name="40% - Énfasis2 19" xfId="520" xr:uid="{00000000-0005-0000-0000-000002020000}"/>
    <cellStyle name="40% - Énfasis2 2" xfId="521" xr:uid="{00000000-0005-0000-0000-000003020000}"/>
    <cellStyle name="40% - Énfasis2 20" xfId="522" xr:uid="{00000000-0005-0000-0000-000004020000}"/>
    <cellStyle name="40% - Énfasis2 21" xfId="523" xr:uid="{00000000-0005-0000-0000-000005020000}"/>
    <cellStyle name="40% - Énfasis2 22" xfId="524" xr:uid="{00000000-0005-0000-0000-000006020000}"/>
    <cellStyle name="40% - Énfasis2 23" xfId="525" xr:uid="{00000000-0005-0000-0000-000007020000}"/>
    <cellStyle name="40% - Énfasis2 24" xfId="526" xr:uid="{00000000-0005-0000-0000-000008020000}"/>
    <cellStyle name="40% - Énfasis2 25" xfId="527" xr:uid="{00000000-0005-0000-0000-000009020000}"/>
    <cellStyle name="40% - Énfasis2 26" xfId="528" xr:uid="{00000000-0005-0000-0000-00000A020000}"/>
    <cellStyle name="40% - Énfasis2 27" xfId="529" xr:uid="{00000000-0005-0000-0000-00000B020000}"/>
    <cellStyle name="40% - Énfasis2 28" xfId="530" xr:uid="{00000000-0005-0000-0000-00000C020000}"/>
    <cellStyle name="40% - Énfasis2 29" xfId="531" xr:uid="{00000000-0005-0000-0000-00000D020000}"/>
    <cellStyle name="40% - Énfasis2 3" xfId="532" xr:uid="{00000000-0005-0000-0000-00000E020000}"/>
    <cellStyle name="40% - Énfasis2 30" xfId="533" xr:uid="{00000000-0005-0000-0000-00000F020000}"/>
    <cellStyle name="40% - Énfasis2 31" xfId="534" xr:uid="{00000000-0005-0000-0000-000010020000}"/>
    <cellStyle name="40% - Énfasis2 32" xfId="535" xr:uid="{00000000-0005-0000-0000-000011020000}"/>
    <cellStyle name="40% - Énfasis2 33" xfId="536" xr:uid="{00000000-0005-0000-0000-000012020000}"/>
    <cellStyle name="40% - Énfasis2 34" xfId="537" xr:uid="{00000000-0005-0000-0000-000013020000}"/>
    <cellStyle name="40% - Énfasis2 35" xfId="538" xr:uid="{00000000-0005-0000-0000-000014020000}"/>
    <cellStyle name="40% - Énfasis2 36" xfId="539" xr:uid="{00000000-0005-0000-0000-000015020000}"/>
    <cellStyle name="40% - Énfasis2 37" xfId="540" xr:uid="{00000000-0005-0000-0000-000016020000}"/>
    <cellStyle name="40% - Énfasis2 38" xfId="541" xr:uid="{00000000-0005-0000-0000-000017020000}"/>
    <cellStyle name="40% - Énfasis2 39" xfId="542" xr:uid="{00000000-0005-0000-0000-000018020000}"/>
    <cellStyle name="40% - Énfasis2 4" xfId="543" xr:uid="{00000000-0005-0000-0000-000019020000}"/>
    <cellStyle name="40% - Énfasis2 40" xfId="544" xr:uid="{00000000-0005-0000-0000-00001A020000}"/>
    <cellStyle name="40% - Énfasis2 41" xfId="545" xr:uid="{00000000-0005-0000-0000-00001B020000}"/>
    <cellStyle name="40% - Énfasis2 42" xfId="546" xr:uid="{00000000-0005-0000-0000-00001C020000}"/>
    <cellStyle name="40% - Énfasis2 43" xfId="547" xr:uid="{00000000-0005-0000-0000-00001D020000}"/>
    <cellStyle name="40% - Énfasis2 44" xfId="548" xr:uid="{00000000-0005-0000-0000-00001E020000}"/>
    <cellStyle name="40% - Énfasis2 45" xfId="549" xr:uid="{00000000-0005-0000-0000-00001F020000}"/>
    <cellStyle name="40% - Énfasis2 46" xfId="550" xr:uid="{00000000-0005-0000-0000-000020020000}"/>
    <cellStyle name="40% - Énfasis2 47" xfId="551" xr:uid="{00000000-0005-0000-0000-000021020000}"/>
    <cellStyle name="40% - Énfasis2 48" xfId="552" xr:uid="{00000000-0005-0000-0000-000022020000}"/>
    <cellStyle name="40% - Énfasis2 49" xfId="553" xr:uid="{00000000-0005-0000-0000-000023020000}"/>
    <cellStyle name="40% - Énfasis2 5" xfId="554" xr:uid="{00000000-0005-0000-0000-000024020000}"/>
    <cellStyle name="40% - Énfasis2 50" xfId="555" xr:uid="{00000000-0005-0000-0000-000025020000}"/>
    <cellStyle name="40% - Énfasis2 51" xfId="556" xr:uid="{00000000-0005-0000-0000-000026020000}"/>
    <cellStyle name="40% - Énfasis2 52" xfId="557" xr:uid="{00000000-0005-0000-0000-000027020000}"/>
    <cellStyle name="40% - Énfasis2 53" xfId="558" xr:uid="{00000000-0005-0000-0000-000028020000}"/>
    <cellStyle name="40% - Énfasis2 54" xfId="559" xr:uid="{00000000-0005-0000-0000-000029020000}"/>
    <cellStyle name="40% - Énfasis2 55" xfId="560" xr:uid="{00000000-0005-0000-0000-00002A020000}"/>
    <cellStyle name="40% - Énfasis2 56" xfId="561" xr:uid="{00000000-0005-0000-0000-00002B020000}"/>
    <cellStyle name="40% - Énfasis2 57" xfId="562" xr:uid="{00000000-0005-0000-0000-00002C020000}"/>
    <cellStyle name="40% - Énfasis2 58" xfId="563" xr:uid="{00000000-0005-0000-0000-00002D020000}"/>
    <cellStyle name="40% - Énfasis2 59" xfId="564" xr:uid="{00000000-0005-0000-0000-00002E020000}"/>
    <cellStyle name="40% - Énfasis2 6" xfId="565" xr:uid="{00000000-0005-0000-0000-00002F020000}"/>
    <cellStyle name="40% - Énfasis2 60" xfId="566" xr:uid="{00000000-0005-0000-0000-000030020000}"/>
    <cellStyle name="40% - Énfasis2 61" xfId="567" xr:uid="{00000000-0005-0000-0000-000031020000}"/>
    <cellStyle name="40% - Énfasis2 62" xfId="568" xr:uid="{00000000-0005-0000-0000-000032020000}"/>
    <cellStyle name="40% - Énfasis2 63" xfId="569" xr:uid="{00000000-0005-0000-0000-000033020000}"/>
    <cellStyle name="40% - Énfasis2 64" xfId="570" xr:uid="{00000000-0005-0000-0000-000034020000}"/>
    <cellStyle name="40% - Énfasis2 65" xfId="571" xr:uid="{00000000-0005-0000-0000-000035020000}"/>
    <cellStyle name="40% - Énfasis2 66" xfId="572" xr:uid="{00000000-0005-0000-0000-000036020000}"/>
    <cellStyle name="40% - Énfasis2 67" xfId="573" xr:uid="{00000000-0005-0000-0000-000037020000}"/>
    <cellStyle name="40% - Énfasis2 68" xfId="574" xr:uid="{00000000-0005-0000-0000-000038020000}"/>
    <cellStyle name="40% - Énfasis2 69" xfId="575" xr:uid="{00000000-0005-0000-0000-000039020000}"/>
    <cellStyle name="40% - Énfasis2 7" xfId="576" xr:uid="{00000000-0005-0000-0000-00003A020000}"/>
    <cellStyle name="40% - Énfasis2 70" xfId="577" xr:uid="{00000000-0005-0000-0000-00003B020000}"/>
    <cellStyle name="40% - Énfasis2 71" xfId="578" xr:uid="{00000000-0005-0000-0000-00003C020000}"/>
    <cellStyle name="40% - Énfasis2 72" xfId="579" xr:uid="{00000000-0005-0000-0000-00003D020000}"/>
    <cellStyle name="40% - Énfasis2 73" xfId="580" xr:uid="{00000000-0005-0000-0000-00003E020000}"/>
    <cellStyle name="40% - Énfasis2 8" xfId="581" xr:uid="{00000000-0005-0000-0000-00003F020000}"/>
    <cellStyle name="40% - Énfasis2 9" xfId="582" xr:uid="{00000000-0005-0000-0000-000040020000}"/>
    <cellStyle name="40% - Énfasis3 10" xfId="583" xr:uid="{00000000-0005-0000-0000-000041020000}"/>
    <cellStyle name="40% - Énfasis3 11" xfId="584" xr:uid="{00000000-0005-0000-0000-000042020000}"/>
    <cellStyle name="40% - Énfasis3 12" xfId="585" xr:uid="{00000000-0005-0000-0000-000043020000}"/>
    <cellStyle name="40% - Énfasis3 13" xfId="586" xr:uid="{00000000-0005-0000-0000-000044020000}"/>
    <cellStyle name="40% - Énfasis3 14" xfId="587" xr:uid="{00000000-0005-0000-0000-000045020000}"/>
    <cellStyle name="40% - Énfasis3 15" xfId="588" xr:uid="{00000000-0005-0000-0000-000046020000}"/>
    <cellStyle name="40% - Énfasis3 16" xfId="589" xr:uid="{00000000-0005-0000-0000-000047020000}"/>
    <cellStyle name="40% - Énfasis3 17" xfId="590" xr:uid="{00000000-0005-0000-0000-000048020000}"/>
    <cellStyle name="40% - Énfasis3 18" xfId="591" xr:uid="{00000000-0005-0000-0000-000049020000}"/>
    <cellStyle name="40% - Énfasis3 19" xfId="592" xr:uid="{00000000-0005-0000-0000-00004A020000}"/>
    <cellStyle name="40% - Énfasis3 2" xfId="593" xr:uid="{00000000-0005-0000-0000-00004B020000}"/>
    <cellStyle name="40% - Énfasis3 20" xfId="594" xr:uid="{00000000-0005-0000-0000-00004C020000}"/>
    <cellStyle name="40% - Énfasis3 21" xfId="595" xr:uid="{00000000-0005-0000-0000-00004D020000}"/>
    <cellStyle name="40% - Énfasis3 22" xfId="596" xr:uid="{00000000-0005-0000-0000-00004E020000}"/>
    <cellStyle name="40% - Énfasis3 23" xfId="597" xr:uid="{00000000-0005-0000-0000-00004F020000}"/>
    <cellStyle name="40% - Énfasis3 24" xfId="598" xr:uid="{00000000-0005-0000-0000-000050020000}"/>
    <cellStyle name="40% - Énfasis3 25" xfId="599" xr:uid="{00000000-0005-0000-0000-000051020000}"/>
    <cellStyle name="40% - Énfasis3 26" xfId="600" xr:uid="{00000000-0005-0000-0000-000052020000}"/>
    <cellStyle name="40% - Énfasis3 27" xfId="601" xr:uid="{00000000-0005-0000-0000-000053020000}"/>
    <cellStyle name="40% - Énfasis3 28" xfId="602" xr:uid="{00000000-0005-0000-0000-000054020000}"/>
    <cellStyle name="40% - Énfasis3 29" xfId="603" xr:uid="{00000000-0005-0000-0000-000055020000}"/>
    <cellStyle name="40% - Énfasis3 3" xfId="604" xr:uid="{00000000-0005-0000-0000-000056020000}"/>
    <cellStyle name="40% - Énfasis3 30" xfId="605" xr:uid="{00000000-0005-0000-0000-000057020000}"/>
    <cellStyle name="40% - Énfasis3 31" xfId="606" xr:uid="{00000000-0005-0000-0000-000058020000}"/>
    <cellStyle name="40% - Énfasis3 32" xfId="607" xr:uid="{00000000-0005-0000-0000-000059020000}"/>
    <cellStyle name="40% - Énfasis3 33" xfId="608" xr:uid="{00000000-0005-0000-0000-00005A020000}"/>
    <cellStyle name="40% - Énfasis3 34" xfId="609" xr:uid="{00000000-0005-0000-0000-00005B020000}"/>
    <cellStyle name="40% - Énfasis3 35" xfId="610" xr:uid="{00000000-0005-0000-0000-00005C020000}"/>
    <cellStyle name="40% - Énfasis3 36" xfId="611" xr:uid="{00000000-0005-0000-0000-00005D020000}"/>
    <cellStyle name="40% - Énfasis3 37" xfId="612" xr:uid="{00000000-0005-0000-0000-00005E020000}"/>
    <cellStyle name="40% - Énfasis3 38" xfId="613" xr:uid="{00000000-0005-0000-0000-00005F020000}"/>
    <cellStyle name="40% - Énfasis3 39" xfId="614" xr:uid="{00000000-0005-0000-0000-000060020000}"/>
    <cellStyle name="40% - Énfasis3 4" xfId="615" xr:uid="{00000000-0005-0000-0000-000061020000}"/>
    <cellStyle name="40% - Énfasis3 40" xfId="616" xr:uid="{00000000-0005-0000-0000-000062020000}"/>
    <cellStyle name="40% - Énfasis3 41" xfId="617" xr:uid="{00000000-0005-0000-0000-000063020000}"/>
    <cellStyle name="40% - Énfasis3 42" xfId="618" xr:uid="{00000000-0005-0000-0000-000064020000}"/>
    <cellStyle name="40% - Énfasis3 43" xfId="619" xr:uid="{00000000-0005-0000-0000-000065020000}"/>
    <cellStyle name="40% - Énfasis3 44" xfId="620" xr:uid="{00000000-0005-0000-0000-000066020000}"/>
    <cellStyle name="40% - Énfasis3 45" xfId="621" xr:uid="{00000000-0005-0000-0000-000067020000}"/>
    <cellStyle name="40% - Énfasis3 46" xfId="622" xr:uid="{00000000-0005-0000-0000-000068020000}"/>
    <cellStyle name="40% - Énfasis3 47" xfId="623" xr:uid="{00000000-0005-0000-0000-000069020000}"/>
    <cellStyle name="40% - Énfasis3 48" xfId="624" xr:uid="{00000000-0005-0000-0000-00006A020000}"/>
    <cellStyle name="40% - Énfasis3 49" xfId="625" xr:uid="{00000000-0005-0000-0000-00006B020000}"/>
    <cellStyle name="40% - Énfasis3 5" xfId="626" xr:uid="{00000000-0005-0000-0000-00006C020000}"/>
    <cellStyle name="40% - Énfasis3 50" xfId="627" xr:uid="{00000000-0005-0000-0000-00006D020000}"/>
    <cellStyle name="40% - Énfasis3 51" xfId="628" xr:uid="{00000000-0005-0000-0000-00006E020000}"/>
    <cellStyle name="40% - Énfasis3 52" xfId="629" xr:uid="{00000000-0005-0000-0000-00006F020000}"/>
    <cellStyle name="40% - Énfasis3 53" xfId="630" xr:uid="{00000000-0005-0000-0000-000070020000}"/>
    <cellStyle name="40% - Énfasis3 54" xfId="631" xr:uid="{00000000-0005-0000-0000-000071020000}"/>
    <cellStyle name="40% - Énfasis3 55" xfId="632" xr:uid="{00000000-0005-0000-0000-000072020000}"/>
    <cellStyle name="40% - Énfasis3 56" xfId="633" xr:uid="{00000000-0005-0000-0000-000073020000}"/>
    <cellStyle name="40% - Énfasis3 57" xfId="634" xr:uid="{00000000-0005-0000-0000-000074020000}"/>
    <cellStyle name="40% - Énfasis3 58" xfId="635" xr:uid="{00000000-0005-0000-0000-000075020000}"/>
    <cellStyle name="40% - Énfasis3 59" xfId="636" xr:uid="{00000000-0005-0000-0000-000076020000}"/>
    <cellStyle name="40% - Énfasis3 6" xfId="637" xr:uid="{00000000-0005-0000-0000-000077020000}"/>
    <cellStyle name="40% - Énfasis3 60" xfId="638" xr:uid="{00000000-0005-0000-0000-000078020000}"/>
    <cellStyle name="40% - Énfasis3 61" xfId="639" xr:uid="{00000000-0005-0000-0000-000079020000}"/>
    <cellStyle name="40% - Énfasis3 62" xfId="640" xr:uid="{00000000-0005-0000-0000-00007A020000}"/>
    <cellStyle name="40% - Énfasis3 63" xfId="641" xr:uid="{00000000-0005-0000-0000-00007B020000}"/>
    <cellStyle name="40% - Énfasis3 64" xfId="642" xr:uid="{00000000-0005-0000-0000-00007C020000}"/>
    <cellStyle name="40% - Énfasis3 65" xfId="643" xr:uid="{00000000-0005-0000-0000-00007D020000}"/>
    <cellStyle name="40% - Énfasis3 66" xfId="644" xr:uid="{00000000-0005-0000-0000-00007E020000}"/>
    <cellStyle name="40% - Énfasis3 67" xfId="645" xr:uid="{00000000-0005-0000-0000-00007F020000}"/>
    <cellStyle name="40% - Énfasis3 68" xfId="646" xr:uid="{00000000-0005-0000-0000-000080020000}"/>
    <cellStyle name="40% - Énfasis3 69" xfId="647" xr:uid="{00000000-0005-0000-0000-000081020000}"/>
    <cellStyle name="40% - Énfasis3 7" xfId="648" xr:uid="{00000000-0005-0000-0000-000082020000}"/>
    <cellStyle name="40% - Énfasis3 70" xfId="649" xr:uid="{00000000-0005-0000-0000-000083020000}"/>
    <cellStyle name="40% - Énfasis3 71" xfId="650" xr:uid="{00000000-0005-0000-0000-000084020000}"/>
    <cellStyle name="40% - Énfasis3 72" xfId="651" xr:uid="{00000000-0005-0000-0000-000085020000}"/>
    <cellStyle name="40% - Énfasis3 73" xfId="652" xr:uid="{00000000-0005-0000-0000-000086020000}"/>
    <cellStyle name="40% - Énfasis3 8" xfId="653" xr:uid="{00000000-0005-0000-0000-000087020000}"/>
    <cellStyle name="40% - Énfasis3 9" xfId="654" xr:uid="{00000000-0005-0000-0000-000088020000}"/>
    <cellStyle name="40% - Énfasis4 10" xfId="655" xr:uid="{00000000-0005-0000-0000-000089020000}"/>
    <cellStyle name="40% - Énfasis4 11" xfId="656" xr:uid="{00000000-0005-0000-0000-00008A020000}"/>
    <cellStyle name="40% - Énfasis4 12" xfId="657" xr:uid="{00000000-0005-0000-0000-00008B020000}"/>
    <cellStyle name="40% - Énfasis4 13" xfId="658" xr:uid="{00000000-0005-0000-0000-00008C020000}"/>
    <cellStyle name="40% - Énfasis4 14" xfId="659" xr:uid="{00000000-0005-0000-0000-00008D020000}"/>
    <cellStyle name="40% - Énfasis4 15" xfId="660" xr:uid="{00000000-0005-0000-0000-00008E020000}"/>
    <cellStyle name="40% - Énfasis4 16" xfId="661" xr:uid="{00000000-0005-0000-0000-00008F020000}"/>
    <cellStyle name="40% - Énfasis4 17" xfId="662" xr:uid="{00000000-0005-0000-0000-000090020000}"/>
    <cellStyle name="40% - Énfasis4 18" xfId="663" xr:uid="{00000000-0005-0000-0000-000091020000}"/>
    <cellStyle name="40% - Énfasis4 19" xfId="664" xr:uid="{00000000-0005-0000-0000-000092020000}"/>
    <cellStyle name="40% - Énfasis4 2" xfId="665" xr:uid="{00000000-0005-0000-0000-000093020000}"/>
    <cellStyle name="40% - Énfasis4 20" xfId="666" xr:uid="{00000000-0005-0000-0000-000094020000}"/>
    <cellStyle name="40% - Énfasis4 21" xfId="667" xr:uid="{00000000-0005-0000-0000-000095020000}"/>
    <cellStyle name="40% - Énfasis4 22" xfId="668" xr:uid="{00000000-0005-0000-0000-000096020000}"/>
    <cellStyle name="40% - Énfasis4 23" xfId="669" xr:uid="{00000000-0005-0000-0000-000097020000}"/>
    <cellStyle name="40% - Énfasis4 24" xfId="670" xr:uid="{00000000-0005-0000-0000-000098020000}"/>
    <cellStyle name="40% - Énfasis4 25" xfId="671" xr:uid="{00000000-0005-0000-0000-000099020000}"/>
    <cellStyle name="40% - Énfasis4 26" xfId="672" xr:uid="{00000000-0005-0000-0000-00009A020000}"/>
    <cellStyle name="40% - Énfasis4 27" xfId="673" xr:uid="{00000000-0005-0000-0000-00009B020000}"/>
    <cellStyle name="40% - Énfasis4 28" xfId="674" xr:uid="{00000000-0005-0000-0000-00009C020000}"/>
    <cellStyle name="40% - Énfasis4 29" xfId="675" xr:uid="{00000000-0005-0000-0000-00009D020000}"/>
    <cellStyle name="40% - Énfasis4 3" xfId="676" xr:uid="{00000000-0005-0000-0000-00009E020000}"/>
    <cellStyle name="40% - Énfasis4 30" xfId="677" xr:uid="{00000000-0005-0000-0000-00009F020000}"/>
    <cellStyle name="40% - Énfasis4 31" xfId="678" xr:uid="{00000000-0005-0000-0000-0000A0020000}"/>
    <cellStyle name="40% - Énfasis4 32" xfId="679" xr:uid="{00000000-0005-0000-0000-0000A1020000}"/>
    <cellStyle name="40% - Énfasis4 33" xfId="680" xr:uid="{00000000-0005-0000-0000-0000A2020000}"/>
    <cellStyle name="40% - Énfasis4 34" xfId="681" xr:uid="{00000000-0005-0000-0000-0000A3020000}"/>
    <cellStyle name="40% - Énfasis4 35" xfId="682" xr:uid="{00000000-0005-0000-0000-0000A4020000}"/>
    <cellStyle name="40% - Énfasis4 36" xfId="683" xr:uid="{00000000-0005-0000-0000-0000A5020000}"/>
    <cellStyle name="40% - Énfasis4 37" xfId="684" xr:uid="{00000000-0005-0000-0000-0000A6020000}"/>
    <cellStyle name="40% - Énfasis4 38" xfId="685" xr:uid="{00000000-0005-0000-0000-0000A7020000}"/>
    <cellStyle name="40% - Énfasis4 39" xfId="686" xr:uid="{00000000-0005-0000-0000-0000A8020000}"/>
    <cellStyle name="40% - Énfasis4 4" xfId="687" xr:uid="{00000000-0005-0000-0000-0000A9020000}"/>
    <cellStyle name="40% - Énfasis4 40" xfId="688" xr:uid="{00000000-0005-0000-0000-0000AA020000}"/>
    <cellStyle name="40% - Énfasis4 41" xfId="689" xr:uid="{00000000-0005-0000-0000-0000AB020000}"/>
    <cellStyle name="40% - Énfasis4 42" xfId="690" xr:uid="{00000000-0005-0000-0000-0000AC020000}"/>
    <cellStyle name="40% - Énfasis4 43" xfId="691" xr:uid="{00000000-0005-0000-0000-0000AD020000}"/>
    <cellStyle name="40% - Énfasis4 44" xfId="692" xr:uid="{00000000-0005-0000-0000-0000AE020000}"/>
    <cellStyle name="40% - Énfasis4 45" xfId="693" xr:uid="{00000000-0005-0000-0000-0000AF020000}"/>
    <cellStyle name="40% - Énfasis4 46" xfId="694" xr:uid="{00000000-0005-0000-0000-0000B0020000}"/>
    <cellStyle name="40% - Énfasis4 47" xfId="695" xr:uid="{00000000-0005-0000-0000-0000B1020000}"/>
    <cellStyle name="40% - Énfasis4 48" xfId="696" xr:uid="{00000000-0005-0000-0000-0000B2020000}"/>
    <cellStyle name="40% - Énfasis4 49" xfId="697" xr:uid="{00000000-0005-0000-0000-0000B3020000}"/>
    <cellStyle name="40% - Énfasis4 5" xfId="698" xr:uid="{00000000-0005-0000-0000-0000B4020000}"/>
    <cellStyle name="40% - Énfasis4 50" xfId="699" xr:uid="{00000000-0005-0000-0000-0000B5020000}"/>
    <cellStyle name="40% - Énfasis4 51" xfId="700" xr:uid="{00000000-0005-0000-0000-0000B6020000}"/>
    <cellStyle name="40% - Énfasis4 52" xfId="701" xr:uid="{00000000-0005-0000-0000-0000B7020000}"/>
    <cellStyle name="40% - Énfasis4 53" xfId="702" xr:uid="{00000000-0005-0000-0000-0000B8020000}"/>
    <cellStyle name="40% - Énfasis4 54" xfId="703" xr:uid="{00000000-0005-0000-0000-0000B9020000}"/>
    <cellStyle name="40% - Énfasis4 55" xfId="704" xr:uid="{00000000-0005-0000-0000-0000BA020000}"/>
    <cellStyle name="40% - Énfasis4 56" xfId="705" xr:uid="{00000000-0005-0000-0000-0000BB020000}"/>
    <cellStyle name="40% - Énfasis4 57" xfId="706" xr:uid="{00000000-0005-0000-0000-0000BC020000}"/>
    <cellStyle name="40% - Énfasis4 58" xfId="707" xr:uid="{00000000-0005-0000-0000-0000BD020000}"/>
    <cellStyle name="40% - Énfasis4 59" xfId="708" xr:uid="{00000000-0005-0000-0000-0000BE020000}"/>
    <cellStyle name="40% - Énfasis4 6" xfId="709" xr:uid="{00000000-0005-0000-0000-0000BF020000}"/>
    <cellStyle name="40% - Énfasis4 60" xfId="710" xr:uid="{00000000-0005-0000-0000-0000C0020000}"/>
    <cellStyle name="40% - Énfasis4 61" xfId="711" xr:uid="{00000000-0005-0000-0000-0000C1020000}"/>
    <cellStyle name="40% - Énfasis4 62" xfId="712" xr:uid="{00000000-0005-0000-0000-0000C2020000}"/>
    <cellStyle name="40% - Énfasis4 63" xfId="713" xr:uid="{00000000-0005-0000-0000-0000C3020000}"/>
    <cellStyle name="40% - Énfasis4 64" xfId="714" xr:uid="{00000000-0005-0000-0000-0000C4020000}"/>
    <cellStyle name="40% - Énfasis4 65" xfId="715" xr:uid="{00000000-0005-0000-0000-0000C5020000}"/>
    <cellStyle name="40% - Énfasis4 66" xfId="716" xr:uid="{00000000-0005-0000-0000-0000C6020000}"/>
    <cellStyle name="40% - Énfasis4 67" xfId="717" xr:uid="{00000000-0005-0000-0000-0000C7020000}"/>
    <cellStyle name="40% - Énfasis4 68" xfId="718" xr:uid="{00000000-0005-0000-0000-0000C8020000}"/>
    <cellStyle name="40% - Énfasis4 69" xfId="719" xr:uid="{00000000-0005-0000-0000-0000C9020000}"/>
    <cellStyle name="40% - Énfasis4 7" xfId="720" xr:uid="{00000000-0005-0000-0000-0000CA020000}"/>
    <cellStyle name="40% - Énfasis4 70" xfId="721" xr:uid="{00000000-0005-0000-0000-0000CB020000}"/>
    <cellStyle name="40% - Énfasis4 71" xfId="722" xr:uid="{00000000-0005-0000-0000-0000CC020000}"/>
    <cellStyle name="40% - Énfasis4 72" xfId="723" xr:uid="{00000000-0005-0000-0000-0000CD020000}"/>
    <cellStyle name="40% - Énfasis4 73" xfId="724" xr:uid="{00000000-0005-0000-0000-0000CE020000}"/>
    <cellStyle name="40% - Énfasis4 8" xfId="725" xr:uid="{00000000-0005-0000-0000-0000CF020000}"/>
    <cellStyle name="40% - Énfasis4 9" xfId="726" xr:uid="{00000000-0005-0000-0000-0000D0020000}"/>
    <cellStyle name="40% - Énfasis5 10" xfId="727" xr:uid="{00000000-0005-0000-0000-0000D1020000}"/>
    <cellStyle name="40% - Énfasis5 11" xfId="728" xr:uid="{00000000-0005-0000-0000-0000D2020000}"/>
    <cellStyle name="40% - Énfasis5 12" xfId="729" xr:uid="{00000000-0005-0000-0000-0000D3020000}"/>
    <cellStyle name="40% - Énfasis5 13" xfId="730" xr:uid="{00000000-0005-0000-0000-0000D4020000}"/>
    <cellStyle name="40% - Énfasis5 14" xfId="731" xr:uid="{00000000-0005-0000-0000-0000D5020000}"/>
    <cellStyle name="40% - Énfasis5 15" xfId="732" xr:uid="{00000000-0005-0000-0000-0000D6020000}"/>
    <cellStyle name="40% - Énfasis5 16" xfId="733" xr:uid="{00000000-0005-0000-0000-0000D7020000}"/>
    <cellStyle name="40% - Énfasis5 17" xfId="734" xr:uid="{00000000-0005-0000-0000-0000D8020000}"/>
    <cellStyle name="40% - Énfasis5 18" xfId="735" xr:uid="{00000000-0005-0000-0000-0000D9020000}"/>
    <cellStyle name="40% - Énfasis5 19" xfId="736" xr:uid="{00000000-0005-0000-0000-0000DA020000}"/>
    <cellStyle name="40% - Énfasis5 2" xfId="737" xr:uid="{00000000-0005-0000-0000-0000DB020000}"/>
    <cellStyle name="40% - Énfasis5 20" xfId="738" xr:uid="{00000000-0005-0000-0000-0000DC020000}"/>
    <cellStyle name="40% - Énfasis5 21" xfId="739" xr:uid="{00000000-0005-0000-0000-0000DD020000}"/>
    <cellStyle name="40% - Énfasis5 22" xfId="740" xr:uid="{00000000-0005-0000-0000-0000DE020000}"/>
    <cellStyle name="40% - Énfasis5 23" xfId="741" xr:uid="{00000000-0005-0000-0000-0000DF020000}"/>
    <cellStyle name="40% - Énfasis5 24" xfId="742" xr:uid="{00000000-0005-0000-0000-0000E0020000}"/>
    <cellStyle name="40% - Énfasis5 25" xfId="743" xr:uid="{00000000-0005-0000-0000-0000E1020000}"/>
    <cellStyle name="40% - Énfasis5 26" xfId="744" xr:uid="{00000000-0005-0000-0000-0000E2020000}"/>
    <cellStyle name="40% - Énfasis5 27" xfId="745" xr:uid="{00000000-0005-0000-0000-0000E3020000}"/>
    <cellStyle name="40% - Énfasis5 28" xfId="746" xr:uid="{00000000-0005-0000-0000-0000E4020000}"/>
    <cellStyle name="40% - Énfasis5 29" xfId="747" xr:uid="{00000000-0005-0000-0000-0000E5020000}"/>
    <cellStyle name="40% - Énfasis5 3" xfId="748" xr:uid="{00000000-0005-0000-0000-0000E6020000}"/>
    <cellStyle name="40% - Énfasis5 30" xfId="749" xr:uid="{00000000-0005-0000-0000-0000E7020000}"/>
    <cellStyle name="40% - Énfasis5 31" xfId="750" xr:uid="{00000000-0005-0000-0000-0000E8020000}"/>
    <cellStyle name="40% - Énfasis5 32" xfId="751" xr:uid="{00000000-0005-0000-0000-0000E9020000}"/>
    <cellStyle name="40% - Énfasis5 33" xfId="752" xr:uid="{00000000-0005-0000-0000-0000EA020000}"/>
    <cellStyle name="40% - Énfasis5 34" xfId="753" xr:uid="{00000000-0005-0000-0000-0000EB020000}"/>
    <cellStyle name="40% - Énfasis5 35" xfId="754" xr:uid="{00000000-0005-0000-0000-0000EC020000}"/>
    <cellStyle name="40% - Énfasis5 36" xfId="755" xr:uid="{00000000-0005-0000-0000-0000ED020000}"/>
    <cellStyle name="40% - Énfasis5 37" xfId="756" xr:uid="{00000000-0005-0000-0000-0000EE020000}"/>
    <cellStyle name="40% - Énfasis5 38" xfId="757" xr:uid="{00000000-0005-0000-0000-0000EF020000}"/>
    <cellStyle name="40% - Énfasis5 39" xfId="758" xr:uid="{00000000-0005-0000-0000-0000F0020000}"/>
    <cellStyle name="40% - Énfasis5 4" xfId="759" xr:uid="{00000000-0005-0000-0000-0000F1020000}"/>
    <cellStyle name="40% - Énfasis5 40" xfId="760" xr:uid="{00000000-0005-0000-0000-0000F2020000}"/>
    <cellStyle name="40% - Énfasis5 41" xfId="761" xr:uid="{00000000-0005-0000-0000-0000F3020000}"/>
    <cellStyle name="40% - Énfasis5 42" xfId="762" xr:uid="{00000000-0005-0000-0000-0000F4020000}"/>
    <cellStyle name="40% - Énfasis5 43" xfId="763" xr:uid="{00000000-0005-0000-0000-0000F5020000}"/>
    <cellStyle name="40% - Énfasis5 44" xfId="764" xr:uid="{00000000-0005-0000-0000-0000F6020000}"/>
    <cellStyle name="40% - Énfasis5 45" xfId="765" xr:uid="{00000000-0005-0000-0000-0000F7020000}"/>
    <cellStyle name="40% - Énfasis5 46" xfId="766" xr:uid="{00000000-0005-0000-0000-0000F8020000}"/>
    <cellStyle name="40% - Énfasis5 47" xfId="767" xr:uid="{00000000-0005-0000-0000-0000F9020000}"/>
    <cellStyle name="40% - Énfasis5 48" xfId="768" xr:uid="{00000000-0005-0000-0000-0000FA020000}"/>
    <cellStyle name="40% - Énfasis5 49" xfId="769" xr:uid="{00000000-0005-0000-0000-0000FB020000}"/>
    <cellStyle name="40% - Énfasis5 5" xfId="770" xr:uid="{00000000-0005-0000-0000-0000FC020000}"/>
    <cellStyle name="40% - Énfasis5 50" xfId="771" xr:uid="{00000000-0005-0000-0000-0000FD020000}"/>
    <cellStyle name="40% - Énfasis5 51" xfId="772" xr:uid="{00000000-0005-0000-0000-0000FE020000}"/>
    <cellStyle name="40% - Énfasis5 52" xfId="773" xr:uid="{00000000-0005-0000-0000-0000FF020000}"/>
    <cellStyle name="40% - Énfasis5 53" xfId="774" xr:uid="{00000000-0005-0000-0000-000000030000}"/>
    <cellStyle name="40% - Énfasis5 54" xfId="775" xr:uid="{00000000-0005-0000-0000-000001030000}"/>
    <cellStyle name="40% - Énfasis5 55" xfId="776" xr:uid="{00000000-0005-0000-0000-000002030000}"/>
    <cellStyle name="40% - Énfasis5 56" xfId="777" xr:uid="{00000000-0005-0000-0000-000003030000}"/>
    <cellStyle name="40% - Énfasis5 57" xfId="778" xr:uid="{00000000-0005-0000-0000-000004030000}"/>
    <cellStyle name="40% - Énfasis5 58" xfId="779" xr:uid="{00000000-0005-0000-0000-000005030000}"/>
    <cellStyle name="40% - Énfasis5 59" xfId="780" xr:uid="{00000000-0005-0000-0000-000006030000}"/>
    <cellStyle name="40% - Énfasis5 6" xfId="781" xr:uid="{00000000-0005-0000-0000-000007030000}"/>
    <cellStyle name="40% - Énfasis5 60" xfId="782" xr:uid="{00000000-0005-0000-0000-000008030000}"/>
    <cellStyle name="40% - Énfasis5 61" xfId="783" xr:uid="{00000000-0005-0000-0000-000009030000}"/>
    <cellStyle name="40% - Énfasis5 62" xfId="784" xr:uid="{00000000-0005-0000-0000-00000A030000}"/>
    <cellStyle name="40% - Énfasis5 63" xfId="785" xr:uid="{00000000-0005-0000-0000-00000B030000}"/>
    <cellStyle name="40% - Énfasis5 64" xfId="786" xr:uid="{00000000-0005-0000-0000-00000C030000}"/>
    <cellStyle name="40% - Énfasis5 65" xfId="787" xr:uid="{00000000-0005-0000-0000-00000D030000}"/>
    <cellStyle name="40% - Énfasis5 66" xfId="788" xr:uid="{00000000-0005-0000-0000-00000E030000}"/>
    <cellStyle name="40% - Énfasis5 67" xfId="789" xr:uid="{00000000-0005-0000-0000-00000F030000}"/>
    <cellStyle name="40% - Énfasis5 68" xfId="790" xr:uid="{00000000-0005-0000-0000-000010030000}"/>
    <cellStyle name="40% - Énfasis5 69" xfId="791" xr:uid="{00000000-0005-0000-0000-000011030000}"/>
    <cellStyle name="40% - Énfasis5 7" xfId="792" xr:uid="{00000000-0005-0000-0000-000012030000}"/>
    <cellStyle name="40% - Énfasis5 70" xfId="793" xr:uid="{00000000-0005-0000-0000-000013030000}"/>
    <cellStyle name="40% - Énfasis5 71" xfId="794" xr:uid="{00000000-0005-0000-0000-000014030000}"/>
    <cellStyle name="40% - Énfasis5 72" xfId="795" xr:uid="{00000000-0005-0000-0000-000015030000}"/>
    <cellStyle name="40% - Énfasis5 73" xfId="796" xr:uid="{00000000-0005-0000-0000-000016030000}"/>
    <cellStyle name="40% - Énfasis5 8" xfId="797" xr:uid="{00000000-0005-0000-0000-000017030000}"/>
    <cellStyle name="40% - Énfasis5 9" xfId="798" xr:uid="{00000000-0005-0000-0000-000018030000}"/>
    <cellStyle name="40% - Énfasis6 10" xfId="799" xr:uid="{00000000-0005-0000-0000-000019030000}"/>
    <cellStyle name="40% - Énfasis6 11" xfId="800" xr:uid="{00000000-0005-0000-0000-00001A030000}"/>
    <cellStyle name="40% - Énfasis6 12" xfId="801" xr:uid="{00000000-0005-0000-0000-00001B030000}"/>
    <cellStyle name="40% - Énfasis6 13" xfId="802" xr:uid="{00000000-0005-0000-0000-00001C030000}"/>
    <cellStyle name="40% - Énfasis6 14" xfId="803" xr:uid="{00000000-0005-0000-0000-00001D030000}"/>
    <cellStyle name="40% - Énfasis6 15" xfId="804" xr:uid="{00000000-0005-0000-0000-00001E030000}"/>
    <cellStyle name="40% - Énfasis6 16" xfId="805" xr:uid="{00000000-0005-0000-0000-00001F030000}"/>
    <cellStyle name="40% - Énfasis6 17" xfId="806" xr:uid="{00000000-0005-0000-0000-000020030000}"/>
    <cellStyle name="40% - Énfasis6 18" xfId="807" xr:uid="{00000000-0005-0000-0000-000021030000}"/>
    <cellStyle name="40% - Énfasis6 19" xfId="808" xr:uid="{00000000-0005-0000-0000-000022030000}"/>
    <cellStyle name="40% - Énfasis6 2" xfId="809" xr:uid="{00000000-0005-0000-0000-000023030000}"/>
    <cellStyle name="40% - Énfasis6 20" xfId="810" xr:uid="{00000000-0005-0000-0000-000024030000}"/>
    <cellStyle name="40% - Énfasis6 21" xfId="811" xr:uid="{00000000-0005-0000-0000-000025030000}"/>
    <cellStyle name="40% - Énfasis6 22" xfId="812" xr:uid="{00000000-0005-0000-0000-000026030000}"/>
    <cellStyle name="40% - Énfasis6 23" xfId="813" xr:uid="{00000000-0005-0000-0000-000027030000}"/>
    <cellStyle name="40% - Énfasis6 24" xfId="814" xr:uid="{00000000-0005-0000-0000-000028030000}"/>
    <cellStyle name="40% - Énfasis6 25" xfId="815" xr:uid="{00000000-0005-0000-0000-000029030000}"/>
    <cellStyle name="40% - Énfasis6 26" xfId="816" xr:uid="{00000000-0005-0000-0000-00002A030000}"/>
    <cellStyle name="40% - Énfasis6 27" xfId="817" xr:uid="{00000000-0005-0000-0000-00002B030000}"/>
    <cellStyle name="40% - Énfasis6 28" xfId="818" xr:uid="{00000000-0005-0000-0000-00002C030000}"/>
    <cellStyle name="40% - Énfasis6 29" xfId="819" xr:uid="{00000000-0005-0000-0000-00002D030000}"/>
    <cellStyle name="40% - Énfasis6 3" xfId="820" xr:uid="{00000000-0005-0000-0000-00002E030000}"/>
    <cellStyle name="40% - Énfasis6 30" xfId="821" xr:uid="{00000000-0005-0000-0000-00002F030000}"/>
    <cellStyle name="40% - Énfasis6 31" xfId="822" xr:uid="{00000000-0005-0000-0000-000030030000}"/>
    <cellStyle name="40% - Énfasis6 32" xfId="823" xr:uid="{00000000-0005-0000-0000-000031030000}"/>
    <cellStyle name="40% - Énfasis6 33" xfId="824" xr:uid="{00000000-0005-0000-0000-000032030000}"/>
    <cellStyle name="40% - Énfasis6 34" xfId="825" xr:uid="{00000000-0005-0000-0000-000033030000}"/>
    <cellStyle name="40% - Énfasis6 35" xfId="826" xr:uid="{00000000-0005-0000-0000-000034030000}"/>
    <cellStyle name="40% - Énfasis6 36" xfId="827" xr:uid="{00000000-0005-0000-0000-000035030000}"/>
    <cellStyle name="40% - Énfasis6 37" xfId="828" xr:uid="{00000000-0005-0000-0000-000036030000}"/>
    <cellStyle name="40% - Énfasis6 38" xfId="829" xr:uid="{00000000-0005-0000-0000-000037030000}"/>
    <cellStyle name="40% - Énfasis6 39" xfId="830" xr:uid="{00000000-0005-0000-0000-000038030000}"/>
    <cellStyle name="40% - Énfasis6 4" xfId="831" xr:uid="{00000000-0005-0000-0000-000039030000}"/>
    <cellStyle name="40% - Énfasis6 40" xfId="832" xr:uid="{00000000-0005-0000-0000-00003A030000}"/>
    <cellStyle name="40% - Énfasis6 41" xfId="833" xr:uid="{00000000-0005-0000-0000-00003B030000}"/>
    <cellStyle name="40% - Énfasis6 42" xfId="834" xr:uid="{00000000-0005-0000-0000-00003C030000}"/>
    <cellStyle name="40% - Énfasis6 43" xfId="835" xr:uid="{00000000-0005-0000-0000-00003D030000}"/>
    <cellStyle name="40% - Énfasis6 44" xfId="836" xr:uid="{00000000-0005-0000-0000-00003E030000}"/>
    <cellStyle name="40% - Énfasis6 45" xfId="837" xr:uid="{00000000-0005-0000-0000-00003F030000}"/>
    <cellStyle name="40% - Énfasis6 46" xfId="838" xr:uid="{00000000-0005-0000-0000-000040030000}"/>
    <cellStyle name="40% - Énfasis6 47" xfId="839" xr:uid="{00000000-0005-0000-0000-000041030000}"/>
    <cellStyle name="40% - Énfasis6 48" xfId="840" xr:uid="{00000000-0005-0000-0000-000042030000}"/>
    <cellStyle name="40% - Énfasis6 49" xfId="841" xr:uid="{00000000-0005-0000-0000-000043030000}"/>
    <cellStyle name="40% - Énfasis6 5" xfId="842" xr:uid="{00000000-0005-0000-0000-000044030000}"/>
    <cellStyle name="40% - Énfasis6 50" xfId="843" xr:uid="{00000000-0005-0000-0000-000045030000}"/>
    <cellStyle name="40% - Énfasis6 51" xfId="844" xr:uid="{00000000-0005-0000-0000-000046030000}"/>
    <cellStyle name="40% - Énfasis6 52" xfId="845" xr:uid="{00000000-0005-0000-0000-000047030000}"/>
    <cellStyle name="40% - Énfasis6 53" xfId="846" xr:uid="{00000000-0005-0000-0000-000048030000}"/>
    <cellStyle name="40% - Énfasis6 54" xfId="847" xr:uid="{00000000-0005-0000-0000-000049030000}"/>
    <cellStyle name="40% - Énfasis6 55" xfId="848" xr:uid="{00000000-0005-0000-0000-00004A030000}"/>
    <cellStyle name="40% - Énfasis6 56" xfId="849" xr:uid="{00000000-0005-0000-0000-00004B030000}"/>
    <cellStyle name="40% - Énfasis6 57" xfId="850" xr:uid="{00000000-0005-0000-0000-00004C030000}"/>
    <cellStyle name="40% - Énfasis6 58" xfId="851" xr:uid="{00000000-0005-0000-0000-00004D030000}"/>
    <cellStyle name="40% - Énfasis6 59" xfId="852" xr:uid="{00000000-0005-0000-0000-00004E030000}"/>
    <cellStyle name="40% - Énfasis6 6" xfId="853" xr:uid="{00000000-0005-0000-0000-00004F030000}"/>
    <cellStyle name="40% - Énfasis6 60" xfId="854" xr:uid="{00000000-0005-0000-0000-000050030000}"/>
    <cellStyle name="40% - Énfasis6 61" xfId="855" xr:uid="{00000000-0005-0000-0000-000051030000}"/>
    <cellStyle name="40% - Énfasis6 62" xfId="856" xr:uid="{00000000-0005-0000-0000-000052030000}"/>
    <cellStyle name="40% - Énfasis6 63" xfId="857" xr:uid="{00000000-0005-0000-0000-000053030000}"/>
    <cellStyle name="40% - Énfasis6 64" xfId="858" xr:uid="{00000000-0005-0000-0000-000054030000}"/>
    <cellStyle name="40% - Énfasis6 65" xfId="859" xr:uid="{00000000-0005-0000-0000-000055030000}"/>
    <cellStyle name="40% - Énfasis6 66" xfId="860" xr:uid="{00000000-0005-0000-0000-000056030000}"/>
    <cellStyle name="40% - Énfasis6 67" xfId="861" xr:uid="{00000000-0005-0000-0000-000057030000}"/>
    <cellStyle name="40% - Énfasis6 68" xfId="862" xr:uid="{00000000-0005-0000-0000-000058030000}"/>
    <cellStyle name="40% - Énfasis6 69" xfId="863" xr:uid="{00000000-0005-0000-0000-000059030000}"/>
    <cellStyle name="40% - Énfasis6 7" xfId="864" xr:uid="{00000000-0005-0000-0000-00005A030000}"/>
    <cellStyle name="40% - Énfasis6 70" xfId="865" xr:uid="{00000000-0005-0000-0000-00005B030000}"/>
    <cellStyle name="40% - Énfasis6 71" xfId="866" xr:uid="{00000000-0005-0000-0000-00005C030000}"/>
    <cellStyle name="40% - Énfasis6 72" xfId="867" xr:uid="{00000000-0005-0000-0000-00005D030000}"/>
    <cellStyle name="40% - Énfasis6 73" xfId="868" xr:uid="{00000000-0005-0000-0000-00005E030000}"/>
    <cellStyle name="40% - Énfasis6 8" xfId="869" xr:uid="{00000000-0005-0000-0000-00005F030000}"/>
    <cellStyle name="40% - Énfasis6 9" xfId="870" xr:uid="{00000000-0005-0000-0000-000060030000}"/>
    <cellStyle name="Millares" xfId="1" builtinId="3"/>
    <cellStyle name="Millares [0] 2" xfId="871" xr:uid="{00000000-0005-0000-0000-000062030000}"/>
    <cellStyle name="Millares 2" xfId="872" xr:uid="{00000000-0005-0000-0000-000063030000}"/>
    <cellStyle name="Millares 2 2" xfId="873" xr:uid="{00000000-0005-0000-0000-000064030000}"/>
    <cellStyle name="Millares 2 3" xfId="874" xr:uid="{00000000-0005-0000-0000-000065030000}"/>
    <cellStyle name="Millares 2 4" xfId="875" xr:uid="{00000000-0005-0000-0000-000066030000}"/>
    <cellStyle name="Millares 26" xfId="876" xr:uid="{00000000-0005-0000-0000-000067030000}"/>
    <cellStyle name="Millares 3" xfId="877" xr:uid="{00000000-0005-0000-0000-000068030000}"/>
    <cellStyle name="Millares 3 2" xfId="878" xr:uid="{00000000-0005-0000-0000-000069030000}"/>
    <cellStyle name="Millares 4" xfId="879" xr:uid="{00000000-0005-0000-0000-00006A030000}"/>
    <cellStyle name="Millares 4 2" xfId="880" xr:uid="{00000000-0005-0000-0000-00006B030000}"/>
    <cellStyle name="Millares 5" xfId="881" xr:uid="{00000000-0005-0000-0000-00006C030000}"/>
    <cellStyle name="Millares 6" xfId="882" xr:uid="{00000000-0005-0000-0000-00006D030000}"/>
    <cellStyle name="Millares 7" xfId="883" xr:uid="{00000000-0005-0000-0000-00006E030000}"/>
    <cellStyle name="Moneda" xfId="2" builtinId="4"/>
    <cellStyle name="Moneda [0] 2" xfId="884" xr:uid="{00000000-0005-0000-0000-000070030000}"/>
    <cellStyle name="Moneda 10" xfId="885" xr:uid="{00000000-0005-0000-0000-000071030000}"/>
    <cellStyle name="Moneda 10 2" xfId="1025" xr:uid="{00000000-0005-0000-0000-000072030000}"/>
    <cellStyle name="Moneda 11" xfId="886" xr:uid="{00000000-0005-0000-0000-000073030000}"/>
    <cellStyle name="Moneda 12" xfId="1020" xr:uid="{00000000-0005-0000-0000-000074030000}"/>
    <cellStyle name="Moneda 13" xfId="1022" xr:uid="{00000000-0005-0000-0000-000075030000}"/>
    <cellStyle name="Moneda 14" xfId="1023" xr:uid="{00000000-0005-0000-0000-000076030000}"/>
    <cellStyle name="Moneda 15" xfId="1024" xr:uid="{00000000-0005-0000-0000-000077030000}"/>
    <cellStyle name="Moneda 2" xfId="887" xr:uid="{00000000-0005-0000-0000-000078030000}"/>
    <cellStyle name="Moneda 2 2" xfId="888" xr:uid="{00000000-0005-0000-0000-000079030000}"/>
    <cellStyle name="Moneda 2 3" xfId="889" xr:uid="{00000000-0005-0000-0000-00007A030000}"/>
    <cellStyle name="Moneda 2 3 2" xfId="890" xr:uid="{00000000-0005-0000-0000-00007B030000}"/>
    <cellStyle name="Moneda 2 3 3" xfId="1021" xr:uid="{00000000-0005-0000-0000-00007C030000}"/>
    <cellStyle name="Moneda 3" xfId="891" xr:uid="{00000000-0005-0000-0000-00007D030000}"/>
    <cellStyle name="Moneda 4" xfId="892" xr:uid="{00000000-0005-0000-0000-00007E030000}"/>
    <cellStyle name="Moneda 4 2" xfId="893" xr:uid="{00000000-0005-0000-0000-00007F030000}"/>
    <cellStyle name="Moneda 5" xfId="894" xr:uid="{00000000-0005-0000-0000-000080030000}"/>
    <cellStyle name="Moneda 5 2" xfId="895" xr:uid="{00000000-0005-0000-0000-000081030000}"/>
    <cellStyle name="Moneda 6" xfId="896" xr:uid="{00000000-0005-0000-0000-000082030000}"/>
    <cellStyle name="Moneda 7" xfId="897" xr:uid="{00000000-0005-0000-0000-000083030000}"/>
    <cellStyle name="Moneda 8" xfId="898" xr:uid="{00000000-0005-0000-0000-000084030000}"/>
    <cellStyle name="Moneda 9" xfId="899" xr:uid="{00000000-0005-0000-0000-000085030000}"/>
    <cellStyle name="Normal" xfId="0" builtinId="0"/>
    <cellStyle name="Normal 10" xfId="900" xr:uid="{00000000-0005-0000-0000-000087030000}"/>
    <cellStyle name="Normal 11" xfId="901" xr:uid="{00000000-0005-0000-0000-000088030000}"/>
    <cellStyle name="Normal 12" xfId="902" xr:uid="{00000000-0005-0000-0000-000089030000}"/>
    <cellStyle name="Normal 13" xfId="903" xr:uid="{00000000-0005-0000-0000-00008A030000}"/>
    <cellStyle name="Normal 2" xfId="904" xr:uid="{00000000-0005-0000-0000-00008B030000}"/>
    <cellStyle name="Normal 2 2" xfId="905" xr:uid="{00000000-0005-0000-0000-00008C030000}"/>
    <cellStyle name="Normal 2 2 2" xfId="906" xr:uid="{00000000-0005-0000-0000-00008D030000}"/>
    <cellStyle name="Normal 2 3" xfId="6" xr:uid="{00000000-0005-0000-0000-00008E030000}"/>
    <cellStyle name="Normal 2 4" xfId="907" xr:uid="{00000000-0005-0000-0000-00008F030000}"/>
    <cellStyle name="Normal 20" xfId="908" xr:uid="{00000000-0005-0000-0000-000090030000}"/>
    <cellStyle name="Normal 21" xfId="909" xr:uid="{00000000-0005-0000-0000-000091030000}"/>
    <cellStyle name="Normal 27" xfId="910" xr:uid="{00000000-0005-0000-0000-000092030000}"/>
    <cellStyle name="Normal 28" xfId="911" xr:uid="{00000000-0005-0000-0000-000093030000}"/>
    <cellStyle name="Normal 3" xfId="912" xr:uid="{00000000-0005-0000-0000-000094030000}"/>
    <cellStyle name="Normal 3 2" xfId="913" xr:uid="{00000000-0005-0000-0000-000095030000}"/>
    <cellStyle name="Normal 3 3" xfId="914" xr:uid="{00000000-0005-0000-0000-000096030000}"/>
    <cellStyle name="Normal 4" xfId="915" xr:uid="{00000000-0005-0000-0000-000097030000}"/>
    <cellStyle name="Normal 4 2" xfId="916" xr:uid="{00000000-0005-0000-0000-000098030000}"/>
    <cellStyle name="Normal 5" xfId="917" xr:uid="{00000000-0005-0000-0000-000099030000}"/>
    <cellStyle name="Normal 5 2" xfId="918" xr:uid="{00000000-0005-0000-0000-00009A030000}"/>
    <cellStyle name="Normal 6" xfId="919" xr:uid="{00000000-0005-0000-0000-00009B030000}"/>
    <cellStyle name="Normal 7" xfId="920" xr:uid="{00000000-0005-0000-0000-00009C030000}"/>
    <cellStyle name="Normal 8" xfId="921" xr:uid="{00000000-0005-0000-0000-00009D030000}"/>
    <cellStyle name="Normal 9" xfId="922" xr:uid="{00000000-0005-0000-0000-00009E030000}"/>
    <cellStyle name="Notas 10" xfId="923" xr:uid="{00000000-0005-0000-0000-00009F030000}"/>
    <cellStyle name="Notas 11" xfId="924" xr:uid="{00000000-0005-0000-0000-0000A0030000}"/>
    <cellStyle name="Notas 12" xfId="925" xr:uid="{00000000-0005-0000-0000-0000A1030000}"/>
    <cellStyle name="Notas 13" xfId="926" xr:uid="{00000000-0005-0000-0000-0000A2030000}"/>
    <cellStyle name="Notas 14" xfId="927" xr:uid="{00000000-0005-0000-0000-0000A3030000}"/>
    <cellStyle name="Notas 15" xfId="928" xr:uid="{00000000-0005-0000-0000-0000A4030000}"/>
    <cellStyle name="Notas 16" xfId="929" xr:uid="{00000000-0005-0000-0000-0000A5030000}"/>
    <cellStyle name="Notas 17" xfId="930" xr:uid="{00000000-0005-0000-0000-0000A6030000}"/>
    <cellStyle name="Notas 18" xfId="931" xr:uid="{00000000-0005-0000-0000-0000A7030000}"/>
    <cellStyle name="Notas 19" xfId="932" xr:uid="{00000000-0005-0000-0000-0000A8030000}"/>
    <cellStyle name="Notas 2" xfId="933" xr:uid="{00000000-0005-0000-0000-0000A9030000}"/>
    <cellStyle name="Notas 20" xfId="934" xr:uid="{00000000-0005-0000-0000-0000AA030000}"/>
    <cellStyle name="Notas 21" xfId="935" xr:uid="{00000000-0005-0000-0000-0000AB030000}"/>
    <cellStyle name="Notas 22" xfId="936" xr:uid="{00000000-0005-0000-0000-0000AC030000}"/>
    <cellStyle name="Notas 23" xfId="937" xr:uid="{00000000-0005-0000-0000-0000AD030000}"/>
    <cellStyle name="Notas 24" xfId="938" xr:uid="{00000000-0005-0000-0000-0000AE030000}"/>
    <cellStyle name="Notas 25" xfId="939" xr:uid="{00000000-0005-0000-0000-0000AF030000}"/>
    <cellStyle name="Notas 26" xfId="940" xr:uid="{00000000-0005-0000-0000-0000B0030000}"/>
    <cellStyle name="Notas 27" xfId="941" xr:uid="{00000000-0005-0000-0000-0000B1030000}"/>
    <cellStyle name="Notas 28" xfId="942" xr:uid="{00000000-0005-0000-0000-0000B2030000}"/>
    <cellStyle name="Notas 29" xfId="943" xr:uid="{00000000-0005-0000-0000-0000B3030000}"/>
    <cellStyle name="Notas 3" xfId="944" xr:uid="{00000000-0005-0000-0000-0000B4030000}"/>
    <cellStyle name="Notas 30" xfId="945" xr:uid="{00000000-0005-0000-0000-0000B5030000}"/>
    <cellStyle name="Notas 31" xfId="946" xr:uid="{00000000-0005-0000-0000-0000B6030000}"/>
    <cellStyle name="Notas 32" xfId="947" xr:uid="{00000000-0005-0000-0000-0000B7030000}"/>
    <cellStyle name="Notas 33" xfId="948" xr:uid="{00000000-0005-0000-0000-0000B8030000}"/>
    <cellStyle name="Notas 34" xfId="949" xr:uid="{00000000-0005-0000-0000-0000B9030000}"/>
    <cellStyle name="Notas 35" xfId="950" xr:uid="{00000000-0005-0000-0000-0000BA030000}"/>
    <cellStyle name="Notas 36" xfId="951" xr:uid="{00000000-0005-0000-0000-0000BB030000}"/>
    <cellStyle name="Notas 37" xfId="952" xr:uid="{00000000-0005-0000-0000-0000BC030000}"/>
    <cellStyle name="Notas 38" xfId="953" xr:uid="{00000000-0005-0000-0000-0000BD030000}"/>
    <cellStyle name="Notas 39" xfId="954" xr:uid="{00000000-0005-0000-0000-0000BE030000}"/>
    <cellStyle name="Notas 4" xfId="955" xr:uid="{00000000-0005-0000-0000-0000BF030000}"/>
    <cellStyle name="Notas 40" xfId="956" xr:uid="{00000000-0005-0000-0000-0000C0030000}"/>
    <cellStyle name="Notas 41" xfId="957" xr:uid="{00000000-0005-0000-0000-0000C1030000}"/>
    <cellStyle name="Notas 42" xfId="958" xr:uid="{00000000-0005-0000-0000-0000C2030000}"/>
    <cellStyle name="Notas 43" xfId="959" xr:uid="{00000000-0005-0000-0000-0000C3030000}"/>
    <cellStyle name="Notas 44" xfId="960" xr:uid="{00000000-0005-0000-0000-0000C4030000}"/>
    <cellStyle name="Notas 45" xfId="961" xr:uid="{00000000-0005-0000-0000-0000C5030000}"/>
    <cellStyle name="Notas 46" xfId="962" xr:uid="{00000000-0005-0000-0000-0000C6030000}"/>
    <cellStyle name="Notas 47" xfId="963" xr:uid="{00000000-0005-0000-0000-0000C7030000}"/>
    <cellStyle name="Notas 48" xfId="964" xr:uid="{00000000-0005-0000-0000-0000C8030000}"/>
    <cellStyle name="Notas 49" xfId="965" xr:uid="{00000000-0005-0000-0000-0000C9030000}"/>
    <cellStyle name="Notas 5" xfId="966" xr:uid="{00000000-0005-0000-0000-0000CA030000}"/>
    <cellStyle name="Notas 50" xfId="967" xr:uid="{00000000-0005-0000-0000-0000CB030000}"/>
    <cellStyle name="Notas 51" xfId="968" xr:uid="{00000000-0005-0000-0000-0000CC030000}"/>
    <cellStyle name="Notas 52" xfId="969" xr:uid="{00000000-0005-0000-0000-0000CD030000}"/>
    <cellStyle name="Notas 53" xfId="970" xr:uid="{00000000-0005-0000-0000-0000CE030000}"/>
    <cellStyle name="Notas 54" xfId="971" xr:uid="{00000000-0005-0000-0000-0000CF030000}"/>
    <cellStyle name="Notas 55" xfId="972" xr:uid="{00000000-0005-0000-0000-0000D0030000}"/>
    <cellStyle name="Notas 56" xfId="973" xr:uid="{00000000-0005-0000-0000-0000D1030000}"/>
    <cellStyle name="Notas 57" xfId="974" xr:uid="{00000000-0005-0000-0000-0000D2030000}"/>
    <cellStyle name="Notas 58" xfId="975" xr:uid="{00000000-0005-0000-0000-0000D3030000}"/>
    <cellStyle name="Notas 59" xfId="976" xr:uid="{00000000-0005-0000-0000-0000D4030000}"/>
    <cellStyle name="Notas 6" xfId="977" xr:uid="{00000000-0005-0000-0000-0000D5030000}"/>
    <cellStyle name="Notas 60" xfId="978" xr:uid="{00000000-0005-0000-0000-0000D6030000}"/>
    <cellStyle name="Notas 61" xfId="979" xr:uid="{00000000-0005-0000-0000-0000D7030000}"/>
    <cellStyle name="Notas 62" xfId="980" xr:uid="{00000000-0005-0000-0000-0000D8030000}"/>
    <cellStyle name="Notas 63" xfId="981" xr:uid="{00000000-0005-0000-0000-0000D9030000}"/>
    <cellStyle name="Notas 64" xfId="982" xr:uid="{00000000-0005-0000-0000-0000DA030000}"/>
    <cellStyle name="Notas 65" xfId="983" xr:uid="{00000000-0005-0000-0000-0000DB030000}"/>
    <cellStyle name="Notas 66" xfId="984" xr:uid="{00000000-0005-0000-0000-0000DC030000}"/>
    <cellStyle name="Notas 67" xfId="985" xr:uid="{00000000-0005-0000-0000-0000DD030000}"/>
    <cellStyle name="Notas 68" xfId="986" xr:uid="{00000000-0005-0000-0000-0000DE030000}"/>
    <cellStyle name="Notas 69" xfId="987" xr:uid="{00000000-0005-0000-0000-0000DF030000}"/>
    <cellStyle name="Notas 7" xfId="988" xr:uid="{00000000-0005-0000-0000-0000E0030000}"/>
    <cellStyle name="Notas 70" xfId="989" xr:uid="{00000000-0005-0000-0000-0000E1030000}"/>
    <cellStyle name="Notas 71" xfId="990" xr:uid="{00000000-0005-0000-0000-0000E2030000}"/>
    <cellStyle name="Notas 72" xfId="991" xr:uid="{00000000-0005-0000-0000-0000E3030000}"/>
    <cellStyle name="Notas 73" xfId="992" xr:uid="{00000000-0005-0000-0000-0000E4030000}"/>
    <cellStyle name="Notas 74" xfId="993" xr:uid="{00000000-0005-0000-0000-0000E5030000}"/>
    <cellStyle name="Notas 75" xfId="994" xr:uid="{00000000-0005-0000-0000-0000E6030000}"/>
    <cellStyle name="Notas 76" xfId="995" xr:uid="{00000000-0005-0000-0000-0000E7030000}"/>
    <cellStyle name="Notas 77" xfId="996" xr:uid="{00000000-0005-0000-0000-0000E8030000}"/>
    <cellStyle name="Notas 78" xfId="997" xr:uid="{00000000-0005-0000-0000-0000E9030000}"/>
    <cellStyle name="Notas 79" xfId="998" xr:uid="{00000000-0005-0000-0000-0000EA030000}"/>
    <cellStyle name="Notas 8" xfId="999" xr:uid="{00000000-0005-0000-0000-0000EB030000}"/>
    <cellStyle name="Notas 80" xfId="1000" xr:uid="{00000000-0005-0000-0000-0000EC030000}"/>
    <cellStyle name="Notas 81" xfId="1001" xr:uid="{00000000-0005-0000-0000-0000ED030000}"/>
    <cellStyle name="Notas 82" xfId="1002" xr:uid="{00000000-0005-0000-0000-0000EE030000}"/>
    <cellStyle name="Notas 83" xfId="1003" xr:uid="{00000000-0005-0000-0000-0000EF030000}"/>
    <cellStyle name="Notas 84" xfId="1004" xr:uid="{00000000-0005-0000-0000-0000F0030000}"/>
    <cellStyle name="Notas 85" xfId="1005" xr:uid="{00000000-0005-0000-0000-0000F1030000}"/>
    <cellStyle name="Notas 86" xfId="1006" xr:uid="{00000000-0005-0000-0000-0000F2030000}"/>
    <cellStyle name="Notas 87" xfId="1007" xr:uid="{00000000-0005-0000-0000-0000F3030000}"/>
    <cellStyle name="Notas 88" xfId="1008" xr:uid="{00000000-0005-0000-0000-0000F4030000}"/>
    <cellStyle name="Notas 89" xfId="1009" xr:uid="{00000000-0005-0000-0000-0000F5030000}"/>
    <cellStyle name="Notas 9" xfId="1010" xr:uid="{00000000-0005-0000-0000-0000F6030000}"/>
    <cellStyle name="Porcentaje" xfId="3" builtinId="5"/>
    <cellStyle name="Porcentaje 2" xfId="1011" xr:uid="{00000000-0005-0000-0000-0000F8030000}"/>
    <cellStyle name="Porcentaje 2 2" xfId="1012" xr:uid="{00000000-0005-0000-0000-0000F9030000}"/>
    <cellStyle name="Porcentaje 3" xfId="1013" xr:uid="{00000000-0005-0000-0000-0000FA030000}"/>
    <cellStyle name="Porcentaje 3 2 2" xfId="1014" xr:uid="{00000000-0005-0000-0000-0000FB030000}"/>
    <cellStyle name="Porcentaje 5" xfId="1015" xr:uid="{00000000-0005-0000-0000-0000FC030000}"/>
    <cellStyle name="Porcentual 2" xfId="1016" xr:uid="{00000000-0005-0000-0000-0000FD030000}"/>
    <cellStyle name="Porcentual 3" xfId="1017" xr:uid="{00000000-0005-0000-0000-0000FE030000}"/>
    <cellStyle name="Título 4" xfId="1018" xr:uid="{00000000-0005-0000-0000-0000FF030000}"/>
    <cellStyle name="Título 5" xfId="1019" xr:uid="{00000000-0005-0000-0000-000000040000}"/>
    <cellStyle name="Total" xfId="4" builtinId="25"/>
  </cellStyles>
  <dxfs count="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6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6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theme="4" tint="-0.249977111117893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 outline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theme="4" tint="-0.249977111117893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4" tint="-0.249977111117893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 style="hair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 outline="0">
        <left style="hair">
          <color theme="4" tint="-0.249977111117893"/>
        </left>
        <right style="hair">
          <color theme="4" tint="-0.249977111117893"/>
        </right>
        <top style="hair">
          <color theme="4" tint="-0.249977111117893"/>
        </top>
        <bottom style="hair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theme="4" tint="-0.249977111117893"/>
        </right>
        <top style="hair">
          <color indexed="64"/>
        </top>
        <bottom style="hair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69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71" formatCode="_(&quot;$&quot;* #,##0_);_(&quot;$&quot;* \(#,##0\);_(&quot;$&quot;* &quot;-&quot;_);_(@_)"/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71" formatCode="_(&quot;$&quot;* #,##0_);_(&quot;$&quot;* \(#,##0\);_(&quot;$&quot;* &quot;-&quot;_);_(@_)"/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7" formatCode="#\ ?/?"/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4" tint="-0.249977111117893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</dxfs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1297782</xdr:colOff>
      <xdr:row>0</xdr:row>
      <xdr:rowOff>0</xdr:rowOff>
    </xdr:from>
    <xdr:to>
      <xdr:col>11</xdr:col>
      <xdr:colOff>219077</xdr:colOff>
      <xdr:row>2</xdr:row>
      <xdr:rowOff>151251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0657" y="0"/>
          <a:ext cx="1952626" cy="82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154782</xdr:colOff>
      <xdr:row>0</xdr:row>
      <xdr:rowOff>119062</xdr:rowOff>
    </xdr:from>
    <xdr:to>
      <xdr:col>2</xdr:col>
      <xdr:colOff>585787</xdr:colOff>
      <xdr:row>2</xdr:row>
      <xdr:rowOff>71438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D0E4AA50-5354-469F-8F03-67E4430A81B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776" r="63546" b="8274"/>
        <a:stretch/>
      </xdr:blipFill>
      <xdr:spPr>
        <a:xfrm>
          <a:off x="154782" y="119062"/>
          <a:ext cx="2536030" cy="6310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332547</xdr:colOff>
      <xdr:row>0</xdr:row>
      <xdr:rowOff>50833</xdr:rowOff>
    </xdr:from>
    <xdr:to>
      <xdr:col>9</xdr:col>
      <xdr:colOff>566738</xdr:colOff>
      <xdr:row>2</xdr:row>
      <xdr:rowOff>228599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4872" y="50833"/>
          <a:ext cx="1377191" cy="66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416719</xdr:colOff>
      <xdr:row>0</xdr:row>
      <xdr:rowOff>71438</xdr:rowOff>
    </xdr:from>
    <xdr:to>
      <xdr:col>1</xdr:col>
      <xdr:colOff>1623219</xdr:colOff>
      <xdr:row>2</xdr:row>
      <xdr:rowOff>142875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99D66A29-8B58-4770-8E97-39F51732CF6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776" r="63546" b="8274"/>
        <a:stretch/>
      </xdr:blipFill>
      <xdr:spPr>
        <a:xfrm>
          <a:off x="416719" y="71438"/>
          <a:ext cx="2397125" cy="5595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21167</xdr:rowOff>
    </xdr:from>
    <xdr:to>
      <xdr:col>0</xdr:col>
      <xdr:colOff>1100667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1167"/>
          <a:ext cx="1014942" cy="483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milanfl\Copia%20de%20B_D_Indicador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Users\dgalindoc\AppData\Local\Microsoft\Windows\Temporary%20Internet%20Files\Content.Outlook\CGVDLN6W\Users\jlozanob\AppData\Local\Microsoft\Windows\Temporary%20Internet%20Files\Content.Outlook\C8DA9GM2\Base%20de%20Datos%20Contratistas%20DIROS%202013%20(2).xls?80841F2B" TargetMode="External"/><Relationship Id="rId1" Type="http://schemas.openxmlformats.org/officeDocument/2006/relationships/externalLinkPath" Target="file:///\\80841F2B\Base%20de%20Datos%20Contratistas%20DIROS%202013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ACKUP%20DISCO%20DURO\PLANEACION%20SUBA\DIRECCIONAMIENTO%20SUBA\PAPAS%20SUBA\INDICADORES\CopiaREPORTEINDICADORESSIG03052010(mayo%2026)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2020\Presentaci&#243;n%20socializaci&#243;n\Presentaciones\17%20de%20Dici\PROYECTOS-POA-2020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ACIENDA\PSFF\DOCUMENTOS%20PROPUESTOS\PROPUESTA%20PROGRAMA%20E.S.E\PROYECCIONES%20FINANCIERAS%20E.S.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wolivaresb\Documents\2018\MATRIZ%20POAI%20SEGUIMIENTO_MES\POA_PROYECTOS\PROYECTOS-POA-DIROS-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P_PYT_PPTO_EST\GPPE\PLATAFORMA%20ESTRATEGICA%202019-2022\2020\Presentaci&#243;n%20socializaci&#243;n\Presentaciones\17%20de%20Dici\PROYECTOS-POA-2020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Talleres\Presentaci&#243;n%20socializaci&#243;n\PROYECTOS-POA-2019%20FINAL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"/>
      <sheetName val="Indicadores Ejecución "/>
      <sheetName val="Referencias"/>
    </sheetNames>
    <sheetDataSet>
      <sheetData sheetId="0">
        <row r="7">
          <cell r="C7" t="str">
            <v>PROYECTADO</v>
          </cell>
        </row>
      </sheetData>
      <sheetData sheetId="1">
        <row r="1">
          <cell r="A1" t="str">
            <v>Concatenado</v>
          </cell>
          <cell r="B1">
            <v>0</v>
          </cell>
          <cell r="C1">
            <v>0</v>
          </cell>
          <cell r="D1" t="str">
            <v>MES</v>
          </cell>
          <cell r="E1" t="str">
            <v>DEPENDENCIA RESPONSABLE</v>
          </cell>
          <cell r="F1" t="str">
            <v>INDICADOR</v>
          </cell>
          <cell r="G1" t="str">
            <v xml:space="preserve">copia </v>
          </cell>
          <cell r="H1" t="str">
            <v>PROYECTADO</v>
          </cell>
          <cell r="I1" t="str">
            <v>TOTAL AÑO</v>
          </cell>
          <cell r="J1" t="str">
            <v>AVANCE</v>
          </cell>
          <cell r="K1" t="str">
            <v>Enero</v>
          </cell>
          <cell r="L1" t="str">
            <v>Febrero</v>
          </cell>
          <cell r="M1" t="str">
            <v>Marzo</v>
          </cell>
          <cell r="N1" t="str">
            <v>Abril</v>
          </cell>
          <cell r="O1" t="str">
            <v>Mayo</v>
          </cell>
          <cell r="P1" t="str">
            <v>Junio</v>
          </cell>
          <cell r="Q1" t="str">
            <v>Julio</v>
          </cell>
          <cell r="R1" t="str">
            <v>Agosto</v>
          </cell>
          <cell r="S1" t="str">
            <v>Septiembre</v>
          </cell>
          <cell r="T1" t="str">
            <v>Octubre</v>
          </cell>
          <cell r="U1" t="str">
            <v>Noviembre</v>
          </cell>
          <cell r="V1" t="str">
            <v>Diciembre</v>
          </cell>
        </row>
        <row r="2">
          <cell r="A2" t="str">
            <v>2015Dirección_de_Alimentos_y_BebidasCertificaciones BPM (Buenas Practicas de Manufactura) expedidas.</v>
          </cell>
          <cell r="D2">
            <v>2015</v>
          </cell>
          <cell r="E2" t="str">
            <v>Dirección_de_Alimentos_y_Bebidas</v>
          </cell>
          <cell r="F2" t="str">
            <v>Certificaciones BPM (Buenas Practicas de Manufactura) expedidas.</v>
          </cell>
          <cell r="G2" t="str">
            <v>Certificaciones BPM (Buenas Practicas de Manufactura) expedidas.</v>
          </cell>
          <cell r="H2">
            <v>11</v>
          </cell>
          <cell r="I2">
            <v>11</v>
          </cell>
          <cell r="J2">
            <v>1</v>
          </cell>
          <cell r="K2">
            <v>1</v>
          </cell>
          <cell r="L2">
            <v>1</v>
          </cell>
          <cell r="M2">
            <v>5</v>
          </cell>
          <cell r="N2">
            <v>2</v>
          </cell>
          <cell r="O2">
            <v>2</v>
          </cell>
          <cell r="P2" t="str">
            <v>-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  <cell r="U2" t="str">
            <v>-</v>
          </cell>
          <cell r="V2" t="str">
            <v>-</v>
          </cell>
        </row>
        <row r="3">
          <cell r="A3" t="str">
            <v>2015Dirección_de_Alimentos_y_BebidasCertificaciones HACCP expedidas.</v>
          </cell>
          <cell r="D3">
            <v>2015</v>
          </cell>
          <cell r="E3" t="str">
            <v>Dirección_de_Alimentos_y_Bebidas</v>
          </cell>
          <cell r="F3" t="str">
            <v>Certificaciones HACCP expedidas.</v>
          </cell>
          <cell r="G3" t="str">
            <v>Certificaciones HACCP expedidas.</v>
          </cell>
          <cell r="H3">
            <v>42</v>
          </cell>
          <cell r="I3">
            <v>20</v>
          </cell>
          <cell r="J3">
            <v>0.47619047619047616</v>
          </cell>
          <cell r="K3">
            <v>1</v>
          </cell>
          <cell r="L3">
            <v>4</v>
          </cell>
          <cell r="M3">
            <v>4</v>
          </cell>
          <cell r="N3">
            <v>4</v>
          </cell>
          <cell r="O3">
            <v>7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-</v>
          </cell>
          <cell r="V3" t="str">
            <v>-</v>
          </cell>
        </row>
        <row r="4">
          <cell r="A4" t="str">
            <v>2015Dirección_de_Alimentos_y_BebidasCertificaciones de Clasificación</v>
          </cell>
          <cell r="D4">
            <v>2015</v>
          </cell>
          <cell r="E4" t="str">
            <v>Dirección_de_Alimentos_y_Bebidas</v>
          </cell>
          <cell r="F4" t="str">
            <v>Certificaciones de Clasificación</v>
          </cell>
          <cell r="G4" t="str">
            <v>Certificaciones de Clasificación</v>
          </cell>
          <cell r="H4">
            <v>10</v>
          </cell>
          <cell r="I4">
            <v>6</v>
          </cell>
          <cell r="J4">
            <v>0.6</v>
          </cell>
          <cell r="K4">
            <v>0</v>
          </cell>
          <cell r="L4">
            <v>1</v>
          </cell>
          <cell r="M4">
            <v>0</v>
          </cell>
          <cell r="N4">
            <v>2</v>
          </cell>
          <cell r="O4">
            <v>3</v>
          </cell>
          <cell r="P4" t="str">
            <v>-</v>
          </cell>
          <cell r="Q4" t="str">
            <v>-</v>
          </cell>
          <cell r="R4" t="str">
            <v>-</v>
          </cell>
          <cell r="S4" t="str">
            <v>-</v>
          </cell>
          <cell r="T4" t="str">
            <v>-</v>
          </cell>
          <cell r="U4" t="str">
            <v>-</v>
          </cell>
          <cell r="V4" t="str">
            <v>-</v>
          </cell>
        </row>
        <row r="5">
          <cell r="A5" t="str">
            <v>2015Dirección_de_Alimentos_y_BebidasControl y Seguimiento Certificaciones BPM</v>
          </cell>
          <cell r="D5">
            <v>2015</v>
          </cell>
          <cell r="E5" t="str">
            <v>Dirección_de_Alimentos_y_Bebidas</v>
          </cell>
          <cell r="F5" t="str">
            <v>Control y Seguimiento Certificaciones BPM</v>
          </cell>
          <cell r="G5" t="str">
            <v>Control y Seguimiento Certificaciones BPM</v>
          </cell>
          <cell r="H5">
            <v>10</v>
          </cell>
          <cell r="I5">
            <v>4</v>
          </cell>
          <cell r="J5">
            <v>0.4</v>
          </cell>
          <cell r="K5">
            <v>0</v>
          </cell>
          <cell r="L5">
            <v>0</v>
          </cell>
          <cell r="M5">
            <v>2</v>
          </cell>
          <cell r="N5">
            <v>1</v>
          </cell>
          <cell r="O5">
            <v>1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-</v>
          </cell>
          <cell r="V5" t="str">
            <v>-</v>
          </cell>
        </row>
        <row r="6">
          <cell r="A6" t="str">
            <v>2015Dirección_de_Alimentos_y_BebidasControl y Seguimiento Certificaciones HACCP</v>
          </cell>
          <cell r="D6">
            <v>2015</v>
          </cell>
          <cell r="E6" t="str">
            <v>Dirección_de_Alimentos_y_Bebidas</v>
          </cell>
          <cell r="F6" t="str">
            <v>Control y Seguimiento Certificaciones HACCP</v>
          </cell>
          <cell r="G6" t="str">
            <v>Control y Seguimiento Certificaciones HACCP</v>
          </cell>
          <cell r="H6">
            <v>48</v>
          </cell>
          <cell r="I6">
            <v>9</v>
          </cell>
          <cell r="J6">
            <v>0.1875</v>
          </cell>
          <cell r="K6">
            <v>2</v>
          </cell>
          <cell r="L6">
            <v>1</v>
          </cell>
          <cell r="M6">
            <v>1</v>
          </cell>
          <cell r="N6">
            <v>2</v>
          </cell>
          <cell r="O6">
            <v>3</v>
          </cell>
          <cell r="P6" t="str">
            <v>-</v>
          </cell>
          <cell r="Q6" t="str">
            <v>-</v>
          </cell>
          <cell r="R6" t="str">
            <v>-</v>
          </cell>
          <cell r="S6" t="str">
            <v>-</v>
          </cell>
          <cell r="T6" t="str">
            <v>-</v>
          </cell>
          <cell r="U6" t="str">
            <v>-</v>
          </cell>
          <cell r="V6" t="str">
            <v>-</v>
          </cell>
        </row>
        <row r="7">
          <cell r="A7" t="str">
            <v>2015Dirección_de_Alimentos_y_BebidasControl y Seguimiento Certificaciones BPF</v>
          </cell>
          <cell r="D7">
            <v>2015</v>
          </cell>
          <cell r="E7" t="str">
            <v>Dirección_de_Alimentos_y_Bebidas</v>
          </cell>
          <cell r="F7" t="str">
            <v>Control y Seguimiento Certificaciones BPF</v>
          </cell>
          <cell r="G7" t="str">
            <v>Control y Seguimiento Certificaciones BPF</v>
          </cell>
          <cell r="H7">
            <v>1</v>
          </cell>
          <cell r="I7">
            <v>2</v>
          </cell>
          <cell r="J7">
            <v>2</v>
          </cell>
          <cell r="K7">
            <v>0</v>
          </cell>
          <cell r="L7">
            <v>0</v>
          </cell>
          <cell r="M7">
            <v>1</v>
          </cell>
          <cell r="N7">
            <v>1</v>
          </cell>
          <cell r="O7">
            <v>0</v>
          </cell>
          <cell r="P7" t="str">
            <v>-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  <cell r="U7" t="str">
            <v>-</v>
          </cell>
          <cell r="V7" t="str">
            <v>-</v>
          </cell>
        </row>
        <row r="8">
          <cell r="A8" t="str">
            <v>2015Dirección_de_Alimentos_y_BebidasRegistros Sanitarios, permisos y notificaciones Nuevos</v>
          </cell>
          <cell r="D8">
            <v>2015</v>
          </cell>
          <cell r="E8" t="str">
            <v>Dirección_de_Alimentos_y_Bebidas</v>
          </cell>
          <cell r="F8" t="str">
            <v>Registros Sanitarios, permisos y notificaciones Nuevos</v>
          </cell>
          <cell r="G8" t="str">
            <v>Registros Sanitarios, permisos y notificaciones Nuevos</v>
          </cell>
          <cell r="H8">
            <v>4000</v>
          </cell>
          <cell r="I8">
            <v>1356</v>
          </cell>
          <cell r="J8">
            <v>0.33900000000000002</v>
          </cell>
          <cell r="K8">
            <v>146</v>
          </cell>
          <cell r="L8">
            <v>265</v>
          </cell>
          <cell r="M8">
            <v>323</v>
          </cell>
          <cell r="N8">
            <v>317</v>
          </cell>
          <cell r="O8">
            <v>305</v>
          </cell>
          <cell r="P8" t="str">
            <v>-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  <cell r="U8" t="str">
            <v>-</v>
          </cell>
          <cell r="V8" t="str">
            <v>-</v>
          </cell>
        </row>
        <row r="9">
          <cell r="A9" t="str">
            <v>2015Dirección_de_Alimentos_y_BebidasVisitas de habilitación a terceros paises.</v>
          </cell>
          <cell r="D9">
            <v>2015</v>
          </cell>
          <cell r="E9" t="str">
            <v>Dirección_de_Alimentos_y_Bebidas</v>
          </cell>
          <cell r="F9" t="str">
            <v>Visitas de habilitación a terceros paises.</v>
          </cell>
          <cell r="G9" t="str">
            <v>Visitas de habilitación a terceros paises.</v>
          </cell>
          <cell r="H9">
            <v>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 t="str">
            <v>-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  <cell r="U9" t="str">
            <v>-</v>
          </cell>
          <cell r="V9" t="str">
            <v>-</v>
          </cell>
        </row>
        <row r="10">
          <cell r="A10" t="str">
            <v>2015Dirección_de_Alimentos_y_BebidasVisitas de Autorización Sanitarias Realizadas a PBA.</v>
          </cell>
          <cell r="D10">
            <v>2015</v>
          </cell>
          <cell r="E10" t="str">
            <v>Dirección_de_Alimentos_y_Bebidas</v>
          </cell>
          <cell r="F10" t="str">
            <v>Visitas de Autorización Sanitarias Realizadas a PBA.</v>
          </cell>
          <cell r="G10" t="str">
            <v>Visitas de Autorización Sanitarias Realizadas a PBA.</v>
          </cell>
          <cell r="H10">
            <v>8</v>
          </cell>
          <cell r="I10">
            <v>2</v>
          </cell>
          <cell r="J10">
            <v>0.25</v>
          </cell>
          <cell r="K10">
            <v>0</v>
          </cell>
          <cell r="L10">
            <v>0</v>
          </cell>
          <cell r="M10">
            <v>1</v>
          </cell>
          <cell r="N10">
            <v>1</v>
          </cell>
          <cell r="O10">
            <v>0</v>
          </cell>
          <cell r="P10" t="str">
            <v>-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  <cell r="U10" t="str">
            <v>-</v>
          </cell>
          <cell r="V10" t="str">
            <v>-</v>
          </cell>
        </row>
        <row r="11">
          <cell r="A11" t="str">
            <v>2015Dirección_de_Alimentos_y_BebidasCapacitaciónes Técnicas a entes descentralizados.</v>
          </cell>
          <cell r="D11">
            <v>2015</v>
          </cell>
          <cell r="E11" t="str">
            <v>Dirección_de_Alimentos_y_Bebidas</v>
          </cell>
          <cell r="F11" t="str">
            <v>Capacitaciónes Técnicas a entes descentralizados.</v>
          </cell>
          <cell r="G11" t="str">
            <v>Capacitaciónes Técnicas a entes descentralizados.</v>
          </cell>
          <cell r="H11">
            <v>35</v>
          </cell>
          <cell r="I11">
            <v>21</v>
          </cell>
          <cell r="J11">
            <v>0.6</v>
          </cell>
          <cell r="K11">
            <v>0</v>
          </cell>
          <cell r="L11">
            <v>6</v>
          </cell>
          <cell r="M11">
            <v>2</v>
          </cell>
          <cell r="N11">
            <v>4</v>
          </cell>
          <cell r="O11">
            <v>9</v>
          </cell>
          <cell r="P11" t="str">
            <v>-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  <cell r="U11" t="str">
            <v>-</v>
          </cell>
          <cell r="V11" t="str">
            <v>-</v>
          </cell>
        </row>
        <row r="12">
          <cell r="A12" t="str">
            <v>2015Dirección_de_Alimentos_y_BebidasAcompañamiento a las autoridades sanitarias de terceros paises para la habilitación y certificación de estableccimientos colombianos que quieren exportar.</v>
          </cell>
          <cell r="D12">
            <v>2015</v>
          </cell>
          <cell r="E12" t="str">
            <v>Dirección_de_Alimentos_y_Bebidas</v>
          </cell>
          <cell r="F12" t="str">
            <v>Acompañamiento a las autoridades sanitarias de terceros paises para la habilitación y certificación de estableccimientos colombianos que quieren exportar.</v>
          </cell>
          <cell r="G12" t="str">
            <v>Acompañamiento a las autoridades sanitarias de terceros paises para la habilitación y certificación de estableccimientos colombianos que quieren exportar.</v>
          </cell>
          <cell r="H12">
            <v>3</v>
          </cell>
          <cell r="I12">
            <v>4</v>
          </cell>
          <cell r="J12">
            <v>1.3333333333333333</v>
          </cell>
          <cell r="K12">
            <v>0</v>
          </cell>
          <cell r="L12">
            <v>1</v>
          </cell>
          <cell r="M12">
            <v>2</v>
          </cell>
          <cell r="N12">
            <v>1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V12" t="str">
            <v>-</v>
          </cell>
        </row>
        <row r="13">
          <cell r="A13" t="str">
            <v>2015Dirección_de_Alimentos_y_BebidasDocumentos Técnicos Públicados</v>
          </cell>
          <cell r="D13">
            <v>2015</v>
          </cell>
          <cell r="E13" t="str">
            <v>Dirección_de_Alimentos_y_Bebidas</v>
          </cell>
          <cell r="F13" t="str">
            <v>Documentos Técnicos Públicados</v>
          </cell>
          <cell r="G13" t="str">
            <v>Documentos Técnicos Públicados</v>
          </cell>
          <cell r="H13">
            <v>30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str">
            <v>-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-</v>
          </cell>
          <cell r="V13" t="str">
            <v>-</v>
          </cell>
        </row>
        <row r="14">
          <cell r="A14" t="str">
            <v>2015Dirección_de_Medicamentos_y_Productos_BiologicosCertificaciones BPM (Buenas Practias de Manufactura) para Gases Medicinales expedidas.</v>
          </cell>
          <cell r="D14">
            <v>2015</v>
          </cell>
          <cell r="E14" t="str">
            <v>Dirección_de_Medicamentos_y_Productos_Biologicos</v>
          </cell>
          <cell r="F14" t="str">
            <v>Certificaciones BPM (Buenas Practias de Manufactura) para Gases Medicinales expedidas.</v>
          </cell>
          <cell r="G14" t="str">
            <v>Certificaciones BPM (Buenas Practias de Manufactura) para Gases Medicinales expedidas.</v>
          </cell>
          <cell r="H14">
            <v>80</v>
          </cell>
          <cell r="I14">
            <v>31</v>
          </cell>
          <cell r="J14">
            <v>0.38750000000000001</v>
          </cell>
          <cell r="K14">
            <v>6</v>
          </cell>
          <cell r="L14">
            <v>7</v>
          </cell>
          <cell r="M14">
            <v>4</v>
          </cell>
          <cell r="N14">
            <v>5</v>
          </cell>
          <cell r="O14">
            <v>9</v>
          </cell>
          <cell r="P14" t="str">
            <v>-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  <cell r="U14" t="str">
            <v>-</v>
          </cell>
          <cell r="V14" t="str">
            <v>-</v>
          </cell>
        </row>
        <row r="15">
          <cell r="A15" t="str">
            <v>2015Dirección_de_Medicamentos_y_Productos_BiologicosCertificaciones BPM (Buenas Practicas de Manufactura) expedidas.</v>
          </cell>
          <cell r="D15">
            <v>2015</v>
          </cell>
          <cell r="E15" t="str">
            <v>Dirección_de_Medicamentos_y_Productos_Biologicos</v>
          </cell>
          <cell r="F15" t="str">
            <v>Certificaciones BPM (Buenas Practicas de Manufactura) expedidas.</v>
          </cell>
          <cell r="G15" t="str">
            <v>Certificaciones BPM (Buenas Practicas de Manufactura) expedidas.</v>
          </cell>
          <cell r="H15">
            <v>95</v>
          </cell>
          <cell r="I15">
            <v>28</v>
          </cell>
          <cell r="J15">
            <v>0.29473684210526313</v>
          </cell>
          <cell r="K15">
            <v>3</v>
          </cell>
          <cell r="L15">
            <v>8</v>
          </cell>
          <cell r="M15">
            <v>6</v>
          </cell>
          <cell r="N15">
            <v>5</v>
          </cell>
          <cell r="O15">
            <v>6</v>
          </cell>
          <cell r="P15" t="str">
            <v>-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  <cell r="U15" t="str">
            <v>-</v>
          </cell>
          <cell r="V15" t="str">
            <v>-</v>
          </cell>
        </row>
        <row r="16">
          <cell r="A16" t="str">
            <v>2015Dirección_de_Medicamentos_y_Productos_BiologicosCertificaciones BPM (Buenas Practicas de Manufactura) De Orden Internacional expedidas.</v>
          </cell>
          <cell r="D16">
            <v>2015</v>
          </cell>
          <cell r="E16" t="str">
            <v>Dirección_de_Medicamentos_y_Productos_Biologicos</v>
          </cell>
          <cell r="F16" t="str">
            <v>Certificaciones BPM (Buenas Practicas de Manufactura) De Orden Internacional expedidas.</v>
          </cell>
          <cell r="G16" t="str">
            <v>Certificaciones BPM (Buenas Practicas de Manufactura) De Orden Internacional expedidas.</v>
          </cell>
          <cell r="H16">
            <v>75</v>
          </cell>
          <cell r="I16">
            <v>33</v>
          </cell>
          <cell r="J16">
            <v>0.44</v>
          </cell>
          <cell r="K16">
            <v>0</v>
          </cell>
          <cell r="L16">
            <v>8</v>
          </cell>
          <cell r="M16">
            <v>8</v>
          </cell>
          <cell r="N16">
            <v>9</v>
          </cell>
          <cell r="O16">
            <v>8</v>
          </cell>
          <cell r="P16" t="str">
            <v>-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  <cell r="U16" t="str">
            <v>-</v>
          </cell>
          <cell r="V16" t="str">
            <v>-</v>
          </cell>
        </row>
        <row r="17">
          <cell r="A17" t="str">
            <v>2015Dirección_de_Medicamentos_y_Productos_BiologicosCertificaciones BPL (Buenas Practicas de Laboratorio) expedidas.</v>
          </cell>
          <cell r="D17">
            <v>2015</v>
          </cell>
          <cell r="E17" t="str">
            <v>Dirección_de_Medicamentos_y_Productos_Biologicos</v>
          </cell>
          <cell r="F17" t="str">
            <v>Certificaciones BPL (Buenas Practicas de Laboratorio) expedidas.</v>
          </cell>
          <cell r="G17" t="str">
            <v>Certificaciones BPL (Buenas Practicas de Laboratorio) expedidas.</v>
          </cell>
          <cell r="H17">
            <v>20</v>
          </cell>
          <cell r="I17">
            <v>5</v>
          </cell>
          <cell r="J17">
            <v>0.25</v>
          </cell>
          <cell r="K17">
            <v>2</v>
          </cell>
          <cell r="L17">
            <v>2</v>
          </cell>
          <cell r="M17">
            <v>0</v>
          </cell>
          <cell r="N17">
            <v>1</v>
          </cell>
          <cell r="O17">
            <v>0</v>
          </cell>
          <cell r="P17" t="str">
            <v>-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  <cell r="U17" t="str">
            <v>-</v>
          </cell>
          <cell r="V17" t="str">
            <v>-</v>
          </cell>
        </row>
        <row r="18">
          <cell r="A18" t="str">
            <v>2015Dirección_de_Medicamentos_y_Productos_BiologicosVisitas de Seguimiento a las Certificaciones BPE (Buenas Practicas de Elaboración).</v>
          </cell>
          <cell r="D18">
            <v>2015</v>
          </cell>
          <cell r="E18" t="str">
            <v>Dirección_de_Medicamentos_y_Productos_Biologicos</v>
          </cell>
          <cell r="F18" t="str">
            <v>Visitas de Seguimiento a las Certificaciones BPE (Buenas Practicas de Elaboración).</v>
          </cell>
          <cell r="G18" t="str">
            <v>Certificaciones BPE (Buenas Practicas de Elaboración) expedidas.</v>
          </cell>
          <cell r="H18">
            <v>35</v>
          </cell>
          <cell r="I18">
            <v>13</v>
          </cell>
          <cell r="J18">
            <v>0.37142857142857144</v>
          </cell>
          <cell r="K18">
            <v>5</v>
          </cell>
          <cell r="L18">
            <v>0</v>
          </cell>
          <cell r="M18">
            <v>4</v>
          </cell>
          <cell r="N18">
            <v>3</v>
          </cell>
          <cell r="O18">
            <v>1</v>
          </cell>
          <cell r="P18" t="str">
            <v>-</v>
          </cell>
          <cell r="Q18" t="str">
            <v>-</v>
          </cell>
          <cell r="R18" t="str">
            <v>-</v>
          </cell>
          <cell r="S18" t="str">
            <v>-</v>
          </cell>
          <cell r="T18" t="str">
            <v>-</v>
          </cell>
          <cell r="U18" t="str">
            <v>-</v>
          </cell>
          <cell r="V18" t="str">
            <v>-</v>
          </cell>
        </row>
        <row r="19">
          <cell r="A19" t="str">
            <v>2015Dirección_de_Medicamentos_y_Productos_BiologicosCertificaciones BPC (Buenas Practicas Clinicas) realizadas.</v>
          </cell>
          <cell r="D19">
            <v>2015</v>
          </cell>
          <cell r="E19" t="str">
            <v>Dirección_de_Medicamentos_y_Productos_Biologicos</v>
          </cell>
          <cell r="F19" t="str">
            <v>Certificaciones BPC (Buenas Practicas Clinicas) realizadas.</v>
          </cell>
          <cell r="G19" t="str">
            <v>Certificaciones BPC (Buenas Practicas Clinicas) realizadas.</v>
          </cell>
          <cell r="H19">
            <v>5</v>
          </cell>
          <cell r="I19">
            <v>2</v>
          </cell>
          <cell r="J19">
            <v>0.4</v>
          </cell>
          <cell r="K19">
            <v>0</v>
          </cell>
          <cell r="L19">
            <v>1</v>
          </cell>
          <cell r="M19">
            <v>0</v>
          </cell>
          <cell r="N19">
            <v>0</v>
          </cell>
          <cell r="O19">
            <v>1</v>
          </cell>
          <cell r="P19" t="str">
            <v>-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  <cell r="U19" t="str">
            <v>-</v>
          </cell>
          <cell r="V19" t="str">
            <v>-</v>
          </cell>
        </row>
        <row r="20">
          <cell r="A20" t="str">
            <v>2015Dirección_de_Medicamentos_y_Productos_BiologicosCertificaciones BPF (Buenas Practicas de Farmacovigilancia) realizadas.</v>
          </cell>
          <cell r="D20">
            <v>2015</v>
          </cell>
          <cell r="E20" t="str">
            <v>Dirección_de_Medicamentos_y_Productos_Biologicos</v>
          </cell>
          <cell r="F20" t="str">
            <v>Certificaciones BPF (Buenas Practicas de Farmacovigilancia) realizadas.</v>
          </cell>
          <cell r="G20" t="str">
            <v>Certificaciones BPF (Buenas Practicas de Farmacovigilancia) realizadas.</v>
          </cell>
          <cell r="H20">
            <v>50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V20" t="str">
            <v>-</v>
          </cell>
        </row>
        <row r="21">
          <cell r="A21" t="str">
            <v>2015Dirección_de_Medicamentos_y_Productos_BiologicosAsistencia Técnica a entes territoriales y otros actores.</v>
          </cell>
          <cell r="D21">
            <v>2015</v>
          </cell>
          <cell r="E21" t="str">
            <v>Dirección_de_Medicamentos_y_Productos_Biologicos</v>
          </cell>
          <cell r="F21" t="str">
            <v>Asistencia Técnica a entes territoriales y otros actores.</v>
          </cell>
          <cell r="G21" t="str">
            <v>Asistencia Técnica a entes territoriales y otros actores.</v>
          </cell>
          <cell r="H21">
            <v>20</v>
          </cell>
          <cell r="I21">
            <v>1</v>
          </cell>
          <cell r="J21">
            <v>0.05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  <cell r="U21" t="str">
            <v>-</v>
          </cell>
          <cell r="V21" t="str">
            <v>-</v>
          </cell>
        </row>
        <row r="22">
          <cell r="A22" t="str">
            <v>2015Dirección_de_Medicamentos_y_Productos_BiologicosVisitas de Seguimiento a Bancos de Sangre realizadas.</v>
          </cell>
          <cell r="D22">
            <v>2015</v>
          </cell>
          <cell r="E22" t="str">
            <v>Dirección_de_Medicamentos_y_Productos_Biologicos</v>
          </cell>
          <cell r="F22" t="str">
            <v>Visitas de Seguimiento a Bancos de Sangre realizadas.</v>
          </cell>
          <cell r="G22" t="str">
            <v>Visitas de Seguimiento a Bancos de Sangre realizadas.</v>
          </cell>
          <cell r="H22">
            <v>20</v>
          </cell>
          <cell r="I22">
            <v>1</v>
          </cell>
          <cell r="J22">
            <v>0.05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V22" t="str">
            <v>-</v>
          </cell>
        </row>
        <row r="23">
          <cell r="A23" t="str">
            <v>2015Dirección_de_Medicamentos_y_Productos_BiologicosVisitas de Seguimiento BPC (Buenas Practicas Clinicas).</v>
          </cell>
          <cell r="D23">
            <v>2015</v>
          </cell>
          <cell r="E23" t="str">
            <v>Dirección_de_Medicamentos_y_Productos_Biologicos</v>
          </cell>
          <cell r="F23" t="str">
            <v>Visitas de Seguimiento BPC (Buenas Practicas Clinicas).</v>
          </cell>
          <cell r="G23" t="str">
            <v>Visitas de Seguimiento BPC (Buenas Practicas Clinicas)</v>
          </cell>
          <cell r="H23">
            <v>37</v>
          </cell>
          <cell r="I23">
            <v>5</v>
          </cell>
          <cell r="J23">
            <v>0.13513513513513514</v>
          </cell>
          <cell r="K23">
            <v>1</v>
          </cell>
          <cell r="L23">
            <v>0</v>
          </cell>
          <cell r="M23">
            <v>1</v>
          </cell>
          <cell r="N23">
            <v>2</v>
          </cell>
          <cell r="O23">
            <v>1</v>
          </cell>
          <cell r="P23" t="str">
            <v>-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  <cell r="V23" t="str">
            <v>-</v>
          </cell>
        </row>
        <row r="24">
          <cell r="A24" t="str">
            <v>2015Dirección_de_Medicamentos_y_Productos_BiologicosCertificaciones BPM (Buenas Practias de Manufactura) para Gases Medicinales expedidas.</v>
          </cell>
          <cell r="D24">
            <v>2015</v>
          </cell>
          <cell r="E24" t="str">
            <v>Dirección_de_Medicamentos_y_Productos_Biologicos</v>
          </cell>
          <cell r="F24" t="str">
            <v>Certificaciones BPM (Buenas Practias de Manufactura) para Gases Medicinales expedidas.</v>
          </cell>
          <cell r="G24" t="str">
            <v>Visitas de Seguimiento a las certificaciones BPM para Gases Medicinales.</v>
          </cell>
          <cell r="H24">
            <v>12</v>
          </cell>
          <cell r="I24">
            <v>7</v>
          </cell>
          <cell r="J24">
            <v>0.58333333333333337</v>
          </cell>
          <cell r="K24">
            <v>2</v>
          </cell>
          <cell r="L24">
            <v>3</v>
          </cell>
          <cell r="M24">
            <v>0</v>
          </cell>
          <cell r="N24">
            <v>2</v>
          </cell>
          <cell r="O24">
            <v>0</v>
          </cell>
          <cell r="P24" t="str">
            <v>-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  <cell r="U24" t="str">
            <v>-</v>
          </cell>
          <cell r="V24" t="str">
            <v>-</v>
          </cell>
        </row>
        <row r="25">
          <cell r="A25" t="str">
            <v>2015Dirección_de_Medicamentos_y_Productos_BiologicosVisitas de Seguimiento a Protocolos de Investigación Clínica</v>
          </cell>
          <cell r="D25">
            <v>2015</v>
          </cell>
          <cell r="E25" t="str">
            <v>Dirección_de_Medicamentos_y_Productos_Biologicos</v>
          </cell>
          <cell r="F25" t="str">
            <v>Visitas de Seguimiento a Protocolos de Investigación Clínica</v>
          </cell>
          <cell r="G25" t="str">
            <v>Visitas de Seguimiento a Protocolos de Investigación Clínica</v>
          </cell>
          <cell r="H25">
            <v>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str">
            <v>-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  <cell r="U25" t="str">
            <v>-</v>
          </cell>
          <cell r="V25" t="str">
            <v>-</v>
          </cell>
        </row>
        <row r="26">
          <cell r="A26" t="str">
            <v>2015Dirección_de_Medicamentos_y_Productos_BiologicosVisitas de Seguimientos a las Certificaciones BPM.</v>
          </cell>
          <cell r="D26">
            <v>2015</v>
          </cell>
          <cell r="E26" t="str">
            <v>Dirección_de_Medicamentos_y_Productos_Biologicos</v>
          </cell>
          <cell r="F26" t="str">
            <v>Visitas de Seguimientos a las Certificaciones BPM.</v>
          </cell>
          <cell r="G26" t="str">
            <v>Visitas de Seguimientos a las Certificaciones BPM</v>
          </cell>
          <cell r="H26">
            <v>30</v>
          </cell>
          <cell r="I26">
            <v>15</v>
          </cell>
          <cell r="J26">
            <v>0.5</v>
          </cell>
          <cell r="K26">
            <v>9</v>
          </cell>
          <cell r="L26">
            <v>1</v>
          </cell>
          <cell r="M26">
            <v>0</v>
          </cell>
          <cell r="N26">
            <v>5</v>
          </cell>
          <cell r="O26">
            <v>0</v>
          </cell>
          <cell r="P26" t="str">
            <v>-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  <cell r="U26" t="str">
            <v>-</v>
          </cell>
          <cell r="V26" t="str">
            <v>-</v>
          </cell>
        </row>
        <row r="27">
          <cell r="A27" t="str">
            <v>2015Dirección_de_Medicamentos_y_Productos_BiologicosVisitas de Seguimiento a los GTTs.</v>
          </cell>
          <cell r="D27">
            <v>2015</v>
          </cell>
          <cell r="E27" t="str">
            <v>Dirección_de_Medicamentos_y_Productos_Biologicos</v>
          </cell>
          <cell r="F27" t="str">
            <v>Visitas de Seguimiento a los GTTs.</v>
          </cell>
          <cell r="G27" t="str">
            <v xml:space="preserve">Visitas de Seguimiento a los GTTs </v>
          </cell>
          <cell r="H27">
            <v>20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 t="str">
            <v>-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  <cell r="U27" t="str">
            <v>-</v>
          </cell>
          <cell r="V27" t="str">
            <v>-</v>
          </cell>
        </row>
        <row r="28">
          <cell r="A28" t="str">
            <v>2015Dirección_de_Medicamentos_y_Productos_BiologicosVisitas de Seguimiento al Programa Nacional de Farmacovigilancia en Entidades Administradoras de Planes de Beneficios APB.</v>
          </cell>
          <cell r="D28">
            <v>2015</v>
          </cell>
          <cell r="E28" t="str">
            <v>Dirección_de_Medicamentos_y_Productos_Biologicos</v>
          </cell>
          <cell r="F28" t="str">
            <v>Visitas de Seguimiento al Programa Nacional de Farmacovigilancia en Entidades Administradoras de Planes de Beneficios APB.</v>
          </cell>
          <cell r="G28" t="str">
            <v>Visitas de Seguimiento al Programa Nacional de Farmacovigilancia en Entidades Administradoras de Planes de Beneficios APB.</v>
          </cell>
          <cell r="H28">
            <v>150</v>
          </cell>
          <cell r="I28">
            <v>55</v>
          </cell>
          <cell r="J28">
            <v>0.36666666666666664</v>
          </cell>
          <cell r="K28">
            <v>0</v>
          </cell>
          <cell r="L28">
            <v>18</v>
          </cell>
          <cell r="M28">
            <v>7</v>
          </cell>
          <cell r="N28">
            <v>8</v>
          </cell>
          <cell r="O28">
            <v>22</v>
          </cell>
          <cell r="P28" t="str">
            <v>-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  <cell r="U28" t="str">
            <v>-</v>
          </cell>
          <cell r="V28" t="str">
            <v>-</v>
          </cell>
        </row>
        <row r="29">
          <cell r="A29" t="str">
            <v>2015Dirección_de_Medicamentos_y_Productos_BiologicosVisitas de Seguimiento a las Certificaciones BPE (Buenas Practicas de Elaboración).</v>
          </cell>
          <cell r="D29">
            <v>2015</v>
          </cell>
          <cell r="E29" t="str">
            <v>Dirección_de_Medicamentos_y_Productos_Biologicos</v>
          </cell>
          <cell r="F29" t="str">
            <v>Visitas de Seguimiento a las Certificaciones BPE (Buenas Practicas de Elaboración).</v>
          </cell>
          <cell r="G29" t="str">
            <v>Visitas de Seguimiento a las certificaciones BPE (Buenas Practicas de Elabopración).</v>
          </cell>
          <cell r="H29">
            <v>20</v>
          </cell>
          <cell r="I29">
            <v>7</v>
          </cell>
          <cell r="J29">
            <v>0.35</v>
          </cell>
          <cell r="K29">
            <v>1</v>
          </cell>
          <cell r="L29">
            <v>1</v>
          </cell>
          <cell r="M29">
            <v>1</v>
          </cell>
          <cell r="N29">
            <v>4</v>
          </cell>
          <cell r="O29">
            <v>0</v>
          </cell>
          <cell r="P29" t="str">
            <v>-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  <cell r="U29" t="str">
            <v>-</v>
          </cell>
          <cell r="V29" t="str">
            <v>-</v>
          </cell>
        </row>
        <row r="30">
          <cell r="A30" t="str">
            <v xml:space="preserve">2015Dirección_de_Medicamentos_y_Productos_BiologicosVisitas de Seguimiento a  Estudios de Estabilidad de los Laboratorios Farmaceuticos </v>
          </cell>
          <cell r="D30">
            <v>2015</v>
          </cell>
          <cell r="E30" t="str">
            <v>Dirección_de_Medicamentos_y_Productos_Biologicos</v>
          </cell>
          <cell r="F30" t="str">
            <v xml:space="preserve">Visitas de Seguimiento a  Estudios de Estabilidad de los Laboratorios Farmaceuticos </v>
          </cell>
          <cell r="G30" t="str">
            <v xml:space="preserve">Visitas de Seguimiento a  Estudios de Estabilidad de los Laboratorios Farmaceuticos </v>
          </cell>
          <cell r="H30">
            <v>30</v>
          </cell>
          <cell r="I30">
            <v>12</v>
          </cell>
          <cell r="J30">
            <v>0.4</v>
          </cell>
          <cell r="K30">
            <v>0</v>
          </cell>
          <cell r="L30">
            <v>0</v>
          </cell>
          <cell r="M30">
            <v>6</v>
          </cell>
          <cell r="N30">
            <v>4</v>
          </cell>
          <cell r="O30">
            <v>2</v>
          </cell>
          <cell r="P30" t="str">
            <v>-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  <cell r="U30" t="str">
            <v>-</v>
          </cell>
          <cell r="V30" t="str">
            <v>-</v>
          </cell>
        </row>
        <row r="31">
          <cell r="A31" t="str">
            <v xml:space="preserve">2015Dirección_de_Medicamentos_y_Productos_BiologicosVisitas de IVC Medicamentos realizadas. </v>
          </cell>
          <cell r="D31">
            <v>2015</v>
          </cell>
          <cell r="E31" t="str">
            <v>Dirección_de_Medicamentos_y_Productos_Biologicos</v>
          </cell>
          <cell r="F31" t="str">
            <v xml:space="preserve">Visitas de IVC Medicamentos realizadas. </v>
          </cell>
          <cell r="G31" t="str">
            <v xml:space="preserve">Visitas de IVC Medicamentos realizadas. </v>
          </cell>
          <cell r="H31">
            <v>25</v>
          </cell>
          <cell r="I31">
            <v>2</v>
          </cell>
          <cell r="J31">
            <v>0.08</v>
          </cell>
          <cell r="K31">
            <v>0</v>
          </cell>
          <cell r="L31">
            <v>0</v>
          </cell>
          <cell r="M31">
            <v>0</v>
          </cell>
          <cell r="N31">
            <v>2</v>
          </cell>
          <cell r="O31">
            <v>0</v>
          </cell>
          <cell r="P31" t="str">
            <v>-</v>
          </cell>
          <cell r="Q31" t="str">
            <v>-</v>
          </cell>
          <cell r="R31" t="str">
            <v>-</v>
          </cell>
          <cell r="S31" t="str">
            <v>-</v>
          </cell>
          <cell r="T31" t="str">
            <v>-</v>
          </cell>
          <cell r="U31" t="str">
            <v>-</v>
          </cell>
          <cell r="V31" t="str">
            <v>-</v>
          </cell>
        </row>
        <row r="32">
          <cell r="A32" t="str">
            <v xml:space="preserve">2015Dirección_de_Medicamentos_y_Productos_BiologicosVisitas de IVC Bancos de Sangre local realizadas. </v>
          </cell>
          <cell r="D32">
            <v>2015</v>
          </cell>
          <cell r="E32" t="str">
            <v>Dirección_de_Medicamentos_y_Productos_Biologicos</v>
          </cell>
          <cell r="F32" t="str">
            <v xml:space="preserve">Visitas de IVC Bancos de Sangre local realizadas. </v>
          </cell>
          <cell r="G32" t="str">
            <v xml:space="preserve">Visitas de IVC Bancos de Sangre local realizadas. </v>
          </cell>
          <cell r="H32">
            <v>10</v>
          </cell>
          <cell r="I32">
            <v>10</v>
          </cell>
          <cell r="J32">
            <v>1</v>
          </cell>
          <cell r="K32">
            <v>0</v>
          </cell>
          <cell r="L32">
            <v>3</v>
          </cell>
          <cell r="M32">
            <v>5</v>
          </cell>
          <cell r="N32">
            <v>0</v>
          </cell>
          <cell r="O32">
            <v>2</v>
          </cell>
          <cell r="P32" t="str">
            <v>-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  <cell r="U32" t="str">
            <v>-</v>
          </cell>
          <cell r="V32" t="str">
            <v>-</v>
          </cell>
        </row>
        <row r="33">
          <cell r="A33" t="str">
            <v>2015Dirección_de_Medicamentos_y_Productos_BiologicosBoletines de Farmacovigilancia publicado.</v>
          </cell>
          <cell r="D33">
            <v>2015</v>
          </cell>
          <cell r="E33" t="str">
            <v>Dirección_de_Medicamentos_y_Productos_Biologicos</v>
          </cell>
          <cell r="F33" t="str">
            <v>Boletines de Farmacovigilancia publicado.</v>
          </cell>
          <cell r="G33" t="str">
            <v>Boletines de Farmacovigilancia publicado</v>
          </cell>
          <cell r="H33">
            <v>6</v>
          </cell>
          <cell r="I33">
            <v>3</v>
          </cell>
          <cell r="J33">
            <v>0.5</v>
          </cell>
          <cell r="K33">
            <v>1</v>
          </cell>
          <cell r="L33">
            <v>0</v>
          </cell>
          <cell r="M33">
            <v>1</v>
          </cell>
          <cell r="N33">
            <v>0</v>
          </cell>
          <cell r="O33">
            <v>1</v>
          </cell>
          <cell r="P33" t="str">
            <v>-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  <cell r="U33" t="str">
            <v>-</v>
          </cell>
          <cell r="V33" t="str">
            <v>-</v>
          </cell>
        </row>
        <row r="34">
          <cell r="A34" t="str">
            <v>2015Dirección_de_Medicamentos_y_Productos_BiologicosRegistros Sanitarios, permisos y notificaciones Nuevos.</v>
          </cell>
          <cell r="D34">
            <v>2015</v>
          </cell>
          <cell r="E34" t="str">
            <v>Dirección_de_Medicamentos_y_Productos_Biologicos</v>
          </cell>
          <cell r="F34" t="str">
            <v>Registros Sanitarios, permisos y notificaciones Nuevos.</v>
          </cell>
          <cell r="G34" t="str">
            <v>Registros Sanitarios, permisos y notificaciones Nuevos</v>
          </cell>
          <cell r="H34">
            <v>3500</v>
          </cell>
          <cell r="I34">
            <v>980</v>
          </cell>
          <cell r="J34">
            <v>0.28000000000000003</v>
          </cell>
          <cell r="K34">
            <v>166</v>
          </cell>
          <cell r="L34">
            <v>257</v>
          </cell>
          <cell r="M34">
            <v>178</v>
          </cell>
          <cell r="N34">
            <v>162</v>
          </cell>
          <cell r="O34">
            <v>217</v>
          </cell>
          <cell r="P34" t="str">
            <v>-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  <cell r="U34" t="str">
            <v>-</v>
          </cell>
          <cell r="V34" t="str">
            <v>-</v>
          </cell>
        </row>
        <row r="35">
          <cell r="A35" t="str">
            <v>2015Dirección_de_Dispositivos_Médicos_y_otras_TecnologiasCertificaciones CCA (Certificados de Capacidad de Almacenamiento) expedidos.</v>
          </cell>
          <cell r="D35">
            <v>2015</v>
          </cell>
          <cell r="E35" t="str">
            <v>Dirección_de_Dispositivos_Médicos_y_otras_Tecnologias</v>
          </cell>
          <cell r="F35" t="str">
            <v>Certificaciones CCA (Certificados de Capacidad de Almacenamiento) expedidos.</v>
          </cell>
          <cell r="G35" t="str">
            <v>Certificaciones CCA (Certificados de Capacidad de Almacenamiento) expedidos.</v>
          </cell>
          <cell r="H35">
            <v>775</v>
          </cell>
          <cell r="I35">
            <v>307</v>
          </cell>
          <cell r="J35">
            <v>0.39612903225806451</v>
          </cell>
          <cell r="K35">
            <v>36</v>
          </cell>
          <cell r="L35">
            <v>61</v>
          </cell>
          <cell r="M35">
            <v>70</v>
          </cell>
          <cell r="N35">
            <v>67</v>
          </cell>
          <cell r="O35">
            <v>73</v>
          </cell>
          <cell r="P35" t="str">
            <v>-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  <cell r="U35" t="str">
            <v>-</v>
          </cell>
          <cell r="V35" t="str">
            <v>-</v>
          </cell>
        </row>
        <row r="36">
          <cell r="A36" t="str">
            <v>2015Dirección_de_Dispositivos_Médicos_y_otras_TecnologiasCertificaciones Condiciones Sanitarias para Bancos de Tejido y Medula Osea expedidas.</v>
          </cell>
          <cell r="D36">
            <v>2015</v>
          </cell>
          <cell r="E36" t="str">
            <v>Dirección_de_Dispositivos_Médicos_y_otras_Tecnologias</v>
          </cell>
          <cell r="F36" t="str">
            <v>Certificaciones Condiciones Sanitarias para Bancos de Tejido y Medula Osea expedidas.</v>
          </cell>
          <cell r="G36" t="str">
            <v>Certificaciones Condiciones Sanitarias para Bancos de Tejido y Medula Osea expedidas.</v>
          </cell>
          <cell r="H36">
            <v>3</v>
          </cell>
          <cell r="I36">
            <v>3</v>
          </cell>
          <cell r="J36">
            <v>1</v>
          </cell>
          <cell r="K36">
            <v>3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 t="str">
            <v>-</v>
          </cell>
          <cell r="Q36" t="str">
            <v>-</v>
          </cell>
          <cell r="R36" t="str">
            <v>-</v>
          </cell>
          <cell r="S36" t="str">
            <v>-</v>
          </cell>
          <cell r="T36" t="str">
            <v>-</v>
          </cell>
          <cell r="U36" t="str">
            <v>-</v>
          </cell>
          <cell r="V36" t="str">
            <v>-</v>
          </cell>
        </row>
        <row r="37">
          <cell r="A37" t="str">
            <v>2015Dirección_de_Dispositivos_Médicos_y_otras_TecnologiasRegistros Sanitarios, permisos y notificaciones Nuevos</v>
          </cell>
          <cell r="D37">
            <v>2015</v>
          </cell>
          <cell r="E37" t="str">
            <v>Dirección_de_Dispositivos_Médicos_y_otras_Tecnologias</v>
          </cell>
          <cell r="F37" t="str">
            <v>Registros Sanitarios, permisos y notificaciones Nuevos</v>
          </cell>
          <cell r="G37" t="str">
            <v>Registros Sanitarios, permisos y notificaciones Nuevos</v>
          </cell>
          <cell r="H37">
            <v>1206</v>
          </cell>
          <cell r="I37">
            <v>1206</v>
          </cell>
          <cell r="J37">
            <v>1</v>
          </cell>
          <cell r="K37">
            <v>206</v>
          </cell>
          <cell r="L37">
            <v>245</v>
          </cell>
          <cell r="M37">
            <v>266</v>
          </cell>
          <cell r="N37">
            <v>242</v>
          </cell>
          <cell r="O37">
            <v>247</v>
          </cell>
          <cell r="P37" t="str">
            <v>-</v>
          </cell>
          <cell r="Q37" t="str">
            <v>-</v>
          </cell>
          <cell r="R37" t="str">
            <v>-</v>
          </cell>
          <cell r="S37" t="str">
            <v>-</v>
          </cell>
          <cell r="T37" t="str">
            <v>-</v>
          </cell>
          <cell r="U37" t="str">
            <v>-</v>
          </cell>
          <cell r="V37" t="str">
            <v>-</v>
          </cell>
        </row>
        <row r="38">
          <cell r="A38" t="str">
            <v>2015Dirección_de_Dispositivos_Médicos_y_otras_TecnologiasVisitas de Seguimientos a Certificaciones</v>
          </cell>
          <cell r="D38">
            <v>2015</v>
          </cell>
          <cell r="E38" t="str">
            <v>Dirección_de_Dispositivos_Médicos_y_otras_Tecnologias</v>
          </cell>
          <cell r="F38" t="str">
            <v>Visitas de Seguimientos a Certificaciones</v>
          </cell>
          <cell r="G38" t="str">
            <v>Visitas de Seguimientos a Certificaciones</v>
          </cell>
          <cell r="H38">
            <v>35</v>
          </cell>
          <cell r="I38">
            <v>14</v>
          </cell>
          <cell r="J38">
            <v>0.4</v>
          </cell>
          <cell r="K38">
            <v>0</v>
          </cell>
          <cell r="L38">
            <v>5</v>
          </cell>
          <cell r="M38">
            <v>2</v>
          </cell>
          <cell r="N38">
            <v>4</v>
          </cell>
          <cell r="O38">
            <v>3</v>
          </cell>
          <cell r="P38" t="str">
            <v>-</v>
          </cell>
          <cell r="Q38" t="str">
            <v>-</v>
          </cell>
          <cell r="R38" t="str">
            <v>-</v>
          </cell>
          <cell r="S38" t="str">
            <v>-</v>
          </cell>
          <cell r="T38" t="str">
            <v>-</v>
          </cell>
          <cell r="U38" t="str">
            <v>-</v>
          </cell>
          <cell r="V38" t="str">
            <v>-</v>
          </cell>
        </row>
        <row r="39">
          <cell r="A39" t="str">
            <v>2015Dirección_de_Dispositivos_Médicos_y_otras_TecnologiasAuditorias de certificación de Buenas Practicas de Bancos de Tejido y Medula Osea</v>
          </cell>
          <cell r="D39">
            <v>2015</v>
          </cell>
          <cell r="E39" t="str">
            <v>Dirección_de_Dispositivos_Médicos_y_otras_Tecnologias</v>
          </cell>
          <cell r="F39" t="str">
            <v>Auditorias de certificación de Buenas Practicas de Bancos de Tejido y Medula Osea</v>
          </cell>
          <cell r="G39" t="str">
            <v>Auditorias de certificación de Buenas Practicas de Bancos de Tejido y Medula Osea</v>
          </cell>
          <cell r="H39">
            <v>8</v>
          </cell>
          <cell r="I39">
            <v>3</v>
          </cell>
          <cell r="J39">
            <v>0.375</v>
          </cell>
          <cell r="K39">
            <v>0</v>
          </cell>
          <cell r="L39">
            <v>1</v>
          </cell>
          <cell r="M39">
            <v>1</v>
          </cell>
          <cell r="N39">
            <v>0</v>
          </cell>
          <cell r="O39">
            <v>1</v>
          </cell>
          <cell r="P39" t="str">
            <v>-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  <cell r="V39" t="str">
            <v>-</v>
          </cell>
        </row>
        <row r="40">
          <cell r="A40" t="str">
            <v>2015Dirección_de_Dispositivos_Médicos_y_otras_TecnologiasCapacitaciónes Técnicas a entes territoriales y otros actores.</v>
          </cell>
          <cell r="D40">
            <v>2015</v>
          </cell>
          <cell r="E40" t="str">
            <v>Dirección_de_Dispositivos_Médicos_y_otras_Tecnologias</v>
          </cell>
          <cell r="F40" t="str">
            <v>Capacitaciónes Técnicas a entes territoriales y otros actores.</v>
          </cell>
          <cell r="G40" t="str">
            <v>Capacitaciónes Técnicas a entes territoriales y otros actores.</v>
          </cell>
          <cell r="H40">
            <v>39</v>
          </cell>
          <cell r="I40">
            <v>7</v>
          </cell>
          <cell r="J40">
            <v>0.17948717948717949</v>
          </cell>
          <cell r="K40">
            <v>0</v>
          </cell>
          <cell r="L40">
            <v>1</v>
          </cell>
          <cell r="M40">
            <v>1</v>
          </cell>
          <cell r="N40">
            <v>2</v>
          </cell>
          <cell r="O40">
            <v>3</v>
          </cell>
          <cell r="P40" t="str">
            <v>-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  <cell r="U40" t="str">
            <v>-</v>
          </cell>
          <cell r="V40" t="str">
            <v>-</v>
          </cell>
        </row>
        <row r="41">
          <cell r="A41" t="str">
            <v>2015Dirección_de_Dispositivos_Médicos_y_otras_TecnologiasVisita de verificación de requisitos para Bancos de semen, óvulos y embriones.</v>
          </cell>
          <cell r="D41">
            <v>2015</v>
          </cell>
          <cell r="E41" t="str">
            <v>Dirección_de_Dispositivos_Médicos_y_otras_Tecnologias</v>
          </cell>
          <cell r="F41" t="str">
            <v>Visita de verificación de requisitos para Bancos de semen, óvulos y embriones.</v>
          </cell>
          <cell r="G41" t="str">
            <v>Visita de verificación de requisitos para Bancos de semen, óvulos y embriones.</v>
          </cell>
          <cell r="H41">
            <v>6</v>
          </cell>
          <cell r="I41">
            <v>1</v>
          </cell>
          <cell r="J41">
            <v>0.16666666666666666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  <cell r="P41" t="str">
            <v>-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  <cell r="U41" t="str">
            <v>-</v>
          </cell>
          <cell r="V41" t="str">
            <v>-</v>
          </cell>
        </row>
        <row r="42">
          <cell r="A42" t="str">
            <v>2015Dirección_de_Dispositivos_Médicos_y_otras_TecnologiasDocumentos Técnicos Públicados</v>
          </cell>
          <cell r="D42">
            <v>2015</v>
          </cell>
          <cell r="E42" t="str">
            <v>Dirección_de_Dispositivos_Médicos_y_otras_Tecnologias</v>
          </cell>
          <cell r="F42" t="str">
            <v>Documentos Técnicos Públicados</v>
          </cell>
          <cell r="G42" t="str">
            <v>Documentos Técnicos Públicados</v>
          </cell>
          <cell r="H42">
            <v>5</v>
          </cell>
          <cell r="I42">
            <v>1</v>
          </cell>
          <cell r="J42">
            <v>0.2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 t="str">
            <v>-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  <cell r="U42" t="str">
            <v>-</v>
          </cell>
          <cell r="V42" t="str">
            <v>-</v>
          </cell>
        </row>
        <row r="43">
          <cell r="A43" t="str">
            <v xml:space="preserve">2015Dirección_de_Dispositivos_Médicos_y_otras_TecnologiasVisitas de IVC Bancos de Tejido y Medula Osea, Bancos de Medicina Reproductiva </v>
          </cell>
          <cell r="D43">
            <v>2015</v>
          </cell>
          <cell r="E43" t="str">
            <v>Dirección_de_Dispositivos_Médicos_y_otras_Tecnologias</v>
          </cell>
          <cell r="F43" t="str">
            <v xml:space="preserve">Visitas de IVC Bancos de Tejido y Medula Osea, Bancos de Medicina Reproductiva </v>
          </cell>
          <cell r="G43" t="str">
            <v xml:space="preserve">Visitas de IVC Bancos de Tejido y Medula Osea, Bancos de Medicina Reproductiva </v>
          </cell>
          <cell r="H43">
            <v>18</v>
          </cell>
          <cell r="I43">
            <v>15</v>
          </cell>
          <cell r="J43">
            <v>0.83333333333333337</v>
          </cell>
          <cell r="K43">
            <v>0</v>
          </cell>
          <cell r="L43">
            <v>1</v>
          </cell>
          <cell r="M43">
            <v>8</v>
          </cell>
          <cell r="N43">
            <v>3</v>
          </cell>
          <cell r="O43">
            <v>3</v>
          </cell>
          <cell r="P43" t="str">
            <v>-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  <cell r="U43" t="str">
            <v>-</v>
          </cell>
          <cell r="V43" t="str">
            <v>-</v>
          </cell>
        </row>
        <row r="44">
          <cell r="A44" t="str">
            <v>2015Dirección_de_Dispositivos_Médicos_y_otras_TecnologiasVisitas de Acompañamiento Técnico en actividades relacionadas con IVC</v>
          </cell>
          <cell r="D44">
            <v>2015</v>
          </cell>
          <cell r="E44" t="str">
            <v>Dirección_de_Dispositivos_Médicos_y_otras_Tecnologias</v>
          </cell>
          <cell r="F44" t="str">
            <v>Visitas de Acompañamiento Técnico en actividades relacionadas con IVC</v>
          </cell>
          <cell r="G44" t="str">
            <v>Visitas de Acompañamiento Técnico en actividades relacionadas con IVC</v>
          </cell>
          <cell r="H44">
            <v>29</v>
          </cell>
          <cell r="I44">
            <v>22</v>
          </cell>
          <cell r="J44">
            <v>0.75862068965517238</v>
          </cell>
          <cell r="K44">
            <v>1</v>
          </cell>
          <cell r="L44">
            <v>4</v>
          </cell>
          <cell r="M44">
            <v>0</v>
          </cell>
          <cell r="N44">
            <v>7</v>
          </cell>
          <cell r="O44">
            <v>10</v>
          </cell>
          <cell r="P44" t="str">
            <v>-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  <cell r="U44" t="str">
            <v>-</v>
          </cell>
          <cell r="V44" t="str">
            <v>-</v>
          </cell>
        </row>
        <row r="45">
          <cell r="A45" t="str">
            <v>2015Dirección_de_Dispositivos_Médicos_y_otras_TecnologiasAsistencia Técnica a entes territoriales y otros actores.</v>
          </cell>
          <cell r="D45">
            <v>2015</v>
          </cell>
          <cell r="E45" t="str">
            <v>Dirección_de_Dispositivos_Médicos_y_otras_Tecnologias</v>
          </cell>
          <cell r="F45" t="str">
            <v>Asistencia Técnica a entes territoriales y otros actores.</v>
          </cell>
          <cell r="G45" t="str">
            <v>Asistencia Técnica a entes territoriales y otros actores.</v>
          </cell>
          <cell r="H45">
            <v>59</v>
          </cell>
          <cell r="I45">
            <v>21</v>
          </cell>
          <cell r="J45">
            <v>0.3559322033898305</v>
          </cell>
          <cell r="K45">
            <v>0</v>
          </cell>
          <cell r="L45">
            <v>0</v>
          </cell>
          <cell r="M45">
            <v>3</v>
          </cell>
          <cell r="N45">
            <v>12</v>
          </cell>
          <cell r="O45">
            <v>6</v>
          </cell>
          <cell r="P45" t="str">
            <v>-</v>
          </cell>
          <cell r="Q45" t="str">
            <v>-</v>
          </cell>
          <cell r="R45" t="str">
            <v>-</v>
          </cell>
          <cell r="S45" t="str">
            <v>-</v>
          </cell>
          <cell r="T45" t="str">
            <v>-</v>
          </cell>
          <cell r="U45" t="str">
            <v>-</v>
          </cell>
          <cell r="V45" t="str">
            <v>-</v>
          </cell>
        </row>
        <row r="46">
          <cell r="A46" t="str">
            <v xml:space="preserve">2015Dirección_de_Dispositivos_Médicos_y_otras_TecnologiasAnalizis de reportes de eventos e incidentes adversos asociados al uso de los dispositivos médicos Tecnovigilancia. </v>
          </cell>
          <cell r="D46">
            <v>2015</v>
          </cell>
          <cell r="E46" t="str">
            <v>Dirección_de_Dispositivos_Médicos_y_otras_Tecnologias</v>
          </cell>
          <cell r="F46" t="str">
            <v xml:space="preserve">Analizis de reportes de eventos e incidentes adversos asociados al uso de los dispositivos médicos Tecnovigilancia. </v>
          </cell>
          <cell r="G46" t="str">
            <v xml:space="preserve">Analizis de reportes de eventos e incidentes adversos asociados al uso de los dispositivos médicos Tecnovigilancia. </v>
          </cell>
          <cell r="H46">
            <v>6450</v>
          </cell>
          <cell r="I46">
            <v>2663</v>
          </cell>
          <cell r="J46">
            <v>0.41286821705426358</v>
          </cell>
          <cell r="K46">
            <v>672</v>
          </cell>
          <cell r="L46">
            <v>644</v>
          </cell>
          <cell r="M46">
            <v>553</v>
          </cell>
          <cell r="N46">
            <v>397</v>
          </cell>
          <cell r="O46">
            <v>397</v>
          </cell>
          <cell r="P46" t="str">
            <v>-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  <cell r="U46" t="str">
            <v>-</v>
          </cell>
          <cell r="V46" t="str">
            <v>-</v>
          </cell>
        </row>
        <row r="47">
          <cell r="A47" t="str">
            <v xml:space="preserve">2015Dirección_de_Dispositivos_Médicos_y_otras_TecnologiasAnalizis de reportes de eventos e incidentes adversos asociados al uso de los dispositivos médicos Reactivovigilancia. </v>
          </cell>
          <cell r="D47">
            <v>2015</v>
          </cell>
          <cell r="E47" t="str">
            <v>Dirección_de_Dispositivos_Médicos_y_otras_Tecnologias</v>
          </cell>
          <cell r="F47" t="str">
            <v xml:space="preserve">Analizis de reportes de eventos e incidentes adversos asociados al uso de los dispositivos médicos Reactivovigilancia. </v>
          </cell>
          <cell r="G47" t="str">
            <v xml:space="preserve">Analizis de reportes de eventos e incidentes adversos asociados al uso de los dispositivos médicos Reactivovigilancia. </v>
          </cell>
          <cell r="H47">
            <v>100</v>
          </cell>
          <cell r="I47">
            <v>39</v>
          </cell>
          <cell r="J47">
            <v>0.39</v>
          </cell>
          <cell r="K47">
            <v>9</v>
          </cell>
          <cell r="L47">
            <v>10</v>
          </cell>
          <cell r="M47">
            <v>6</v>
          </cell>
          <cell r="N47">
            <v>9</v>
          </cell>
          <cell r="O47">
            <v>5</v>
          </cell>
          <cell r="P47" t="str">
            <v>-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  <cell r="U47" t="str">
            <v>-</v>
          </cell>
          <cell r="V47" t="str">
            <v>-</v>
          </cell>
        </row>
        <row r="48">
          <cell r="A48" t="str">
            <v>2015Dirección_de_Dispositivos_Médicos_y_otras_TecnologiasInscripciones a la Red Nacional de Tecnovigilancia</v>
          </cell>
          <cell r="D48">
            <v>2015</v>
          </cell>
          <cell r="E48" t="str">
            <v>Dirección_de_Dispositivos_Médicos_y_otras_Tecnologias</v>
          </cell>
          <cell r="F48" t="str">
            <v>Inscripciones a la Red Nacional de Tecnovigilancia</v>
          </cell>
          <cell r="G48" t="str">
            <v>Inscripciones a la Red Nacional de Tecnovigilancia</v>
          </cell>
          <cell r="H48">
            <v>7950</v>
          </cell>
          <cell r="I48">
            <v>2308</v>
          </cell>
          <cell r="J48">
            <v>0.29031446540880501</v>
          </cell>
          <cell r="K48">
            <v>247</v>
          </cell>
          <cell r="L48">
            <v>556</v>
          </cell>
          <cell r="M48">
            <v>513</v>
          </cell>
          <cell r="N48">
            <v>493</v>
          </cell>
          <cell r="O48">
            <v>499</v>
          </cell>
          <cell r="P48" t="str">
            <v>-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  <cell r="U48" t="str">
            <v>-</v>
          </cell>
          <cell r="V48" t="str">
            <v>-</v>
          </cell>
        </row>
        <row r="49">
          <cell r="A49" t="str">
            <v>2015Dirección_de_Dispositivos_Médicos_y_otras_TecnologiasInscripciones a la Red Nacional de Reactivovigilancia</v>
          </cell>
          <cell r="D49">
            <v>2015</v>
          </cell>
          <cell r="E49" t="str">
            <v>Dirección_de_Dispositivos_Médicos_y_otras_Tecnologias</v>
          </cell>
          <cell r="F49" t="str">
            <v>Inscripciones a la Red Nacional de Reactivovigilancia</v>
          </cell>
          <cell r="G49" t="str">
            <v>Inscripciones a la Red Nacional de Reactivovigilancia</v>
          </cell>
          <cell r="H49">
            <v>1263</v>
          </cell>
          <cell r="I49">
            <v>344</v>
          </cell>
          <cell r="J49">
            <v>0.27236737925574028</v>
          </cell>
          <cell r="K49">
            <v>42</v>
          </cell>
          <cell r="L49">
            <v>69</v>
          </cell>
          <cell r="M49">
            <v>103</v>
          </cell>
          <cell r="N49">
            <v>55</v>
          </cell>
          <cell r="O49">
            <v>75</v>
          </cell>
          <cell r="P49" t="str">
            <v>-</v>
          </cell>
          <cell r="Q49" t="str">
            <v>-</v>
          </cell>
          <cell r="R49" t="str">
            <v>-</v>
          </cell>
          <cell r="S49" t="str">
            <v>-</v>
          </cell>
          <cell r="T49" t="str">
            <v>-</v>
          </cell>
          <cell r="U49" t="str">
            <v>-</v>
          </cell>
          <cell r="V49" t="str">
            <v>-</v>
          </cell>
        </row>
        <row r="50">
          <cell r="A50" t="str">
            <v>2015Dirección_de_Cosméticos_Aseo_Plaguicidas_y_Productos_de_Higiene_DomesticaCertificaciones CCP de cosméticos expedidas.</v>
          </cell>
          <cell r="D50">
            <v>2015</v>
          </cell>
          <cell r="E50" t="str">
            <v>Dirección_de_Cosméticos_Aseo_Plaguicidas_y_Productos_de_Higiene_Domestica</v>
          </cell>
          <cell r="F50" t="str">
            <v>Certificaciones CCP de cosméticos expedidas.</v>
          </cell>
          <cell r="G50" t="str">
            <v>Certificaciones CCP de cosméticos expedidas.</v>
          </cell>
          <cell r="H50">
            <v>400</v>
          </cell>
          <cell r="I50">
            <v>129</v>
          </cell>
          <cell r="J50">
            <v>0.32250000000000001</v>
          </cell>
          <cell r="K50">
            <v>48</v>
          </cell>
          <cell r="L50">
            <v>17</v>
          </cell>
          <cell r="M50">
            <v>48</v>
          </cell>
          <cell r="N50">
            <v>2</v>
          </cell>
          <cell r="O50">
            <v>14</v>
          </cell>
          <cell r="P50" t="str">
            <v>-</v>
          </cell>
          <cell r="Q50" t="str">
            <v>-</v>
          </cell>
          <cell r="R50" t="str">
            <v>-</v>
          </cell>
          <cell r="S50" t="str">
            <v>-</v>
          </cell>
          <cell r="T50" t="str">
            <v>-</v>
          </cell>
          <cell r="U50" t="str">
            <v>-</v>
          </cell>
          <cell r="V50" t="str">
            <v>-</v>
          </cell>
        </row>
        <row r="51">
          <cell r="A51" t="str">
            <v>2015Dirección_de_Cosméticos_Aseo_Plaguicidas_y_Productos_de_Higiene_DomesticaCertificaciones CCP de aseo expedidas.</v>
          </cell>
          <cell r="D51">
            <v>2015</v>
          </cell>
          <cell r="E51" t="str">
            <v>Dirección_de_Cosméticos_Aseo_Plaguicidas_y_Productos_de_Higiene_Domestica</v>
          </cell>
          <cell r="F51" t="str">
            <v>Certificaciones CCP de aseo expedidas.</v>
          </cell>
          <cell r="G51" t="str">
            <v>Certificaciones CCP de aseo expedidas.</v>
          </cell>
          <cell r="H51">
            <v>60</v>
          </cell>
          <cell r="I51">
            <v>26</v>
          </cell>
          <cell r="J51">
            <v>0.43333333333333335</v>
          </cell>
          <cell r="K51">
            <v>7</v>
          </cell>
          <cell r="L51">
            <v>3</v>
          </cell>
          <cell r="M51">
            <v>15</v>
          </cell>
          <cell r="N51">
            <v>0</v>
          </cell>
          <cell r="O51">
            <v>1</v>
          </cell>
          <cell r="P51" t="str">
            <v>-</v>
          </cell>
          <cell r="Q51" t="str">
            <v>-</v>
          </cell>
          <cell r="R51" t="str">
            <v>-</v>
          </cell>
          <cell r="S51" t="str">
            <v>-</v>
          </cell>
          <cell r="T51" t="str">
            <v>-</v>
          </cell>
          <cell r="U51" t="str">
            <v>-</v>
          </cell>
          <cell r="V51" t="str">
            <v>-</v>
          </cell>
        </row>
        <row r="52">
          <cell r="A52" t="str">
            <v>2015Dirección_de_Cosméticos_Aseo_Plaguicidas_y_Productos_de_Higiene_DomesticaCertificaciones BPM de cosméticos y NTF de aseo expedidas.</v>
          </cell>
          <cell r="D52">
            <v>2015</v>
          </cell>
          <cell r="E52" t="str">
            <v>Dirección_de_Cosméticos_Aseo_Plaguicidas_y_Productos_de_Higiene_Domestica</v>
          </cell>
          <cell r="F52" t="str">
            <v>Certificaciones BPM de cosméticos y NTF de aseo expedidas.</v>
          </cell>
          <cell r="G52" t="str">
            <v>Certificaciones BPM de cosméticos y NTF de aseo expedidas.</v>
          </cell>
          <cell r="H52">
            <v>20</v>
          </cell>
          <cell r="I52">
            <v>24</v>
          </cell>
          <cell r="J52">
            <v>1.2</v>
          </cell>
          <cell r="K52">
            <v>12</v>
          </cell>
          <cell r="L52">
            <v>3</v>
          </cell>
          <cell r="M52">
            <v>1</v>
          </cell>
          <cell r="N52">
            <v>1</v>
          </cell>
          <cell r="O52">
            <v>7</v>
          </cell>
          <cell r="P52" t="str">
            <v>-</v>
          </cell>
          <cell r="Q52" t="str">
            <v>-</v>
          </cell>
          <cell r="R52" t="str">
            <v>-</v>
          </cell>
          <cell r="S52" t="str">
            <v>-</v>
          </cell>
          <cell r="T52" t="str">
            <v>-</v>
          </cell>
          <cell r="U52" t="str">
            <v>-</v>
          </cell>
          <cell r="V52" t="str">
            <v>-</v>
          </cell>
        </row>
        <row r="53">
          <cell r="A53" t="str">
            <v>2015Dirección_de_Cosméticos_Aseo_Plaguicidas_y_Productos_de_Higiene_DomesticaCertificaciones de Concepto Sanitario de Plaguicidas de Uso Doméstico</v>
          </cell>
          <cell r="D53">
            <v>2015</v>
          </cell>
          <cell r="E53" t="str">
            <v>Dirección_de_Cosméticos_Aseo_Plaguicidas_y_Productos_de_Higiene_Domestica</v>
          </cell>
          <cell r="F53" t="str">
            <v>Certificaciones de Concepto Sanitario de Plaguicidas de Uso Doméstico</v>
          </cell>
          <cell r="G53" t="str">
            <v>Certificados de concepto sanitario de plaguicidas de uso doméstico</v>
          </cell>
          <cell r="H53">
            <v>1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 t="str">
            <v>-</v>
          </cell>
          <cell r="Q53" t="str">
            <v>-</v>
          </cell>
          <cell r="R53" t="str">
            <v>-</v>
          </cell>
          <cell r="S53" t="str">
            <v>-</v>
          </cell>
          <cell r="T53" t="str">
            <v>-</v>
          </cell>
          <cell r="U53" t="str">
            <v>-</v>
          </cell>
          <cell r="V53" t="str">
            <v>-</v>
          </cell>
        </row>
        <row r="54">
          <cell r="A54" t="str">
            <v>2015Dirección_de_Cosméticos_Aseo_Plaguicidas_y_Productos_de_Higiene_DomesticaRegistros Sanitarios y/o renovaciòn de plaguicidas nuevos</v>
          </cell>
          <cell r="D54">
            <v>2015</v>
          </cell>
          <cell r="E54" t="str">
            <v>Dirección_de_Cosméticos_Aseo_Plaguicidas_y_Productos_de_Higiene_Domestica</v>
          </cell>
          <cell r="F54" t="str">
            <v>Registros Sanitarios y/o renovaciòn de plaguicidas nuevos</v>
          </cell>
          <cell r="G54" t="str">
            <v>Registros Sanitarios y/o renovaciòn de plaguicidas nuevos</v>
          </cell>
          <cell r="H54">
            <v>25</v>
          </cell>
          <cell r="I54">
            <v>6</v>
          </cell>
          <cell r="J54">
            <v>0.24</v>
          </cell>
          <cell r="K54">
            <v>0</v>
          </cell>
          <cell r="L54">
            <v>1</v>
          </cell>
          <cell r="M54">
            <v>0</v>
          </cell>
          <cell r="N54">
            <v>2</v>
          </cell>
          <cell r="O54">
            <v>3</v>
          </cell>
          <cell r="P54" t="str">
            <v>-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  <cell r="U54" t="str">
            <v>-</v>
          </cell>
          <cell r="V54" t="str">
            <v>-</v>
          </cell>
        </row>
        <row r="55">
          <cell r="A55" t="str">
            <v xml:space="preserve">2015Dirección_de_Cosméticos_Aseo_Plaguicidas_y_Productos_de_Higiene_DomesticaAsignación de Códigos de Notificación Sanitaria Obligatoria, reconocimiento o renovación para productos Cosméticos. </v>
          </cell>
          <cell r="D55">
            <v>2015</v>
          </cell>
          <cell r="E55" t="str">
            <v>Dirección_de_Cosméticos_Aseo_Plaguicidas_y_Productos_de_Higiene_Domestica</v>
          </cell>
          <cell r="F55" t="str">
            <v xml:space="preserve">Asignación de Códigos de Notificación Sanitaria Obligatoria, reconocimiento o renovación para productos Cosméticos. </v>
          </cell>
          <cell r="G55" t="str">
            <v xml:space="preserve">Asignación de Códigos de Notificación Sanitaria Obligatoria, reconocimiento o renovación para productos Cosméticos. </v>
          </cell>
          <cell r="H55">
            <v>6500</v>
          </cell>
          <cell r="I55">
            <v>2714</v>
          </cell>
          <cell r="J55">
            <v>0.41753846153846153</v>
          </cell>
          <cell r="K55">
            <v>319</v>
          </cell>
          <cell r="L55">
            <v>794</v>
          </cell>
          <cell r="M55">
            <v>572</v>
          </cell>
          <cell r="N55">
            <v>551</v>
          </cell>
          <cell r="O55">
            <v>478</v>
          </cell>
          <cell r="P55" t="str">
            <v>-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  <cell r="U55" t="str">
            <v>-</v>
          </cell>
          <cell r="V55" t="str">
            <v>-</v>
          </cell>
        </row>
        <row r="56">
          <cell r="A56" t="str">
            <v>2015Dirección_de_Cosméticos_Aseo_Plaguicidas_y_Productos_de_Higiene_DomesticaAsignación de Códigos de Notificaciòn Sanitaria Obligatoria, reconocimiento o renovación para productos de Higiene Doméstica y Absorbentes de Higiene Personal.</v>
          </cell>
          <cell r="D56">
            <v>2015</v>
          </cell>
          <cell r="E56" t="str">
            <v>Dirección_de_Cosméticos_Aseo_Plaguicidas_y_Productos_de_Higiene_Domestica</v>
          </cell>
          <cell r="F56" t="str">
            <v>Asignación de Códigos de Notificaciòn Sanitaria Obligatoria, reconocimiento o renovación para productos de Higiene Doméstica y Absorbentes de Higiene Personal.</v>
          </cell>
          <cell r="G56" t="str">
            <v>Asignación de Códigos de Notificaciòn Sanitaria Obligatoria, reconocimiento o renovación para productos de Higiene Doméstica y Absorbentes de Higiene Personal.</v>
          </cell>
          <cell r="H56">
            <v>750</v>
          </cell>
          <cell r="I56">
            <v>397</v>
          </cell>
          <cell r="J56">
            <v>0.52933333333333332</v>
          </cell>
          <cell r="K56">
            <v>52</v>
          </cell>
          <cell r="L56">
            <v>60</v>
          </cell>
          <cell r="M56">
            <v>124</v>
          </cell>
          <cell r="N56">
            <v>106</v>
          </cell>
          <cell r="O56">
            <v>55</v>
          </cell>
          <cell r="P56" t="str">
            <v>-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  <cell r="U56" t="str">
            <v>-</v>
          </cell>
          <cell r="V56" t="str">
            <v>-</v>
          </cell>
        </row>
        <row r="57">
          <cell r="A57" t="str">
            <v>2015Dirección_de_Cosméticos_Aseo_Plaguicidas_y_Productos_de_Higiene_DomesticaCambios de Notificaciones y/o modificaciòn de Registro Sanitario para productos cosméticos.</v>
          </cell>
          <cell r="D57">
            <v>2015</v>
          </cell>
          <cell r="E57" t="str">
            <v>Dirección_de_Cosméticos_Aseo_Plaguicidas_y_Productos_de_Higiene_Domestica</v>
          </cell>
          <cell r="F57" t="str">
            <v>Cambios de Notificaciones y/o modificaciòn de Registro Sanitario para productos cosméticos.</v>
          </cell>
          <cell r="G57" t="str">
            <v>Cambios de Notificaciones y/o modificaciòn de Registro Sanitario para productos cosméticos.</v>
          </cell>
          <cell r="H57">
            <v>7000</v>
          </cell>
          <cell r="I57">
            <v>3662</v>
          </cell>
          <cell r="J57">
            <v>0.52314285714285713</v>
          </cell>
          <cell r="K57">
            <v>608</v>
          </cell>
          <cell r="L57">
            <v>899</v>
          </cell>
          <cell r="M57">
            <v>863</v>
          </cell>
          <cell r="N57">
            <v>584</v>
          </cell>
          <cell r="O57">
            <v>708</v>
          </cell>
          <cell r="P57" t="str">
            <v>-</v>
          </cell>
          <cell r="Q57" t="str">
            <v>-</v>
          </cell>
          <cell r="R57" t="str">
            <v>-</v>
          </cell>
          <cell r="S57" t="str">
            <v>-</v>
          </cell>
          <cell r="T57" t="str">
            <v>-</v>
          </cell>
          <cell r="U57" t="str">
            <v>-</v>
          </cell>
          <cell r="V57" t="str">
            <v>-</v>
          </cell>
        </row>
        <row r="58">
          <cell r="A58" t="str">
            <v>2015Dirección_de_Cosméticos_Aseo_Plaguicidas_y_Productos_de_Higiene_DomesticaCambios de Notificaciones y/o modificaciòn de Registro Sanitario para productos de Higiene Domèstica y Absorbentes de Higiene Personal.</v>
          </cell>
          <cell r="D58">
            <v>2015</v>
          </cell>
          <cell r="E58" t="str">
            <v>Dirección_de_Cosméticos_Aseo_Plaguicidas_y_Productos_de_Higiene_Domestica</v>
          </cell>
          <cell r="F58" t="str">
            <v>Cambios de Notificaciones y/o modificaciòn de Registro Sanitario para productos de Higiene Domèstica y Absorbentes de Higiene Personal.</v>
          </cell>
          <cell r="G58" t="str">
            <v>Cambios de Notificaciones y/o modificaciòn de Registro Sanitario para productos de Higiene Domèstica y Absorbentes de Higiene Personal.</v>
          </cell>
          <cell r="H58">
            <v>900</v>
          </cell>
          <cell r="I58">
            <v>421</v>
          </cell>
          <cell r="J58">
            <v>0.46777777777777779</v>
          </cell>
          <cell r="K58">
            <v>35</v>
          </cell>
          <cell r="L58">
            <v>111</v>
          </cell>
          <cell r="M58">
            <v>86</v>
          </cell>
          <cell r="N58">
            <v>83</v>
          </cell>
          <cell r="O58">
            <v>106</v>
          </cell>
          <cell r="P58" t="str">
            <v>-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  <cell r="U58" t="str">
            <v>-</v>
          </cell>
          <cell r="V58" t="str">
            <v>-</v>
          </cell>
        </row>
        <row r="59">
          <cell r="A59" t="str">
            <v>2015Dirección_de_Cosméticos_Aseo_Plaguicidas_y_Productos_de_Higiene_DomesticaAsistencia Técnica a entes territoriales y otros actores.</v>
          </cell>
          <cell r="D59">
            <v>2015</v>
          </cell>
          <cell r="E59" t="str">
            <v>Dirección_de_Cosméticos_Aseo_Plaguicidas_y_Productos_de_Higiene_Domestica</v>
          </cell>
          <cell r="F59" t="str">
            <v>Asistencia Técnica a entes territoriales y otros actores.</v>
          </cell>
          <cell r="G59" t="str">
            <v>Asistencia Técnica a entes territoriales y otros actores.</v>
          </cell>
          <cell r="H59">
            <v>5</v>
          </cell>
          <cell r="I59">
            <v>1</v>
          </cell>
          <cell r="J59">
            <v>0.2</v>
          </cell>
          <cell r="K59">
            <v>0</v>
          </cell>
          <cell r="L59">
            <v>0</v>
          </cell>
          <cell r="M59">
            <v>0</v>
          </cell>
          <cell r="N59">
            <v>1</v>
          </cell>
          <cell r="O59">
            <v>0</v>
          </cell>
          <cell r="P59" t="str">
            <v>-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  <cell r="U59" t="str">
            <v>-</v>
          </cell>
          <cell r="V59" t="str">
            <v>-</v>
          </cell>
        </row>
        <row r="60">
          <cell r="A60" t="str">
            <v>2015Dirección_de_Cosméticos_Aseo_Plaguicidas_y_Productos_de_Higiene_DomesticaVisitas de Seguimiento a las Certificaciones y/o ampliaciòn de CCP de aseo.</v>
          </cell>
          <cell r="D60">
            <v>2015</v>
          </cell>
          <cell r="E60" t="str">
            <v>Dirección_de_Cosméticos_Aseo_Plaguicidas_y_Productos_de_Higiene_Domestica</v>
          </cell>
          <cell r="F60" t="str">
            <v>Visitas de Seguimiento a las Certificaciones y/o ampliaciòn de CCP de aseo.</v>
          </cell>
          <cell r="G60" t="str">
            <v>Visitas de Seguimiento a las Certificaciones y/o ampliaciòn de CCP de aseo.</v>
          </cell>
          <cell r="H60">
            <v>55</v>
          </cell>
          <cell r="I60">
            <v>21</v>
          </cell>
          <cell r="J60">
            <v>0.38181818181818183</v>
          </cell>
          <cell r="K60">
            <v>5</v>
          </cell>
          <cell r="L60">
            <v>9</v>
          </cell>
          <cell r="M60">
            <v>3</v>
          </cell>
          <cell r="N60">
            <v>0</v>
          </cell>
          <cell r="O60">
            <v>4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  <cell r="V60" t="str">
            <v>-</v>
          </cell>
        </row>
        <row r="61">
          <cell r="A61" t="str">
            <v>2015Dirección_de_Cosméticos_Aseo_Plaguicidas_y_Productos_de_Higiene_DomesticaVisitas de Seguimiento a las Certificaciones y/o ampliaciòn de CCP Cosméticos.</v>
          </cell>
          <cell r="D61">
            <v>2015</v>
          </cell>
          <cell r="E61" t="str">
            <v>Dirección_de_Cosméticos_Aseo_Plaguicidas_y_Productos_de_Higiene_Domestica</v>
          </cell>
          <cell r="F61" t="str">
            <v>Visitas de Seguimiento a las Certificaciones y/o ampliaciòn de CCP Cosméticos.</v>
          </cell>
          <cell r="G61" t="str">
            <v>Visitas de Seguimiento a las Certificaciones y/o ampliaciòn de CCP Cosméticos.</v>
          </cell>
          <cell r="H61">
            <v>65</v>
          </cell>
          <cell r="I61">
            <v>28</v>
          </cell>
          <cell r="J61">
            <v>0.43076923076923079</v>
          </cell>
          <cell r="K61">
            <v>13</v>
          </cell>
          <cell r="L61">
            <v>4</v>
          </cell>
          <cell r="M61">
            <v>1</v>
          </cell>
          <cell r="N61">
            <v>2</v>
          </cell>
          <cell r="O61">
            <v>8</v>
          </cell>
          <cell r="P61" t="str">
            <v>-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  <cell r="U61" t="str">
            <v>-</v>
          </cell>
          <cell r="V61" t="str">
            <v>-</v>
          </cell>
        </row>
        <row r="62">
          <cell r="A62" t="str">
            <v>2015Dirección_de_Cosméticos_Aseo_Plaguicidas_y_Productos_de_Higiene_DomesticaVisitas de Seguimiento a las Certificaciones y/o ampliación de BPM Cosméticas.</v>
          </cell>
          <cell r="D62">
            <v>2015</v>
          </cell>
          <cell r="E62" t="str">
            <v>Dirección_de_Cosméticos_Aseo_Plaguicidas_y_Productos_de_Higiene_Domestica</v>
          </cell>
          <cell r="F62" t="str">
            <v>Visitas de Seguimiento a las Certificaciones y/o ampliación de BPM Cosméticas.</v>
          </cell>
          <cell r="G62" t="str">
            <v>Visitas de Seguimiento a las Certificaciones y/o ampliación de BPM Cosméticas.</v>
          </cell>
          <cell r="H62">
            <v>3</v>
          </cell>
          <cell r="I62">
            <v>2</v>
          </cell>
          <cell r="J62">
            <v>0.66666666666666663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0</v>
          </cell>
          <cell r="P62" t="str">
            <v>-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  <cell r="U62" t="str">
            <v>-</v>
          </cell>
          <cell r="V62" t="str">
            <v>-</v>
          </cell>
        </row>
        <row r="63">
          <cell r="A63" t="str">
            <v>2015Dirección_de_Cosméticos_Aseo_Plaguicidas_y_Productos_de_Higiene_DomesticaVisitas de Seguimientos a establecimientos Certificados con Concepto Sanitario de Fabricaciòn de Plaguicidas de uso Doméstico.</v>
          </cell>
          <cell r="D63">
            <v>2015</v>
          </cell>
          <cell r="E63" t="str">
            <v>Dirección_de_Cosméticos_Aseo_Plaguicidas_y_Productos_de_Higiene_Domestica</v>
          </cell>
          <cell r="F63" t="str">
            <v>Visitas de Seguimientos a establecimientos Certificados con Concepto Sanitario de Fabricaciòn de Plaguicidas de uso Doméstico.</v>
          </cell>
          <cell r="G63" t="str">
            <v>Visitas de Seguimientos a establecimientos certificados de cosméticos, aseo y con concepto sanitario de plaguicidas de uso domèstico</v>
          </cell>
          <cell r="H63">
            <v>140</v>
          </cell>
          <cell r="I63">
            <v>76</v>
          </cell>
          <cell r="J63">
            <v>0.54285714285714282</v>
          </cell>
          <cell r="K63">
            <v>0</v>
          </cell>
          <cell r="L63">
            <v>13</v>
          </cell>
          <cell r="M63">
            <v>33</v>
          </cell>
          <cell r="N63">
            <v>12</v>
          </cell>
          <cell r="O63">
            <v>18</v>
          </cell>
          <cell r="P63" t="str">
            <v>-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  <cell r="U63" t="str">
            <v>-</v>
          </cell>
          <cell r="V63" t="str">
            <v>-</v>
          </cell>
        </row>
        <row r="64">
          <cell r="A64" t="str">
            <v>2015Dirección_de_Cosméticos_Aseo_Plaguicidas_y_Productos_de_Higiene_DomesticaVisitas de Acompañamiento Técnico en actividades relacionadas con IVC</v>
          </cell>
          <cell r="D64">
            <v>2015</v>
          </cell>
          <cell r="E64" t="str">
            <v>Dirección_de_Cosméticos_Aseo_Plaguicidas_y_Productos_de_Higiene_Domestica</v>
          </cell>
          <cell r="F64" t="str">
            <v>Visitas de Acompañamiento Técnico en actividades relacionadas con IVC</v>
          </cell>
          <cell r="G64" t="str">
            <v>Visitas de Acompañamiento Técnico en actividades relacionadas con IVC</v>
          </cell>
          <cell r="H64">
            <v>55</v>
          </cell>
          <cell r="I64">
            <v>33</v>
          </cell>
          <cell r="J64">
            <v>0.6</v>
          </cell>
          <cell r="K64">
            <v>3</v>
          </cell>
          <cell r="L64">
            <v>6</v>
          </cell>
          <cell r="M64">
            <v>3</v>
          </cell>
          <cell r="N64">
            <v>12</v>
          </cell>
          <cell r="O64">
            <v>9</v>
          </cell>
          <cell r="P64" t="str">
            <v>-</v>
          </cell>
          <cell r="Q64" t="str">
            <v>-</v>
          </cell>
          <cell r="R64" t="str">
            <v>-</v>
          </cell>
          <cell r="S64" t="str">
            <v>-</v>
          </cell>
          <cell r="T64" t="str">
            <v>-</v>
          </cell>
          <cell r="U64" t="str">
            <v>-</v>
          </cell>
          <cell r="V64" t="str">
            <v>-</v>
          </cell>
        </row>
        <row r="65">
          <cell r="A65" t="str">
            <v>2015Dirección_de_Cosméticos_Aseo_Plaguicidas_y_Productos_de_Higiene_DomesticaCapacitaciónes Técnicas a entes territoriales y otros actores.</v>
          </cell>
          <cell r="D65">
            <v>2015</v>
          </cell>
          <cell r="E65" t="str">
            <v>Dirección_de_Cosméticos_Aseo_Plaguicidas_y_Productos_de_Higiene_Domestica</v>
          </cell>
          <cell r="F65" t="str">
            <v>Capacitaciónes Técnicas a entes territoriales y otros actores.</v>
          </cell>
          <cell r="G65" t="str">
            <v>Capacitaciónes Técnicas a entes territoriales y otros actores.</v>
          </cell>
          <cell r="H65">
            <v>9</v>
          </cell>
          <cell r="I65">
            <v>8</v>
          </cell>
          <cell r="J65">
            <v>0.88888888888888884</v>
          </cell>
          <cell r="K65">
            <v>0</v>
          </cell>
          <cell r="L65">
            <v>0</v>
          </cell>
          <cell r="M65">
            <v>4</v>
          </cell>
          <cell r="N65">
            <v>2</v>
          </cell>
          <cell r="O65">
            <v>2</v>
          </cell>
          <cell r="P65" t="str">
            <v>-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  <cell r="U65" t="str">
            <v>-</v>
          </cell>
          <cell r="V65" t="str">
            <v>-</v>
          </cell>
        </row>
        <row r="66">
          <cell r="A66" t="str">
            <v>2015Dirección_de_Cosméticos_Aseo_Plaguicidas_y_Productos_de_Higiene_DomesticaTramites asociados a registros sanitarios, permisos y notificaciones</v>
          </cell>
          <cell r="D66">
            <v>2015</v>
          </cell>
          <cell r="E66" t="str">
            <v>Dirección_de_Cosméticos_Aseo_Plaguicidas_y_Productos_de_Higiene_Domestica</v>
          </cell>
          <cell r="F66" t="str">
            <v>Tramites asociados a registros sanitarios, permisos y notificaciones</v>
          </cell>
          <cell r="G66" t="str">
            <v>Tramites asociados a registros sanitarios, permisos y notificaciones</v>
          </cell>
          <cell r="H66">
            <v>4000</v>
          </cell>
          <cell r="I66">
            <v>1372</v>
          </cell>
          <cell r="J66">
            <v>0.34300000000000003</v>
          </cell>
          <cell r="K66">
            <v>143</v>
          </cell>
          <cell r="L66">
            <v>405</v>
          </cell>
          <cell r="M66">
            <v>345</v>
          </cell>
          <cell r="N66">
            <v>226</v>
          </cell>
          <cell r="O66">
            <v>253</v>
          </cell>
          <cell r="P66" t="str">
            <v>-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-</v>
          </cell>
          <cell r="U66" t="str">
            <v>-</v>
          </cell>
          <cell r="V66" t="str">
            <v>-</v>
          </cell>
        </row>
        <row r="67">
          <cell r="A67" t="str">
            <v>2015Dirección_de_Operaciones_SanitariasVisitas de IVC a Bancos de Sangre y Puestos de Control.</v>
          </cell>
          <cell r="B67">
            <v>0</v>
          </cell>
          <cell r="C67">
            <v>0</v>
          </cell>
          <cell r="D67">
            <v>2015</v>
          </cell>
          <cell r="E67" t="str">
            <v>Dirección_de_Operaciones_Sanitarias</v>
          </cell>
          <cell r="F67" t="str">
            <v>Visitas de IVC a Bancos de Sangre y Puestos de Control.</v>
          </cell>
          <cell r="G67" t="str">
            <v>Visitas de IVC a Bancos de Sangre y Puestos de Control.</v>
          </cell>
          <cell r="H67">
            <v>142</v>
          </cell>
          <cell r="I67">
            <v>43</v>
          </cell>
          <cell r="J67">
            <v>0.30281690140845069</v>
          </cell>
          <cell r="K67">
            <v>3</v>
          </cell>
          <cell r="L67">
            <v>14</v>
          </cell>
          <cell r="M67">
            <v>17</v>
          </cell>
          <cell r="N67">
            <v>9</v>
          </cell>
          <cell r="O67" t="str">
            <v>-</v>
          </cell>
          <cell r="P67" t="str">
            <v>-</v>
          </cell>
          <cell r="Q67" t="str">
            <v>-</v>
          </cell>
          <cell r="R67" t="str">
            <v>-</v>
          </cell>
          <cell r="S67" t="str">
            <v>-</v>
          </cell>
          <cell r="T67" t="str">
            <v>-</v>
          </cell>
          <cell r="U67" t="str">
            <v>-</v>
          </cell>
          <cell r="V67" t="str">
            <v>-</v>
          </cell>
        </row>
        <row r="68">
          <cell r="A68" t="str">
            <v xml:space="preserve">2015Dirección_de_Operaciones_SanitariasVisitas de IVC Alimentos  Total realizadas. </v>
          </cell>
          <cell r="B68">
            <v>0</v>
          </cell>
          <cell r="C68">
            <v>0</v>
          </cell>
          <cell r="D68">
            <v>2015</v>
          </cell>
          <cell r="E68" t="str">
            <v>Dirección_de_Operaciones_Sanitarias</v>
          </cell>
          <cell r="F68" t="str">
            <v xml:space="preserve">Visitas de IVC Alimentos  Total realizadas. </v>
          </cell>
          <cell r="G68" t="str">
            <v xml:space="preserve">Visitas de IVC Alimentos  Total realizadas. </v>
          </cell>
          <cell r="H68">
            <v>11590</v>
          </cell>
          <cell r="I68">
            <v>3884</v>
          </cell>
          <cell r="J68">
            <v>0.33511647972389991</v>
          </cell>
          <cell r="K68">
            <v>1011</v>
          </cell>
          <cell r="L68">
            <v>1022</v>
          </cell>
          <cell r="M68">
            <v>980</v>
          </cell>
          <cell r="N68">
            <v>871</v>
          </cell>
          <cell r="O68" t="str">
            <v>-</v>
          </cell>
          <cell r="P68" t="str">
            <v>-</v>
          </cell>
          <cell r="Q68" t="str">
            <v>-</v>
          </cell>
          <cell r="R68" t="str">
            <v>-</v>
          </cell>
          <cell r="S68" t="str">
            <v>-</v>
          </cell>
          <cell r="T68" t="str">
            <v>-</v>
          </cell>
          <cell r="U68" t="str">
            <v>-</v>
          </cell>
          <cell r="V68" t="str">
            <v>-</v>
          </cell>
        </row>
        <row r="69">
          <cell r="A69" t="str">
            <v xml:space="preserve">2015Dirección_de_Operaciones_SanitariasVisitas de IVC Alimentos  Efectivas realizadas. </v>
          </cell>
          <cell r="B69">
            <v>0</v>
          </cell>
          <cell r="C69">
            <v>0</v>
          </cell>
          <cell r="D69">
            <v>2015</v>
          </cell>
          <cell r="E69" t="str">
            <v>Dirección_de_Operaciones_Sanitarias</v>
          </cell>
          <cell r="F69" t="str">
            <v xml:space="preserve">Visitas de IVC Alimentos  Efectivas realizadas. </v>
          </cell>
          <cell r="G69" t="str">
            <v xml:space="preserve">Visitas de IVC Alimentos  Efectivas realizadas. </v>
          </cell>
          <cell r="H69">
            <v>11590</v>
          </cell>
          <cell r="I69">
            <v>2340</v>
          </cell>
          <cell r="J69">
            <v>0.20189818809318377</v>
          </cell>
          <cell r="K69">
            <v>531</v>
          </cell>
          <cell r="L69">
            <v>608</v>
          </cell>
          <cell r="M69">
            <v>626</v>
          </cell>
          <cell r="N69">
            <v>575</v>
          </cell>
          <cell r="O69" t="str">
            <v>-</v>
          </cell>
          <cell r="P69" t="str">
            <v>-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  <cell r="U69" t="str">
            <v>-</v>
          </cell>
          <cell r="V69" t="str">
            <v>-</v>
          </cell>
        </row>
        <row r="70">
          <cell r="A70" t="str">
            <v xml:space="preserve">2015Dirección_de_Operaciones_SanitariasVisitas de IVC Alimentos  No Efectivas realizadas. </v>
          </cell>
          <cell r="B70">
            <v>0</v>
          </cell>
          <cell r="C70">
            <v>0</v>
          </cell>
          <cell r="D70">
            <v>2015</v>
          </cell>
          <cell r="E70" t="str">
            <v>Dirección_de_Operaciones_Sanitarias</v>
          </cell>
          <cell r="F70" t="str">
            <v xml:space="preserve">Visitas de IVC Alimentos  No Efectivas realizadas. </v>
          </cell>
          <cell r="G70" t="str">
            <v xml:space="preserve">Visitas de IVC Alimentos  No Efectivas realizadas.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 t="str">
            <v>-</v>
          </cell>
          <cell r="P70" t="str">
            <v>-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  <cell r="U70" t="str">
            <v>-</v>
          </cell>
          <cell r="V70" t="str">
            <v>-</v>
          </cell>
        </row>
        <row r="71">
          <cell r="A71" t="str">
            <v xml:space="preserve">2015Dirección_de_Operaciones_SanitariasVisitas de IVC Alimentos  que No Generan Concepto realizadas. </v>
          </cell>
          <cell r="B71">
            <v>0</v>
          </cell>
          <cell r="C71">
            <v>0</v>
          </cell>
          <cell r="D71">
            <v>2015</v>
          </cell>
          <cell r="E71" t="str">
            <v>Dirección_de_Operaciones_Sanitarias</v>
          </cell>
          <cell r="F71" t="str">
            <v xml:space="preserve">Visitas de IVC Alimentos  que No Generan Concepto realizadas. </v>
          </cell>
          <cell r="G71" t="str">
            <v xml:space="preserve">Visitas de IVC Alimentos  que No Generan Concepto realizadas. </v>
          </cell>
          <cell r="H71">
            <v>11590</v>
          </cell>
          <cell r="I71">
            <v>1544</v>
          </cell>
          <cell r="J71">
            <v>0.13321829163071613</v>
          </cell>
          <cell r="K71">
            <v>480</v>
          </cell>
          <cell r="L71">
            <v>414</v>
          </cell>
          <cell r="M71">
            <v>354</v>
          </cell>
          <cell r="N71">
            <v>296</v>
          </cell>
          <cell r="O71" t="str">
            <v>-</v>
          </cell>
          <cell r="P71" t="str">
            <v>-</v>
          </cell>
          <cell r="Q71" t="str">
            <v>-</v>
          </cell>
          <cell r="R71" t="str">
            <v>-</v>
          </cell>
          <cell r="S71" t="str">
            <v>-</v>
          </cell>
          <cell r="T71" t="str">
            <v>-</v>
          </cell>
          <cell r="U71" t="str">
            <v>-</v>
          </cell>
          <cell r="V71" t="str">
            <v>-</v>
          </cell>
        </row>
        <row r="72">
          <cell r="A72" t="str">
            <v xml:space="preserve">2015Dirección_de_Operaciones_SanitariasVisitas de IVC Cosmeticos  realizadas. </v>
          </cell>
          <cell r="B72">
            <v>0</v>
          </cell>
          <cell r="C72">
            <v>0</v>
          </cell>
          <cell r="D72">
            <v>2015</v>
          </cell>
          <cell r="E72" t="str">
            <v>Dirección_de_Operaciones_Sanitarias</v>
          </cell>
          <cell r="F72" t="str">
            <v xml:space="preserve">Visitas de IVC Cosmeticos  realizadas. </v>
          </cell>
          <cell r="G72" t="str">
            <v xml:space="preserve">Visitas de IVC Cosmeticos  realizadas. </v>
          </cell>
          <cell r="H72">
            <v>500</v>
          </cell>
          <cell r="I72">
            <v>136</v>
          </cell>
          <cell r="J72">
            <v>0.27200000000000002</v>
          </cell>
          <cell r="K72">
            <v>35</v>
          </cell>
          <cell r="L72">
            <v>50</v>
          </cell>
          <cell r="M72">
            <v>24</v>
          </cell>
          <cell r="N72">
            <v>27</v>
          </cell>
          <cell r="O72" t="str">
            <v>-</v>
          </cell>
          <cell r="P72" t="str">
            <v>-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  <cell r="U72" t="str">
            <v>-</v>
          </cell>
          <cell r="V72" t="str">
            <v>-</v>
          </cell>
        </row>
        <row r="73">
          <cell r="A73" t="str">
            <v xml:space="preserve">2015Dirección_de_Operaciones_SanitariasVisitas de IVC Dispositivos realizadas. </v>
          </cell>
          <cell r="B73">
            <v>0</v>
          </cell>
          <cell r="C73">
            <v>0</v>
          </cell>
          <cell r="D73">
            <v>2015</v>
          </cell>
          <cell r="E73" t="str">
            <v>Dirección_de_Operaciones_Sanitarias</v>
          </cell>
          <cell r="F73" t="str">
            <v xml:space="preserve">Visitas de IVC Dispositivos realizadas. </v>
          </cell>
          <cell r="G73" t="str">
            <v xml:space="preserve">Visitas de IVC Dispositivos realizadas. </v>
          </cell>
          <cell r="H73">
            <v>964</v>
          </cell>
          <cell r="I73">
            <v>306</v>
          </cell>
          <cell r="J73">
            <v>0.31742738589211617</v>
          </cell>
          <cell r="K73">
            <v>68</v>
          </cell>
          <cell r="L73">
            <v>94</v>
          </cell>
          <cell r="M73">
            <v>75</v>
          </cell>
          <cell r="N73">
            <v>69</v>
          </cell>
          <cell r="O73" t="str">
            <v>-</v>
          </cell>
          <cell r="P73" t="str">
            <v>-</v>
          </cell>
          <cell r="Q73" t="str">
            <v>-</v>
          </cell>
          <cell r="R73" t="str">
            <v>-</v>
          </cell>
          <cell r="S73" t="str">
            <v>-</v>
          </cell>
          <cell r="T73" t="str">
            <v>-</v>
          </cell>
          <cell r="U73" t="str">
            <v>-</v>
          </cell>
          <cell r="V73" t="str">
            <v>-</v>
          </cell>
        </row>
        <row r="74">
          <cell r="A74" t="str">
            <v xml:space="preserve">2015Dirección_de_Operaciones_SanitariasVisitas de IVC Medicamentos realizadas. </v>
          </cell>
          <cell r="B74">
            <v>0</v>
          </cell>
          <cell r="C74">
            <v>0</v>
          </cell>
          <cell r="D74">
            <v>2015</v>
          </cell>
          <cell r="E74" t="str">
            <v>Dirección_de_Operaciones_Sanitarias</v>
          </cell>
          <cell r="F74" t="str">
            <v xml:space="preserve">Visitas de IVC Medicamentos realizadas. </v>
          </cell>
          <cell r="G74" t="str">
            <v xml:space="preserve">Visitas de IVC Medicamentos realizadas. </v>
          </cell>
          <cell r="H74">
            <v>740</v>
          </cell>
          <cell r="I74">
            <v>254</v>
          </cell>
          <cell r="J74">
            <v>0.34324324324324323</v>
          </cell>
          <cell r="K74">
            <v>28</v>
          </cell>
          <cell r="L74">
            <v>58</v>
          </cell>
          <cell r="M74">
            <v>123</v>
          </cell>
          <cell r="N74">
            <v>45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S74" t="str">
            <v>-</v>
          </cell>
          <cell r="T74" t="str">
            <v>-</v>
          </cell>
          <cell r="U74" t="str">
            <v>-</v>
          </cell>
          <cell r="V74" t="str">
            <v>-</v>
          </cell>
        </row>
        <row r="75">
          <cell r="A75" t="str">
            <v>2015Dirección_de_Operaciones_SanitariasVisitas de IVC Plantas de Beneficio Animal de Desposte y Desprese Total</v>
          </cell>
          <cell r="B75">
            <v>0</v>
          </cell>
          <cell r="C75">
            <v>0</v>
          </cell>
          <cell r="D75">
            <v>2015</v>
          </cell>
          <cell r="E75" t="str">
            <v>Dirección_de_Operaciones_Sanitarias</v>
          </cell>
          <cell r="F75" t="str">
            <v>Visitas de IVC Plantas de Beneficio Animal de Desposte y Desprese Total</v>
          </cell>
          <cell r="G75" t="str">
            <v>Visitas de IVC Plantas de Beneficio Animal de Desposte y Desprese Total</v>
          </cell>
          <cell r="H75">
            <v>1726</v>
          </cell>
          <cell r="I75">
            <v>604</v>
          </cell>
          <cell r="J75">
            <v>0.34994206257242177</v>
          </cell>
          <cell r="K75">
            <v>82</v>
          </cell>
          <cell r="L75">
            <v>187</v>
          </cell>
          <cell r="M75">
            <v>163</v>
          </cell>
          <cell r="N75">
            <v>172</v>
          </cell>
          <cell r="O75" t="str">
            <v>-</v>
          </cell>
          <cell r="P75" t="str">
            <v>-</v>
          </cell>
          <cell r="Q75" t="str">
            <v>-</v>
          </cell>
          <cell r="R75" t="str">
            <v>-</v>
          </cell>
          <cell r="S75" t="str">
            <v>-</v>
          </cell>
          <cell r="T75" t="str">
            <v>-</v>
          </cell>
          <cell r="U75" t="str">
            <v>-</v>
          </cell>
          <cell r="V75" t="str">
            <v>-</v>
          </cell>
        </row>
        <row r="76">
          <cell r="A76" t="str">
            <v>2015Dirección_de_Operaciones_SanitariasVisitas de IVC Plantas de Beneficio Animal de Desposte y Desprese Efectivas</v>
          </cell>
          <cell r="B76">
            <v>0</v>
          </cell>
          <cell r="C76">
            <v>0</v>
          </cell>
          <cell r="D76">
            <v>2015</v>
          </cell>
          <cell r="E76" t="str">
            <v>Dirección_de_Operaciones_Sanitarias</v>
          </cell>
          <cell r="F76" t="str">
            <v>Visitas de IVC Plantas de Beneficio Animal de Desposte y Desprese Efectivas</v>
          </cell>
          <cell r="G76" t="str">
            <v>Visitas de IVC Plantas de Beneficio Animal de Desposte y Desprese Efectivas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 t="str">
            <v>-</v>
          </cell>
          <cell r="P76" t="str">
            <v>-</v>
          </cell>
          <cell r="Q76" t="str">
            <v>-</v>
          </cell>
          <cell r="R76" t="str">
            <v>-</v>
          </cell>
          <cell r="S76" t="str">
            <v>-</v>
          </cell>
          <cell r="T76" t="str">
            <v>-</v>
          </cell>
          <cell r="U76" t="str">
            <v>-</v>
          </cell>
          <cell r="V76" t="str">
            <v>-</v>
          </cell>
        </row>
        <row r="77">
          <cell r="A77" t="str">
            <v>2015Dirección_de_Operaciones_SanitariasVisitas de IVC Plantas de Beneficio Animal de Desposte y Desprese No Efectivas</v>
          </cell>
          <cell r="B77">
            <v>0</v>
          </cell>
          <cell r="C77">
            <v>0</v>
          </cell>
          <cell r="D77">
            <v>2015</v>
          </cell>
          <cell r="E77" t="str">
            <v>Dirección_de_Operaciones_Sanitarias</v>
          </cell>
          <cell r="F77" t="str">
            <v>Visitas de IVC Plantas de Beneficio Animal de Desposte y Desprese No Efectivas</v>
          </cell>
          <cell r="G77" t="str">
            <v>Visitas de IVC Plantas de Beneficio Animal de Desposte y Desprese No Efectivas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 t="str">
            <v>-</v>
          </cell>
          <cell r="P77" t="str">
            <v>-</v>
          </cell>
          <cell r="Q77" t="str">
            <v>-</v>
          </cell>
          <cell r="R77" t="str">
            <v>-</v>
          </cell>
          <cell r="S77" t="str">
            <v>-</v>
          </cell>
          <cell r="T77" t="str">
            <v>-</v>
          </cell>
          <cell r="U77" t="str">
            <v>-</v>
          </cell>
          <cell r="V77" t="str">
            <v>-</v>
          </cell>
        </row>
        <row r="78">
          <cell r="A78" t="str">
            <v>2015Dirección_de_Operaciones_SanitariasMuestras ALIMENTOS Tomadas</v>
          </cell>
          <cell r="B78">
            <v>0</v>
          </cell>
          <cell r="C78">
            <v>0</v>
          </cell>
          <cell r="D78">
            <v>2015</v>
          </cell>
          <cell r="E78" t="str">
            <v>Dirección_de_Operaciones_Sanitarias</v>
          </cell>
          <cell r="F78" t="str">
            <v>Muestras ALIMENTOS Tomadas</v>
          </cell>
          <cell r="G78" t="str">
            <v>Muestras ALIMENTOS Tomadas</v>
          </cell>
          <cell r="H78">
            <v>8900</v>
          </cell>
          <cell r="I78">
            <v>989</v>
          </cell>
          <cell r="J78">
            <v>0.11112359550561798</v>
          </cell>
          <cell r="K78">
            <v>234</v>
          </cell>
          <cell r="L78">
            <v>246</v>
          </cell>
          <cell r="M78">
            <v>138</v>
          </cell>
          <cell r="N78">
            <v>371</v>
          </cell>
          <cell r="O78" t="str">
            <v>-</v>
          </cell>
          <cell r="P78" t="str">
            <v>-</v>
          </cell>
          <cell r="Q78" t="str">
            <v>-</v>
          </cell>
          <cell r="R78" t="str">
            <v>-</v>
          </cell>
          <cell r="S78" t="str">
            <v>-</v>
          </cell>
          <cell r="T78" t="str">
            <v>-</v>
          </cell>
          <cell r="U78" t="str">
            <v>-</v>
          </cell>
          <cell r="V78" t="str">
            <v>-</v>
          </cell>
        </row>
        <row r="79">
          <cell r="A79" t="str">
            <v>2015Dirección_de_Operaciones_SanitariasMuestras COSMETICOS Tomadas</v>
          </cell>
          <cell r="B79">
            <v>0</v>
          </cell>
          <cell r="C79">
            <v>0</v>
          </cell>
          <cell r="D79">
            <v>2015</v>
          </cell>
          <cell r="E79" t="str">
            <v>Dirección_de_Operaciones_Sanitarias</v>
          </cell>
          <cell r="F79" t="str">
            <v>Muestras COSMETICOS Tomadas</v>
          </cell>
          <cell r="G79" t="str">
            <v>Muestras COSMETICOS Tomadas</v>
          </cell>
          <cell r="H79">
            <v>40</v>
          </cell>
          <cell r="I79">
            <v>4</v>
          </cell>
          <cell r="J79">
            <v>0.1</v>
          </cell>
          <cell r="K79">
            <v>0</v>
          </cell>
          <cell r="L79">
            <v>0</v>
          </cell>
          <cell r="M79">
            <v>0</v>
          </cell>
          <cell r="N79">
            <v>4</v>
          </cell>
          <cell r="O79" t="str">
            <v>-</v>
          </cell>
          <cell r="P79" t="str">
            <v>-</v>
          </cell>
          <cell r="Q79" t="str">
            <v>-</v>
          </cell>
          <cell r="R79" t="str">
            <v>-</v>
          </cell>
          <cell r="S79" t="str">
            <v>-</v>
          </cell>
          <cell r="T79" t="str">
            <v>-</v>
          </cell>
          <cell r="U79" t="str">
            <v>-</v>
          </cell>
          <cell r="V79" t="str">
            <v>-</v>
          </cell>
        </row>
        <row r="80">
          <cell r="A80" t="str">
            <v>2015Dirección_de_Operaciones_SanitariasMuestras DISPOSITIVOS Tomadas</v>
          </cell>
          <cell r="B80">
            <v>0</v>
          </cell>
          <cell r="C80">
            <v>0</v>
          </cell>
          <cell r="D80">
            <v>2015</v>
          </cell>
          <cell r="E80" t="str">
            <v>Dirección_de_Operaciones_Sanitarias</v>
          </cell>
          <cell r="F80" t="str">
            <v>Muestras DISPOSITIVOS Tomadas</v>
          </cell>
          <cell r="G80" t="str">
            <v>Muestras DISPOSITIVOS Tomadas</v>
          </cell>
          <cell r="H80">
            <v>62</v>
          </cell>
          <cell r="I80">
            <v>9</v>
          </cell>
          <cell r="J80">
            <v>0.14516129032258066</v>
          </cell>
          <cell r="K80">
            <v>0</v>
          </cell>
          <cell r="L80">
            <v>0</v>
          </cell>
          <cell r="M80">
            <v>7</v>
          </cell>
          <cell r="N80">
            <v>2</v>
          </cell>
          <cell r="O80" t="str">
            <v>-</v>
          </cell>
          <cell r="P80" t="str">
            <v>-</v>
          </cell>
          <cell r="Q80" t="str">
            <v>-</v>
          </cell>
          <cell r="R80" t="str">
            <v>-</v>
          </cell>
          <cell r="S80" t="str">
            <v>-</v>
          </cell>
          <cell r="T80" t="str">
            <v>-</v>
          </cell>
          <cell r="U80" t="str">
            <v>-</v>
          </cell>
          <cell r="V80" t="str">
            <v>-</v>
          </cell>
        </row>
        <row r="81">
          <cell r="A81" t="str">
            <v>2015Dirección_de_Operaciones_SanitariasMuestras MEDICAMENTOS Tomadas</v>
          </cell>
          <cell r="B81">
            <v>0</v>
          </cell>
          <cell r="C81">
            <v>0</v>
          </cell>
          <cell r="D81">
            <v>2015</v>
          </cell>
          <cell r="E81" t="str">
            <v>Dirección_de_Operaciones_Sanitarias</v>
          </cell>
          <cell r="F81" t="str">
            <v>Muestras MEDICAMENTOS Tomadas</v>
          </cell>
          <cell r="G81" t="str">
            <v>Muestras MEDICAMENTOS Tomadas</v>
          </cell>
          <cell r="H81">
            <v>200</v>
          </cell>
          <cell r="I81">
            <v>32</v>
          </cell>
          <cell r="J81">
            <v>0.16</v>
          </cell>
          <cell r="K81">
            <v>1</v>
          </cell>
          <cell r="L81">
            <v>2</v>
          </cell>
          <cell r="M81">
            <v>14</v>
          </cell>
          <cell r="N81">
            <v>15</v>
          </cell>
          <cell r="O81" t="str">
            <v>-</v>
          </cell>
          <cell r="P81" t="str">
            <v>-</v>
          </cell>
          <cell r="Q81" t="str">
            <v>-</v>
          </cell>
          <cell r="R81" t="str">
            <v>-</v>
          </cell>
          <cell r="S81" t="str">
            <v>-</v>
          </cell>
          <cell r="T81" t="str">
            <v>-</v>
          </cell>
          <cell r="U81" t="str">
            <v>-</v>
          </cell>
          <cell r="V81" t="str">
            <v>-</v>
          </cell>
        </row>
        <row r="82">
          <cell r="A82" t="str">
            <v>2015Dirección_de_Operaciones_SanitariasMuestras DEMUESTRA DE LA CALIDAD</v>
          </cell>
          <cell r="B82">
            <v>0</v>
          </cell>
          <cell r="C82">
            <v>0</v>
          </cell>
          <cell r="D82">
            <v>2015</v>
          </cell>
          <cell r="E82" t="str">
            <v>Dirección_de_Operaciones_Sanitarias</v>
          </cell>
          <cell r="F82" t="str">
            <v>Muestras DEMUESTRA DE LA CALIDAD</v>
          </cell>
          <cell r="G82" t="str">
            <v>Muestras DEMUESTRA DE LA CALIDAD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 t="str">
            <v>-</v>
          </cell>
          <cell r="P82" t="str">
            <v>-</v>
          </cell>
          <cell r="Q82" t="str">
            <v>-</v>
          </cell>
          <cell r="R82" t="str">
            <v>-</v>
          </cell>
          <cell r="S82" t="str">
            <v>-</v>
          </cell>
          <cell r="T82" t="str">
            <v>-</v>
          </cell>
          <cell r="U82" t="str">
            <v>-</v>
          </cell>
          <cell r="V82" t="str">
            <v>-</v>
          </cell>
        </row>
        <row r="83">
          <cell r="A83" t="str">
            <v xml:space="preserve">2015Dirección_de_Operaciones_SanitariasCIIS expedidos </v>
          </cell>
          <cell r="B83">
            <v>0</v>
          </cell>
          <cell r="C83">
            <v>0</v>
          </cell>
          <cell r="D83">
            <v>2015</v>
          </cell>
          <cell r="E83" t="str">
            <v>Dirección_de_Operaciones_Sanitarias</v>
          </cell>
          <cell r="F83" t="str">
            <v xml:space="preserve">CIIS expedidos </v>
          </cell>
          <cell r="G83" t="str">
            <v xml:space="preserve">CIIS expedidos </v>
          </cell>
          <cell r="H83">
            <v>54000</v>
          </cell>
          <cell r="I83">
            <v>16204</v>
          </cell>
          <cell r="J83">
            <v>0.30007407407407405</v>
          </cell>
          <cell r="K83">
            <v>3824</v>
          </cell>
          <cell r="L83">
            <v>3902</v>
          </cell>
          <cell r="M83">
            <v>4129</v>
          </cell>
          <cell r="N83">
            <v>4349</v>
          </cell>
          <cell r="O83" t="str">
            <v>-</v>
          </cell>
          <cell r="P83" t="str">
            <v>-</v>
          </cell>
          <cell r="Q83" t="str">
            <v>-</v>
          </cell>
          <cell r="R83" t="str">
            <v>-</v>
          </cell>
          <cell r="S83" t="str">
            <v>-</v>
          </cell>
          <cell r="T83" t="str">
            <v>-</v>
          </cell>
          <cell r="U83" t="str">
            <v>-</v>
          </cell>
          <cell r="V83" t="str">
            <v>-</v>
          </cell>
        </row>
        <row r="84">
          <cell r="A84" t="str">
            <v>2015Dirección_de_Operaciones_SanitariasEmisión de concepto sanitario de licencias de importación solicitadas ante el VUCE.</v>
          </cell>
          <cell r="B84">
            <v>0</v>
          </cell>
          <cell r="C84">
            <v>0</v>
          </cell>
          <cell r="D84">
            <v>2015</v>
          </cell>
          <cell r="E84" t="str">
            <v>Dirección_de_Operaciones_Sanitarias</v>
          </cell>
          <cell r="F84" t="str">
            <v>Emisión de concepto sanitario de licencias de importación solicitadas ante el VUCE.</v>
          </cell>
          <cell r="G84" t="str">
            <v>Emisión de concepto sanitario de licencias de importación solicitadas ante el VUCE.</v>
          </cell>
          <cell r="H84">
            <v>50000</v>
          </cell>
          <cell r="I84">
            <v>37893</v>
          </cell>
          <cell r="J84">
            <v>0.75785999999999998</v>
          </cell>
          <cell r="K84">
            <v>7240</v>
          </cell>
          <cell r="L84">
            <v>10413</v>
          </cell>
          <cell r="M84">
            <v>10614</v>
          </cell>
          <cell r="N84">
            <v>9626</v>
          </cell>
          <cell r="O84" t="str">
            <v>-</v>
          </cell>
          <cell r="P84" t="str">
            <v>-</v>
          </cell>
          <cell r="Q84" t="str">
            <v>-</v>
          </cell>
          <cell r="R84" t="str">
            <v>-</v>
          </cell>
          <cell r="S84" t="str">
            <v>-</v>
          </cell>
          <cell r="T84" t="str">
            <v>-</v>
          </cell>
          <cell r="U84" t="str">
            <v>-</v>
          </cell>
          <cell r="V84" t="str">
            <v>-</v>
          </cell>
        </row>
        <row r="85">
          <cell r="A85" t="str">
            <v>2015Dirección_de_Operaciones_SanitariasEmisión de concepto sanitario de autorizaciones de importación y exportación radicadas ante el INVIMA.</v>
          </cell>
          <cell r="B85">
            <v>0</v>
          </cell>
          <cell r="C85">
            <v>0</v>
          </cell>
          <cell r="D85">
            <v>2015</v>
          </cell>
          <cell r="E85" t="str">
            <v>Dirección_de_Operaciones_Sanitarias</v>
          </cell>
          <cell r="F85" t="str">
            <v>Emisión de concepto sanitario de autorizaciones de importación y exportación radicadas ante el INVIMA.</v>
          </cell>
          <cell r="G85" t="str">
            <v>Emisión de concepto sanitario de autorizaciones de importación y exportación radicadas ante el INVIMA.</v>
          </cell>
          <cell r="H85">
            <v>3000</v>
          </cell>
          <cell r="I85">
            <v>1159</v>
          </cell>
          <cell r="J85">
            <v>0.38633333333333331</v>
          </cell>
          <cell r="K85">
            <v>227</v>
          </cell>
          <cell r="L85">
            <v>262</v>
          </cell>
          <cell r="M85">
            <v>315</v>
          </cell>
          <cell r="N85">
            <v>355</v>
          </cell>
          <cell r="O85" t="str">
            <v>-</v>
          </cell>
          <cell r="P85" t="str">
            <v>-</v>
          </cell>
          <cell r="Q85" t="str">
            <v>-</v>
          </cell>
          <cell r="R85" t="str">
            <v>-</v>
          </cell>
          <cell r="S85" t="str">
            <v>-</v>
          </cell>
          <cell r="T85" t="str">
            <v>-</v>
          </cell>
          <cell r="U85" t="str">
            <v>-</v>
          </cell>
          <cell r="V85" t="str">
            <v>-</v>
          </cell>
        </row>
        <row r="86">
          <cell r="A86" t="str">
            <v>2015Dirección_de_Operaciones_SanitariasVisitas de IVC en Sitios de Control de Primera Barrera Medicamentos</v>
          </cell>
          <cell r="B86">
            <v>0</v>
          </cell>
          <cell r="C86">
            <v>0</v>
          </cell>
          <cell r="D86">
            <v>2015</v>
          </cell>
          <cell r="E86" t="str">
            <v>Dirección_de_Operaciones_Sanitarias</v>
          </cell>
          <cell r="F86" t="str">
            <v>Visitas de IVC en Sitios de Control de Primera Barrera Medicamentos</v>
          </cell>
          <cell r="G86" t="str">
            <v>Visitas de IVC en Sitios de Control de Primera Barrera Medicamentos</v>
          </cell>
          <cell r="H86">
            <v>360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 t="str">
            <v>-</v>
          </cell>
          <cell r="P86" t="str">
            <v>-</v>
          </cell>
          <cell r="Q86" t="str">
            <v>-</v>
          </cell>
          <cell r="R86" t="str">
            <v>-</v>
          </cell>
          <cell r="S86" t="str">
            <v>-</v>
          </cell>
          <cell r="T86" t="str">
            <v>-</v>
          </cell>
          <cell r="U86" t="str">
            <v>-</v>
          </cell>
          <cell r="V86" t="str">
            <v>-</v>
          </cell>
        </row>
        <row r="87">
          <cell r="A87" t="str">
            <v>2015Dirección_de_Operaciones_SanitariasVisitas de IVC en Sitios de Control de Primera Barrera Dispositivos</v>
          </cell>
          <cell r="B87">
            <v>0</v>
          </cell>
          <cell r="C87">
            <v>0</v>
          </cell>
          <cell r="D87">
            <v>2015</v>
          </cell>
          <cell r="E87" t="str">
            <v>Dirección_de_Operaciones_Sanitarias</v>
          </cell>
          <cell r="F87" t="str">
            <v>Visitas de IVC en Sitios de Control de Primera Barrera Dispositivos</v>
          </cell>
          <cell r="G87" t="str">
            <v>Visitas de IVC en Sitios de Control de Primera Barrera Dispositivos</v>
          </cell>
          <cell r="H87">
            <v>84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-</v>
          </cell>
          <cell r="T87" t="str">
            <v>-</v>
          </cell>
          <cell r="U87" t="str">
            <v>-</v>
          </cell>
          <cell r="V87" t="str">
            <v>-</v>
          </cell>
        </row>
        <row r="88">
          <cell r="A88" t="str">
            <v>2015Dirección_de_Responsabilidad_SanitariaActos Adminisitrativos proferidos por procesos</v>
          </cell>
          <cell r="D88">
            <v>2015</v>
          </cell>
          <cell r="E88" t="str">
            <v>Dirección_de_Responsabilidad_Sanitaria</v>
          </cell>
          <cell r="F88" t="str">
            <v>Actos Adminisitrativos proferidos por procesos</v>
          </cell>
          <cell r="G88" t="str">
            <v>Actos Adminisitrativos proferidos por procesos</v>
          </cell>
          <cell r="H88">
            <v>6000</v>
          </cell>
          <cell r="I88">
            <v>2531</v>
          </cell>
          <cell r="J88">
            <v>0.42183333333333334</v>
          </cell>
          <cell r="K88">
            <v>531</v>
          </cell>
          <cell r="L88">
            <v>598</v>
          </cell>
          <cell r="M88">
            <v>599</v>
          </cell>
          <cell r="N88">
            <v>803</v>
          </cell>
          <cell r="O88" t="str">
            <v>-</v>
          </cell>
          <cell r="P88" t="str">
            <v>-</v>
          </cell>
          <cell r="Q88" t="str">
            <v>-</v>
          </cell>
          <cell r="R88" t="str">
            <v>-</v>
          </cell>
          <cell r="S88" t="str">
            <v>-</v>
          </cell>
          <cell r="T88" t="str">
            <v>-</v>
          </cell>
          <cell r="U88" t="str">
            <v>-</v>
          </cell>
          <cell r="V88" t="str">
            <v>-</v>
          </cell>
        </row>
        <row r="89">
          <cell r="A89" t="str">
            <v/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A90" t="str">
            <v>2014Dirección_de_Alimentos_y_BebidasCertificaciones BPM (Buenas Practicas de Manufactura) expedidas.</v>
          </cell>
          <cell r="D90">
            <v>2014</v>
          </cell>
          <cell r="E90" t="str">
            <v>Dirección_de_Alimentos_y_Bebidas</v>
          </cell>
          <cell r="F90" t="str">
            <v>Certificaciones BPM (Buenas Practicas de Manufactura) expedidas.</v>
          </cell>
          <cell r="G90" t="str">
            <v>Certificaciones BPM (Buenas Practicas de Manufactura) expedidas.</v>
          </cell>
          <cell r="H90">
            <v>10</v>
          </cell>
          <cell r="I90">
            <v>10</v>
          </cell>
          <cell r="J90">
            <v>1</v>
          </cell>
          <cell r="K90">
            <v>0</v>
          </cell>
          <cell r="L90">
            <v>1</v>
          </cell>
          <cell r="M90">
            <v>0</v>
          </cell>
          <cell r="N90">
            <v>3</v>
          </cell>
          <cell r="O90">
            <v>0</v>
          </cell>
          <cell r="P90">
            <v>2</v>
          </cell>
          <cell r="Q90">
            <v>1</v>
          </cell>
          <cell r="R90">
            <v>1</v>
          </cell>
          <cell r="S90">
            <v>0</v>
          </cell>
          <cell r="T90">
            <v>0</v>
          </cell>
          <cell r="U90">
            <v>1</v>
          </cell>
          <cell r="V90">
            <v>1</v>
          </cell>
        </row>
        <row r="91">
          <cell r="A91" t="str">
            <v>2014Dirección_de_Alimentos_y_BebidasCertificaciones HACCP expedidas.</v>
          </cell>
          <cell r="D91">
            <v>2014</v>
          </cell>
          <cell r="E91" t="str">
            <v>Dirección_de_Alimentos_y_Bebidas</v>
          </cell>
          <cell r="F91" t="str">
            <v>Certificaciones HACCP expedidas.</v>
          </cell>
          <cell r="G91" t="str">
            <v>Certificaciones HACCP expedidas.</v>
          </cell>
          <cell r="H91">
            <v>39</v>
          </cell>
          <cell r="I91">
            <v>47</v>
          </cell>
          <cell r="J91">
            <v>1.2051282051282051</v>
          </cell>
          <cell r="K91">
            <v>1</v>
          </cell>
          <cell r="L91">
            <v>2</v>
          </cell>
          <cell r="M91">
            <v>2</v>
          </cell>
          <cell r="N91">
            <v>4</v>
          </cell>
          <cell r="O91">
            <v>5</v>
          </cell>
          <cell r="P91">
            <v>1</v>
          </cell>
          <cell r="Q91">
            <v>5</v>
          </cell>
          <cell r="R91">
            <v>6</v>
          </cell>
          <cell r="S91">
            <v>3</v>
          </cell>
          <cell r="T91">
            <v>3</v>
          </cell>
          <cell r="U91">
            <v>9</v>
          </cell>
          <cell r="V91">
            <v>6</v>
          </cell>
        </row>
        <row r="92">
          <cell r="A92" t="str">
            <v>2014Dirección_de_Alimentos_y_BebidasCertificaciones BPF (Buenas Practicas de Fabricación) expedidas.</v>
          </cell>
          <cell r="D92">
            <v>2014</v>
          </cell>
          <cell r="E92" t="str">
            <v>Dirección_de_Alimentos_y_Bebidas</v>
          </cell>
          <cell r="F92" t="str">
            <v>Certificaciones BPF (Buenas Practicas de Fabricación) expedidas.</v>
          </cell>
          <cell r="G92" t="str">
            <v>Certificaciones BPF (Buenas Practicas de Fabricación) expedidas.</v>
          </cell>
          <cell r="H92">
            <v>1</v>
          </cell>
          <cell r="I92">
            <v>1</v>
          </cell>
          <cell r="J92">
            <v>1</v>
          </cell>
          <cell r="K92">
            <v>0</v>
          </cell>
          <cell r="L92">
            <v>0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A93" t="str">
            <v>2014Dirección_de_Alimentos_y_BebidasControl y Seguimiento Certificaciones BPM</v>
          </cell>
          <cell r="D93">
            <v>2014</v>
          </cell>
          <cell r="E93" t="str">
            <v>Dirección_de_Alimentos_y_Bebidas</v>
          </cell>
          <cell r="F93" t="str">
            <v>Control y Seguimiento Certificaciones BPM</v>
          </cell>
          <cell r="G93" t="str">
            <v>Control y Seguimiento Certificaciones BPM</v>
          </cell>
          <cell r="H93">
            <v>25</v>
          </cell>
          <cell r="I93">
            <v>24</v>
          </cell>
          <cell r="J93">
            <v>0.96</v>
          </cell>
          <cell r="K93">
            <v>0</v>
          </cell>
          <cell r="L93">
            <v>0</v>
          </cell>
          <cell r="M93">
            <v>2</v>
          </cell>
          <cell r="N93">
            <v>1</v>
          </cell>
          <cell r="O93">
            <v>7</v>
          </cell>
          <cell r="P93">
            <v>2</v>
          </cell>
          <cell r="Q93">
            <v>3</v>
          </cell>
          <cell r="R93">
            <v>1</v>
          </cell>
          <cell r="S93">
            <v>1</v>
          </cell>
          <cell r="T93">
            <v>3</v>
          </cell>
          <cell r="U93">
            <v>4</v>
          </cell>
          <cell r="V93">
            <v>0</v>
          </cell>
        </row>
        <row r="94">
          <cell r="A94" t="str">
            <v>2014Dirección_de_Alimentos_y_BebidasControl y Seguimiento Certificaciones HACCP</v>
          </cell>
          <cell r="D94">
            <v>2014</v>
          </cell>
          <cell r="E94" t="str">
            <v>Dirección_de_Alimentos_y_Bebidas</v>
          </cell>
          <cell r="F94" t="str">
            <v>Control y Seguimiento Certificaciones HACCP</v>
          </cell>
          <cell r="G94" t="str">
            <v>Control y Seguimiento Certificaciones HACCP</v>
          </cell>
          <cell r="H94">
            <v>28</v>
          </cell>
          <cell r="I94">
            <v>34</v>
          </cell>
          <cell r="J94">
            <v>1.2142857142857142</v>
          </cell>
          <cell r="K94">
            <v>0</v>
          </cell>
          <cell r="L94">
            <v>0</v>
          </cell>
          <cell r="M94">
            <v>4</v>
          </cell>
          <cell r="N94">
            <v>0</v>
          </cell>
          <cell r="O94">
            <v>7</v>
          </cell>
          <cell r="P94">
            <v>3</v>
          </cell>
          <cell r="Q94">
            <v>6</v>
          </cell>
          <cell r="R94">
            <v>0</v>
          </cell>
          <cell r="S94">
            <v>3</v>
          </cell>
          <cell r="T94">
            <v>1</v>
          </cell>
          <cell r="U94">
            <v>8</v>
          </cell>
          <cell r="V94">
            <v>2</v>
          </cell>
        </row>
        <row r="95">
          <cell r="A95" t="str">
            <v>2014Dirección_de_Alimentos_y_BebidasControl y Seguimiento Certificaciones BPF</v>
          </cell>
          <cell r="D95">
            <v>2014</v>
          </cell>
          <cell r="E95" t="str">
            <v>Dirección_de_Alimentos_y_Bebidas</v>
          </cell>
          <cell r="F95" t="str">
            <v>Control y Seguimiento Certificaciones BPF</v>
          </cell>
          <cell r="G95" t="str">
            <v>Control y Seguimiento Certificaciones BPF</v>
          </cell>
          <cell r="H95">
            <v>1</v>
          </cell>
          <cell r="I95">
            <v>1</v>
          </cell>
          <cell r="J95">
            <v>1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1</v>
          </cell>
        </row>
        <row r="96">
          <cell r="A96" t="str">
            <v>2014Dirección_de_Alimentos_y_BebidasRegistros Sanitarios, permisos y notificaciones Nuevos</v>
          </cell>
          <cell r="D96">
            <v>2014</v>
          </cell>
          <cell r="E96" t="str">
            <v>Dirección_de_Alimentos_y_Bebidas</v>
          </cell>
          <cell r="F96" t="str">
            <v>Registros Sanitarios, permisos y notificaciones Nuevos</v>
          </cell>
          <cell r="G96" t="str">
            <v>Registros Sanitarios, permisos y notificaciones Nuevos</v>
          </cell>
          <cell r="H96">
            <v>3000</v>
          </cell>
          <cell r="I96">
            <v>5420</v>
          </cell>
          <cell r="J96">
            <v>1.8066666666666666</v>
          </cell>
          <cell r="K96">
            <v>303</v>
          </cell>
          <cell r="L96">
            <v>586</v>
          </cell>
          <cell r="M96">
            <v>698</v>
          </cell>
          <cell r="N96">
            <v>608</v>
          </cell>
          <cell r="O96">
            <v>624</v>
          </cell>
          <cell r="P96">
            <v>352</v>
          </cell>
          <cell r="Q96">
            <v>451</v>
          </cell>
          <cell r="R96">
            <v>319</v>
          </cell>
          <cell r="S96">
            <v>354</v>
          </cell>
          <cell r="T96">
            <v>380</v>
          </cell>
          <cell r="U96">
            <v>318</v>
          </cell>
          <cell r="V96">
            <v>427</v>
          </cell>
        </row>
        <row r="97">
          <cell r="A97" t="str">
            <v>2014Dirección_de_Alimentos_y_BebidasVisitas de habilitación a terceros paises.</v>
          </cell>
          <cell r="D97">
            <v>2014</v>
          </cell>
          <cell r="E97" t="str">
            <v>Dirección_de_Alimentos_y_Bebidas</v>
          </cell>
          <cell r="F97" t="str">
            <v>Visitas de habilitación a terceros paises.</v>
          </cell>
          <cell r="G97" t="str">
            <v>Visitas de habilitación a terceros paises.</v>
          </cell>
          <cell r="H97">
            <v>10</v>
          </cell>
          <cell r="I97">
            <v>2</v>
          </cell>
          <cell r="J97">
            <v>0.2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</v>
          </cell>
          <cell r="Q97">
            <v>1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</row>
        <row r="98">
          <cell r="A98" t="str">
            <v>2014Dirección_de_Alimentos_y_BebidasVisitas de clasificación realizadas</v>
          </cell>
          <cell r="D98">
            <v>2014</v>
          </cell>
          <cell r="E98" t="str">
            <v>Dirección_de_Alimentos_y_Bebidas</v>
          </cell>
          <cell r="F98" t="str">
            <v>Visitas de clasificación realizadas</v>
          </cell>
          <cell r="G98" t="str">
            <v>Visitas de clasificación realizadas</v>
          </cell>
          <cell r="H98">
            <v>25</v>
          </cell>
          <cell r="I98">
            <v>27</v>
          </cell>
          <cell r="J98">
            <v>1.08</v>
          </cell>
          <cell r="K98">
            <v>0</v>
          </cell>
          <cell r="L98">
            <v>2</v>
          </cell>
          <cell r="M98">
            <v>1</v>
          </cell>
          <cell r="N98">
            <v>2</v>
          </cell>
          <cell r="O98">
            <v>2</v>
          </cell>
          <cell r="P98">
            <v>5</v>
          </cell>
          <cell r="Q98">
            <v>6</v>
          </cell>
          <cell r="R98">
            <v>3</v>
          </cell>
          <cell r="S98">
            <v>2</v>
          </cell>
          <cell r="T98">
            <v>0</v>
          </cell>
          <cell r="U98">
            <v>2</v>
          </cell>
          <cell r="V98">
            <v>2</v>
          </cell>
        </row>
        <row r="99">
          <cell r="A99" t="str">
            <v>2014Dirección_de_Alimentos_y_BebidasVisitas de Autorización Sanitarias Realizadas a PBA.</v>
          </cell>
          <cell r="D99">
            <v>2014</v>
          </cell>
          <cell r="E99" t="str">
            <v>Dirección_de_Alimentos_y_Bebidas</v>
          </cell>
          <cell r="F99" t="str">
            <v>Visitas de Autorización Sanitarias Realizadas a PBA.</v>
          </cell>
          <cell r="G99" t="str">
            <v>Visitas de Autorización Sanitarias Realizadas a PBA.</v>
          </cell>
          <cell r="H99">
            <v>15</v>
          </cell>
          <cell r="I99">
            <v>6</v>
          </cell>
          <cell r="J99">
            <v>0.4</v>
          </cell>
          <cell r="K99">
            <v>0</v>
          </cell>
          <cell r="L99">
            <v>0</v>
          </cell>
          <cell r="M99">
            <v>0</v>
          </cell>
          <cell r="N99">
            <v>1</v>
          </cell>
          <cell r="O99">
            <v>1</v>
          </cell>
          <cell r="P99">
            <v>1</v>
          </cell>
          <cell r="Q99">
            <v>0</v>
          </cell>
          <cell r="R99">
            <v>0</v>
          </cell>
          <cell r="S99">
            <v>1</v>
          </cell>
          <cell r="T99">
            <v>0</v>
          </cell>
          <cell r="U99">
            <v>1</v>
          </cell>
          <cell r="V99">
            <v>1</v>
          </cell>
        </row>
        <row r="100">
          <cell r="A100" t="str">
            <v>2014Dirección_de_Alimentos_y_BebidasCapacitaciónes Técnicas a entes descentralizados.</v>
          </cell>
          <cell r="D100">
            <v>2014</v>
          </cell>
          <cell r="E100" t="str">
            <v>Dirección_de_Alimentos_y_Bebidas</v>
          </cell>
          <cell r="F100" t="str">
            <v>Capacitaciónes Técnicas a entes descentralizados.</v>
          </cell>
          <cell r="G100" t="str">
            <v>Capacitaciónes Técnicas a entes descentralizados.</v>
          </cell>
          <cell r="H100">
            <v>9</v>
          </cell>
          <cell r="I100">
            <v>27</v>
          </cell>
          <cell r="J100">
            <v>3</v>
          </cell>
          <cell r="K100">
            <v>2</v>
          </cell>
          <cell r="L100">
            <v>1</v>
          </cell>
          <cell r="M100">
            <v>1</v>
          </cell>
          <cell r="N100">
            <v>4</v>
          </cell>
          <cell r="O100">
            <v>2</v>
          </cell>
          <cell r="P100">
            <v>1</v>
          </cell>
          <cell r="Q100">
            <v>3</v>
          </cell>
          <cell r="R100">
            <v>5</v>
          </cell>
          <cell r="S100">
            <v>2</v>
          </cell>
          <cell r="T100">
            <v>4</v>
          </cell>
          <cell r="U100">
            <v>2</v>
          </cell>
          <cell r="V100">
            <v>0</v>
          </cell>
        </row>
        <row r="101">
          <cell r="A101" t="str">
            <v>2014Dirección_de_Alimentos_y_BebidasAsistencia Técnica a entes territoriales y otros actores.</v>
          </cell>
          <cell r="D101">
            <v>2014</v>
          </cell>
          <cell r="E101" t="str">
            <v>Dirección_de_Alimentos_y_Bebidas</v>
          </cell>
          <cell r="F101" t="str">
            <v>Asistencia Técnica a entes territoriales y otros actores.</v>
          </cell>
          <cell r="G101" t="str">
            <v>Asistencia Técnica a entes territoriales y otros actores.</v>
          </cell>
          <cell r="H101">
            <v>30</v>
          </cell>
          <cell r="I101">
            <v>5</v>
          </cell>
          <cell r="J101">
            <v>0.16666666666666666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1</v>
          </cell>
          <cell r="S101">
            <v>2</v>
          </cell>
          <cell r="T101">
            <v>1</v>
          </cell>
          <cell r="U101">
            <v>1</v>
          </cell>
          <cell r="V101">
            <v>0</v>
          </cell>
        </row>
        <row r="102">
          <cell r="A102" t="str">
            <v>2014Dirección_de_Alimentos_y_BebidasAcompañamiento a las autoridades sanitarias de terceros paises para la habilitación y certificación de estableccimientos colombianos que quieren exportar.</v>
          </cell>
          <cell r="D102">
            <v>2014</v>
          </cell>
          <cell r="E102" t="str">
            <v>Dirección_de_Alimentos_y_Bebidas</v>
          </cell>
          <cell r="F102" t="str">
            <v>Acompañamiento a las autoridades sanitarias de terceros paises para la habilitación y certificación de estableccimientos colombianos que quieren exportar.</v>
          </cell>
          <cell r="G102" t="str">
            <v>Acompañamiento a las autoridades sanitarias de terceros paises para la habilitación y certificación de estableccimientos colombianos que quieren exportar.</v>
          </cell>
          <cell r="H102">
            <v>10</v>
          </cell>
          <cell r="I102">
            <v>3</v>
          </cell>
          <cell r="J102">
            <v>0.3</v>
          </cell>
          <cell r="K102">
            <v>0</v>
          </cell>
          <cell r="L102">
            <v>0</v>
          </cell>
          <cell r="M102">
            <v>0</v>
          </cell>
          <cell r="N102">
            <v>1</v>
          </cell>
          <cell r="O102">
            <v>1</v>
          </cell>
          <cell r="P102">
            <v>1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 t="str">
            <v>2014Dirección_de_Alimentos_y_BebidasVisitas de Acompañamiento Técnico en actividades relacionadas con IVC</v>
          </cell>
          <cell r="D103">
            <v>2014</v>
          </cell>
          <cell r="E103" t="str">
            <v>Dirección_de_Alimentos_y_Bebidas</v>
          </cell>
          <cell r="F103" t="str">
            <v>Visitas de Acompañamiento Técnico en actividades relacionadas con IVC</v>
          </cell>
          <cell r="G103" t="str">
            <v>Visitas de Acompañamiento Técnico en actividades relacionadas con IVC</v>
          </cell>
          <cell r="H103">
            <v>63</v>
          </cell>
          <cell r="I103">
            <v>63</v>
          </cell>
          <cell r="J103">
            <v>1</v>
          </cell>
          <cell r="K103">
            <v>0</v>
          </cell>
          <cell r="L103">
            <v>0</v>
          </cell>
          <cell r="M103">
            <v>0</v>
          </cell>
          <cell r="N103">
            <v>3</v>
          </cell>
          <cell r="O103">
            <v>10</v>
          </cell>
          <cell r="P103">
            <v>7</v>
          </cell>
          <cell r="Q103">
            <v>11</v>
          </cell>
          <cell r="R103">
            <v>4</v>
          </cell>
          <cell r="S103">
            <v>7</v>
          </cell>
          <cell r="T103">
            <v>5</v>
          </cell>
          <cell r="U103">
            <v>8</v>
          </cell>
          <cell r="V103">
            <v>8</v>
          </cell>
        </row>
        <row r="104">
          <cell r="A104" t="str">
            <v>2014Dirección_de_Alimentos_y_BebidasDocumentos Técnicos Públicados</v>
          </cell>
          <cell r="D104">
            <v>2014</v>
          </cell>
          <cell r="E104" t="str">
            <v>Dirección_de_Alimentos_y_Bebidas</v>
          </cell>
          <cell r="F104" t="str">
            <v>Documentos Técnicos Públicados</v>
          </cell>
          <cell r="G104" t="str">
            <v>Documentos Técnicos Públicados</v>
          </cell>
          <cell r="H104">
            <v>23</v>
          </cell>
          <cell r="I104">
            <v>23</v>
          </cell>
          <cell r="J104">
            <v>1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1</v>
          </cell>
          <cell r="P104">
            <v>8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</v>
          </cell>
          <cell r="V104">
            <v>11</v>
          </cell>
        </row>
        <row r="105">
          <cell r="A105" t="str">
            <v>2014Dirección_de_Medicamentos_y_Productos_BiologicosCertificaciones BPM (Buenas Practias de Manufactura) para Gases Medicinales expedidas.</v>
          </cell>
          <cell r="D105">
            <v>2014</v>
          </cell>
          <cell r="E105" t="str">
            <v>Dirección_de_Medicamentos_y_Productos_Biologicos</v>
          </cell>
          <cell r="F105" t="str">
            <v>Certificaciones BPM (Buenas Practias de Manufactura) para Gases Medicinales expedidas.</v>
          </cell>
          <cell r="G105" t="str">
            <v>Certificaciones BPM (Buenas Practias de Manufactura) para Gases Medicinales expedidas.</v>
          </cell>
          <cell r="H105">
            <v>67</v>
          </cell>
          <cell r="I105">
            <v>72</v>
          </cell>
          <cell r="J105">
            <v>1.0746268656716418</v>
          </cell>
          <cell r="K105">
            <v>2</v>
          </cell>
          <cell r="L105">
            <v>2</v>
          </cell>
          <cell r="M105">
            <v>6</v>
          </cell>
          <cell r="N105">
            <v>8</v>
          </cell>
          <cell r="O105">
            <v>12</v>
          </cell>
          <cell r="P105">
            <v>7</v>
          </cell>
          <cell r="Q105">
            <v>7</v>
          </cell>
          <cell r="R105">
            <v>5</v>
          </cell>
          <cell r="S105">
            <v>10</v>
          </cell>
          <cell r="T105">
            <v>8</v>
          </cell>
          <cell r="U105">
            <v>2</v>
          </cell>
          <cell r="V105">
            <v>3</v>
          </cell>
        </row>
        <row r="106">
          <cell r="A106" t="str">
            <v>2014Dirección_de_Medicamentos_y_Productos_BiologicosCertificaciones BPM (Buenas Practicas de Manufactura) expedidas.</v>
          </cell>
          <cell r="D106">
            <v>2014</v>
          </cell>
          <cell r="E106" t="str">
            <v>Dirección_de_Medicamentos_y_Productos_Biologicos</v>
          </cell>
          <cell r="F106" t="str">
            <v>Certificaciones BPM (Buenas Practicas de Manufactura) expedidas.</v>
          </cell>
          <cell r="G106" t="str">
            <v>Certificaciones BPM (Buenas Practicas de Manufactura) expedidas.</v>
          </cell>
          <cell r="H106">
            <v>90</v>
          </cell>
          <cell r="I106">
            <v>103</v>
          </cell>
          <cell r="J106">
            <v>1.1444444444444444</v>
          </cell>
          <cell r="K106">
            <v>6</v>
          </cell>
          <cell r="L106">
            <v>7</v>
          </cell>
          <cell r="M106">
            <v>11</v>
          </cell>
          <cell r="N106">
            <v>10</v>
          </cell>
          <cell r="O106">
            <v>9</v>
          </cell>
          <cell r="P106">
            <v>10</v>
          </cell>
          <cell r="Q106">
            <v>9</v>
          </cell>
          <cell r="R106">
            <v>6</v>
          </cell>
          <cell r="S106">
            <v>10</v>
          </cell>
          <cell r="T106">
            <v>7</v>
          </cell>
          <cell r="U106">
            <v>9</v>
          </cell>
          <cell r="V106">
            <v>9</v>
          </cell>
        </row>
        <row r="107">
          <cell r="A107" t="str">
            <v>|</v>
          </cell>
          <cell r="D107">
            <v>2014</v>
          </cell>
          <cell r="E107" t="str">
            <v>Dirección_de_Medicamentos_y_Productos_Biologicos</v>
          </cell>
          <cell r="F107" t="str">
            <v>Certificaciones BPM (Buenas Practicas de Manufactura) De Orden Internacional expedidas.</v>
          </cell>
          <cell r="G107" t="str">
            <v>Certificaciones BPM (Buenas Practicas de Manufactura) De Orden Internacional expedidas.</v>
          </cell>
          <cell r="H107">
            <v>72</v>
          </cell>
          <cell r="I107">
            <v>66</v>
          </cell>
          <cell r="J107">
            <v>0.91666666666666663</v>
          </cell>
          <cell r="K107">
            <v>0</v>
          </cell>
          <cell r="L107">
            <v>0</v>
          </cell>
          <cell r="M107">
            <v>3</v>
          </cell>
          <cell r="N107">
            <v>6</v>
          </cell>
          <cell r="O107">
            <v>10</v>
          </cell>
          <cell r="P107">
            <v>3</v>
          </cell>
          <cell r="Q107">
            <v>9</v>
          </cell>
          <cell r="R107">
            <v>6</v>
          </cell>
          <cell r="S107">
            <v>4</v>
          </cell>
          <cell r="T107">
            <v>7</v>
          </cell>
          <cell r="U107">
            <v>14</v>
          </cell>
          <cell r="V107">
            <v>4</v>
          </cell>
        </row>
        <row r="108">
          <cell r="A108" t="str">
            <v>2014Dirección_de_Medicamentos_y_Productos_BiologicosCertificaciones BPL (Buenas Practicas de Laboratorio) expedidas.</v>
          </cell>
          <cell r="D108">
            <v>2014</v>
          </cell>
          <cell r="E108" t="str">
            <v>Dirección_de_Medicamentos_y_Productos_Biologicos</v>
          </cell>
          <cell r="F108" t="str">
            <v>Certificaciones BPL (Buenas Practicas de Laboratorio) expedidas.</v>
          </cell>
          <cell r="G108" t="str">
            <v>Certificaciones BPL (Buenas Practicas de Laboratorio) expedidas.</v>
          </cell>
          <cell r="H108">
            <v>20</v>
          </cell>
          <cell r="I108">
            <v>3</v>
          </cell>
          <cell r="J108">
            <v>0.15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2</v>
          </cell>
          <cell r="V108">
            <v>1</v>
          </cell>
        </row>
        <row r="109">
          <cell r="A109" t="str">
            <v>2014Dirección_de_Medicamentos_y_Productos_BiologicosCertificaciones BPE (Buenas Practicas de Elaboración) expedidas.</v>
          </cell>
          <cell r="D109">
            <v>2014</v>
          </cell>
          <cell r="E109" t="str">
            <v>Dirección_de_Medicamentos_y_Productos_Biologicos</v>
          </cell>
          <cell r="F109" t="str">
            <v>Certificaciones BPE (Buenas Practicas de Elaboración) expedidas.</v>
          </cell>
          <cell r="G109" t="str">
            <v>Certificaciones BPE (Buenas Practicas de Elaboración) expedidas.</v>
          </cell>
          <cell r="H109">
            <v>35</v>
          </cell>
          <cell r="I109">
            <v>32</v>
          </cell>
          <cell r="J109">
            <v>0.91428571428571426</v>
          </cell>
          <cell r="K109">
            <v>0</v>
          </cell>
          <cell r="L109">
            <v>2</v>
          </cell>
          <cell r="M109">
            <v>4</v>
          </cell>
          <cell r="N109">
            <v>1</v>
          </cell>
          <cell r="O109">
            <v>3</v>
          </cell>
          <cell r="P109">
            <v>2</v>
          </cell>
          <cell r="Q109">
            <v>4</v>
          </cell>
          <cell r="R109">
            <v>3</v>
          </cell>
          <cell r="S109">
            <v>2</v>
          </cell>
          <cell r="T109">
            <v>8</v>
          </cell>
          <cell r="U109">
            <v>0</v>
          </cell>
          <cell r="V109">
            <v>3</v>
          </cell>
        </row>
        <row r="110">
          <cell r="A110" t="str">
            <v>2014Dirección_de_Medicamentos_y_Productos_BiologicosCertificaciones BPC (Buenas Practicas Clinicas) realizadas.</v>
          </cell>
          <cell r="D110">
            <v>2014</v>
          </cell>
          <cell r="E110" t="str">
            <v>Dirección_de_Medicamentos_y_Productos_Biologicos</v>
          </cell>
          <cell r="F110" t="str">
            <v>Certificaciones BPC (Buenas Practicas Clinicas) realizadas.</v>
          </cell>
          <cell r="G110" t="str">
            <v>Certificaciones BPC (Buenas Practicas Clinicas) realizadas.</v>
          </cell>
          <cell r="H110">
            <v>5</v>
          </cell>
          <cell r="I110">
            <v>6</v>
          </cell>
          <cell r="J110">
            <v>1.2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0</v>
          </cell>
          <cell r="P110">
            <v>1</v>
          </cell>
          <cell r="Q110">
            <v>1</v>
          </cell>
          <cell r="R110">
            <v>1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</row>
        <row r="111">
          <cell r="A111" t="str">
            <v>2014Dirección_de_Medicamentos_y_Productos_BiologicosAsistencia Técnica a entes territoriales y otros actores.</v>
          </cell>
          <cell r="D111">
            <v>2014</v>
          </cell>
          <cell r="E111" t="str">
            <v>Dirección_de_Medicamentos_y_Productos_Biologicos</v>
          </cell>
          <cell r="F111" t="str">
            <v>Asistencia Técnica a entes territoriales y otros actores.</v>
          </cell>
          <cell r="G111" t="str">
            <v>Asistencia Técnica a entes territoriales y otros actores.</v>
          </cell>
          <cell r="H111">
            <v>3</v>
          </cell>
          <cell r="I111">
            <v>1</v>
          </cell>
          <cell r="J111">
            <v>0.33333333333333331</v>
          </cell>
          <cell r="K111">
            <v>0</v>
          </cell>
          <cell r="L111">
            <v>0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 t="str">
            <v>2014Dirección_de_Medicamentos_y_Productos_BiologicosVisitas de Seguimiento a Bancos de Sangre realizadas.</v>
          </cell>
          <cell r="D112">
            <v>2014</v>
          </cell>
          <cell r="E112" t="str">
            <v>Dirección_de_Medicamentos_y_Productos_Biologicos</v>
          </cell>
          <cell r="F112" t="str">
            <v>Visitas de Seguimiento a Bancos de Sangre realizadas.</v>
          </cell>
          <cell r="G112" t="str">
            <v>Visitas de Seguimiento a Bancos de Sangre realizadas.</v>
          </cell>
          <cell r="H112">
            <v>55</v>
          </cell>
          <cell r="I112">
            <v>47</v>
          </cell>
          <cell r="J112">
            <v>0.8545454545454545</v>
          </cell>
          <cell r="K112">
            <v>0</v>
          </cell>
          <cell r="L112">
            <v>4</v>
          </cell>
          <cell r="M112">
            <v>8</v>
          </cell>
          <cell r="N112">
            <v>6</v>
          </cell>
          <cell r="O112">
            <v>2</v>
          </cell>
          <cell r="P112">
            <v>6</v>
          </cell>
          <cell r="Q112">
            <v>8</v>
          </cell>
          <cell r="R112">
            <v>0</v>
          </cell>
          <cell r="S112">
            <v>3</v>
          </cell>
          <cell r="T112">
            <v>6</v>
          </cell>
          <cell r="U112">
            <v>4</v>
          </cell>
          <cell r="V112">
            <v>0</v>
          </cell>
        </row>
        <row r="113">
          <cell r="A113" t="str">
            <v>2014Dirección_de_Medicamentos_y_Productos_BiologicosVisitas de Seguimiento BPC (Buenas Practicas Clinicas).</v>
          </cell>
          <cell r="D113">
            <v>2014</v>
          </cell>
          <cell r="E113" t="str">
            <v>Dirección_de_Medicamentos_y_Productos_Biologicos</v>
          </cell>
          <cell r="F113" t="str">
            <v>Visitas de Seguimiento BPC (Buenas Practicas Clinicas).</v>
          </cell>
          <cell r="G113" t="str">
            <v>Visitas de Seguimiento BPC (Buenas Practicas Clinicas)</v>
          </cell>
          <cell r="H113">
            <v>35</v>
          </cell>
          <cell r="I113">
            <v>36</v>
          </cell>
          <cell r="J113">
            <v>1.0285714285714285</v>
          </cell>
          <cell r="K113">
            <v>0</v>
          </cell>
          <cell r="L113">
            <v>11</v>
          </cell>
          <cell r="M113">
            <v>1</v>
          </cell>
          <cell r="N113">
            <v>10</v>
          </cell>
          <cell r="O113">
            <v>0</v>
          </cell>
          <cell r="P113">
            <v>2</v>
          </cell>
          <cell r="Q113">
            <v>3</v>
          </cell>
          <cell r="R113">
            <v>2</v>
          </cell>
          <cell r="S113">
            <v>3</v>
          </cell>
          <cell r="T113">
            <v>2</v>
          </cell>
          <cell r="U113">
            <v>2</v>
          </cell>
          <cell r="V113">
            <v>0</v>
          </cell>
        </row>
        <row r="114">
          <cell r="A114" t="str">
            <v xml:space="preserve">2014Dirección_de_Medicamentos_y_Productos_BiologicosVisitas de Seguimientos a las Certificaciones de BPM para Gases Medicinales. </v>
          </cell>
          <cell r="D114">
            <v>2014</v>
          </cell>
          <cell r="E114" t="str">
            <v>Dirección_de_Medicamentos_y_Productos_Biologicos</v>
          </cell>
          <cell r="F114" t="str">
            <v xml:space="preserve">Visitas de Seguimientos a las Certificaciones de BPM para Gases Medicinales. </v>
          </cell>
          <cell r="G114" t="str">
            <v xml:space="preserve">Visitas de Seguimientos a las Certificaciones de BPM para Gases Medicinales </v>
          </cell>
          <cell r="H114">
            <v>18</v>
          </cell>
          <cell r="I114">
            <v>9</v>
          </cell>
          <cell r="J114">
            <v>0.5</v>
          </cell>
          <cell r="K114">
            <v>1</v>
          </cell>
          <cell r="L114">
            <v>1</v>
          </cell>
          <cell r="M114">
            <v>1</v>
          </cell>
          <cell r="N114">
            <v>0</v>
          </cell>
          <cell r="O114">
            <v>2</v>
          </cell>
          <cell r="P114">
            <v>2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2</v>
          </cell>
        </row>
        <row r="115">
          <cell r="A115" t="str">
            <v>2014Dirección_de_Medicamentos_y_Productos_BiologicosVisitas de Seguimiento a Protocolos de Investigación Clínica</v>
          </cell>
          <cell r="D115">
            <v>2014</v>
          </cell>
          <cell r="E115" t="str">
            <v>Dirección_de_Medicamentos_y_Productos_Biologicos</v>
          </cell>
          <cell r="F115" t="str">
            <v>Visitas de Seguimiento a Protocolos de Investigación Clínica</v>
          </cell>
          <cell r="G115" t="str">
            <v>Visitas de Seguimiento a Protocolos de Investigación Clínica</v>
          </cell>
          <cell r="H115">
            <v>25</v>
          </cell>
          <cell r="I115">
            <v>18</v>
          </cell>
          <cell r="J115">
            <v>0.72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1</v>
          </cell>
          <cell r="P115">
            <v>1</v>
          </cell>
          <cell r="Q115">
            <v>4</v>
          </cell>
          <cell r="R115">
            <v>3</v>
          </cell>
          <cell r="S115">
            <v>8</v>
          </cell>
          <cell r="T115">
            <v>1</v>
          </cell>
          <cell r="U115">
            <v>0</v>
          </cell>
          <cell r="V115">
            <v>0</v>
          </cell>
        </row>
        <row r="116">
          <cell r="A116" t="str">
            <v>2014Dirección_de_Medicamentos_y_Productos_BiologicosVisitas de Seguimientos a las Certificaciones BPM.</v>
          </cell>
          <cell r="D116">
            <v>2014</v>
          </cell>
          <cell r="E116" t="str">
            <v>Dirección_de_Medicamentos_y_Productos_Biologicos</v>
          </cell>
          <cell r="F116" t="str">
            <v>Visitas de Seguimientos a las Certificaciones BPM.</v>
          </cell>
          <cell r="G116" t="str">
            <v>Visitas de Seguimientos a las Certificaciones BPM</v>
          </cell>
          <cell r="H116">
            <v>24</v>
          </cell>
          <cell r="I116">
            <v>32</v>
          </cell>
          <cell r="J116">
            <v>1.3333333333333333</v>
          </cell>
          <cell r="K116">
            <v>6</v>
          </cell>
          <cell r="L116">
            <v>9</v>
          </cell>
          <cell r="M116">
            <v>8</v>
          </cell>
          <cell r="N116">
            <v>3</v>
          </cell>
          <cell r="O116">
            <v>4</v>
          </cell>
          <cell r="P116">
            <v>0</v>
          </cell>
          <cell r="Q116">
            <v>1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1</v>
          </cell>
        </row>
        <row r="117">
          <cell r="A117" t="str">
            <v>2014Dirección_de_Medicamentos_y_Productos_BiologicosVisitas de Seguimiento a los GTTs.</v>
          </cell>
          <cell r="D117">
            <v>2014</v>
          </cell>
          <cell r="E117" t="str">
            <v>Dirección_de_Medicamentos_y_Productos_Biologicos</v>
          </cell>
          <cell r="F117" t="str">
            <v>Visitas de Seguimiento a los GTTs.</v>
          </cell>
          <cell r="G117" t="str">
            <v xml:space="preserve">Visitas de Seguimiento a los GTTs </v>
          </cell>
          <cell r="H117">
            <v>20</v>
          </cell>
          <cell r="I117">
            <v>5</v>
          </cell>
          <cell r="J117">
            <v>0.25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5</v>
          </cell>
          <cell r="U117">
            <v>0</v>
          </cell>
          <cell r="V117">
            <v>0</v>
          </cell>
        </row>
        <row r="118">
          <cell r="A118" t="str">
            <v xml:space="preserve">2014Dirección_de_Medicamentos_y_Productos_BiologicosVisitas de Seguimiento al Programa Nacional de Farmacovigilancia en  instituciones de salud. </v>
          </cell>
          <cell r="D118">
            <v>2014</v>
          </cell>
          <cell r="E118" t="str">
            <v>Dirección_de_Medicamentos_y_Productos_Biologicos</v>
          </cell>
          <cell r="F118" t="str">
            <v xml:space="preserve">Visitas de Seguimiento al Programa Nacional de Farmacovigilancia en  instituciones de salud. </v>
          </cell>
          <cell r="G118" t="str">
            <v xml:space="preserve">Visitas de Seguimiento al Programa Nacional de Farmacovigilancia en  instituciones de salud. </v>
          </cell>
          <cell r="H118">
            <v>82</v>
          </cell>
          <cell r="I118">
            <v>72</v>
          </cell>
          <cell r="J118">
            <v>0.87804878048780488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</v>
          </cell>
          <cell r="P118">
            <v>0</v>
          </cell>
          <cell r="Q118">
            <v>10</v>
          </cell>
          <cell r="R118">
            <v>25</v>
          </cell>
          <cell r="S118">
            <v>13</v>
          </cell>
          <cell r="T118">
            <v>11</v>
          </cell>
          <cell r="U118">
            <v>0</v>
          </cell>
          <cell r="V118">
            <v>10</v>
          </cell>
        </row>
        <row r="119">
          <cell r="A119" t="str">
            <v xml:space="preserve">2014Dirección_de_Medicamentos_y_Productos_BiologicosVisitas de Seguimiento al Programa Nacional de Farmacovigilancia en Laboratorios de Medicamentos.  </v>
          </cell>
          <cell r="D119">
            <v>2014</v>
          </cell>
          <cell r="E119" t="str">
            <v>Dirección_de_Medicamentos_y_Productos_Biologicos</v>
          </cell>
          <cell r="F119" t="str">
            <v xml:space="preserve">Visitas de Seguimiento al Programa Nacional de Farmacovigilancia en Laboratorios de Medicamentos.  </v>
          </cell>
          <cell r="G119" t="str">
            <v xml:space="preserve">Visitas de Seguimiento al Programa Nacional de Farmacovigilancia en Laboratorios de Medicamentos.  </v>
          </cell>
          <cell r="H119">
            <v>30</v>
          </cell>
          <cell r="I119">
            <v>25</v>
          </cell>
          <cell r="J119">
            <v>0.83333333333333337</v>
          </cell>
          <cell r="K119">
            <v>0</v>
          </cell>
          <cell r="L119">
            <v>0</v>
          </cell>
          <cell r="M119">
            <v>0</v>
          </cell>
          <cell r="N119">
            <v>1</v>
          </cell>
          <cell r="O119">
            <v>1</v>
          </cell>
          <cell r="P119">
            <v>0</v>
          </cell>
          <cell r="Q119">
            <v>1</v>
          </cell>
          <cell r="R119">
            <v>1</v>
          </cell>
          <cell r="S119">
            <v>9</v>
          </cell>
          <cell r="T119">
            <v>12</v>
          </cell>
          <cell r="U119">
            <v>0</v>
          </cell>
          <cell r="V119">
            <v>0</v>
          </cell>
        </row>
        <row r="120">
          <cell r="A120" t="str">
            <v>2014Dirección_de_Medicamentos_y_Productos_BiologicosVisitas de Seguimiento al Programa Nacional de Farmacovigilancia en Entidades Administradoras de Planes de Beneficios APB.</v>
          </cell>
          <cell r="D120">
            <v>2014</v>
          </cell>
          <cell r="E120" t="str">
            <v>Dirección_de_Medicamentos_y_Productos_Biologicos</v>
          </cell>
          <cell r="F120" t="str">
            <v>Visitas de Seguimiento al Programa Nacional de Farmacovigilancia en Entidades Administradoras de Planes de Beneficios APB.</v>
          </cell>
          <cell r="G120" t="str">
            <v>Visitas de Seguimiento al Programa Nacional de Farmacovigilancia en Entidades Administradoras de Planes de Beneficios APB.</v>
          </cell>
          <cell r="H120">
            <v>12</v>
          </cell>
          <cell r="I120">
            <v>8</v>
          </cell>
          <cell r="J120">
            <v>0.66666666666666663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8</v>
          </cell>
          <cell r="U120">
            <v>0</v>
          </cell>
          <cell r="V120">
            <v>0</v>
          </cell>
        </row>
        <row r="121">
          <cell r="A121" t="str">
            <v>2014Dirección_de_Medicamentos_y_Productos_BiologicosVisitas de Acompañamiento Técnico en actividades relacionadas con IVC de Medicamentos.</v>
          </cell>
          <cell r="D121">
            <v>2014</v>
          </cell>
          <cell r="E121" t="str">
            <v>Dirección_de_Medicamentos_y_Productos_Biologicos</v>
          </cell>
          <cell r="F121" t="str">
            <v>Visitas de Acompañamiento Técnico en actividades relacionadas con IVC de Medicamentos.</v>
          </cell>
          <cell r="G121" t="str">
            <v>Visitas de Acompañamiento Técnico en actividades relacionadas con IVC de Medicamentos.</v>
          </cell>
          <cell r="H121">
            <v>25</v>
          </cell>
          <cell r="I121">
            <v>32</v>
          </cell>
          <cell r="J121">
            <v>1.28</v>
          </cell>
          <cell r="K121">
            <v>0</v>
          </cell>
          <cell r="L121">
            <v>0</v>
          </cell>
          <cell r="M121">
            <v>3</v>
          </cell>
          <cell r="N121">
            <v>0</v>
          </cell>
          <cell r="O121">
            <v>4</v>
          </cell>
          <cell r="P121">
            <v>0</v>
          </cell>
          <cell r="Q121">
            <v>15</v>
          </cell>
          <cell r="R121">
            <v>10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 t="str">
            <v>2014Dirección_de_Medicamentos_y_Productos_BiologicosVisitas de Acompañamiento Técnico en actividades relacionadas con IVC de Bancos de Sangre.</v>
          </cell>
          <cell r="D122">
            <v>2014</v>
          </cell>
          <cell r="E122" t="str">
            <v>Dirección_de_Medicamentos_y_Productos_Biologicos</v>
          </cell>
          <cell r="F122" t="str">
            <v>Visitas de Acompañamiento Técnico en actividades relacionadas con IVC de Bancos de Sangre.</v>
          </cell>
          <cell r="G122" t="str">
            <v>Visitas de Acompañamiento Técnico en actividades relacionadas con IVC de Bancos de Sangre.</v>
          </cell>
          <cell r="H122">
            <v>13</v>
          </cell>
          <cell r="I122">
            <v>10</v>
          </cell>
          <cell r="J122">
            <v>0.76923076923076927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2</v>
          </cell>
          <cell r="Q122">
            <v>0</v>
          </cell>
          <cell r="R122">
            <v>3</v>
          </cell>
          <cell r="S122">
            <v>2</v>
          </cell>
          <cell r="T122">
            <v>2</v>
          </cell>
          <cell r="U122">
            <v>0</v>
          </cell>
          <cell r="V122">
            <v>0</v>
          </cell>
        </row>
        <row r="123">
          <cell r="A123" t="str">
            <v>2014Dirección_de_Medicamentos_y_Productos_BiologicosTramites asociados a registros sanitarios, permisos y notificaciones.</v>
          </cell>
          <cell r="D123">
            <v>2014</v>
          </cell>
          <cell r="E123" t="str">
            <v>Dirección_de_Medicamentos_y_Productos_Biologicos</v>
          </cell>
          <cell r="F123" t="str">
            <v>Tramites asociados a registros sanitarios, permisos y notificaciones.</v>
          </cell>
          <cell r="G123" t="str">
            <v>Tramites asociados a registros sanitarios, permisos y notificaciones</v>
          </cell>
          <cell r="H123">
            <v>7</v>
          </cell>
          <cell r="I123">
            <v>14</v>
          </cell>
          <cell r="J123">
            <v>2</v>
          </cell>
          <cell r="K123">
            <v>3</v>
          </cell>
          <cell r="L123">
            <v>4</v>
          </cell>
          <cell r="M123">
            <v>2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0</v>
          </cell>
          <cell r="S123">
            <v>0</v>
          </cell>
          <cell r="T123">
            <v>3</v>
          </cell>
          <cell r="U123">
            <v>0</v>
          </cell>
          <cell r="V123">
            <v>0</v>
          </cell>
        </row>
        <row r="124">
          <cell r="A124" t="str">
            <v>2014Dirección_de_Medicamentos_y_Productos_BiologicosRegistros Sanitarios, permisos y notificaciones Nuevos.</v>
          </cell>
          <cell r="D124">
            <v>2014</v>
          </cell>
          <cell r="E124" t="str">
            <v>Dirección_de_Medicamentos_y_Productos_Biologicos</v>
          </cell>
          <cell r="F124" t="str">
            <v>Registros Sanitarios, permisos y notificaciones Nuevos.</v>
          </cell>
          <cell r="G124" t="str">
            <v>Registros Sanitarios, permisos y notificaciones Nuevos</v>
          </cell>
          <cell r="H124">
            <v>3130</v>
          </cell>
          <cell r="I124">
            <v>4103</v>
          </cell>
          <cell r="J124">
            <v>1.3108626198083067</v>
          </cell>
          <cell r="K124">
            <v>230</v>
          </cell>
          <cell r="L124">
            <v>266</v>
          </cell>
          <cell r="M124">
            <v>421</v>
          </cell>
          <cell r="N124">
            <v>297</v>
          </cell>
          <cell r="O124">
            <v>469</v>
          </cell>
          <cell r="P124">
            <v>377</v>
          </cell>
          <cell r="Q124">
            <v>450</v>
          </cell>
          <cell r="R124">
            <v>316</v>
          </cell>
          <cell r="S124">
            <v>264</v>
          </cell>
          <cell r="T124">
            <v>364</v>
          </cell>
          <cell r="U124">
            <v>269</v>
          </cell>
          <cell r="V124">
            <v>380</v>
          </cell>
        </row>
        <row r="125">
          <cell r="A125" t="str">
            <v>2014Dirección_de_Dispositivos_Médicos_y_otras_TecnologiasCertificaciones CCA (Certificados de Capacidad de Almacenamiento) expedidos.</v>
          </cell>
          <cell r="D125">
            <v>2014</v>
          </cell>
          <cell r="E125" t="str">
            <v>Dirección_de_Dispositivos_Médicos_y_otras_Tecnologias</v>
          </cell>
          <cell r="F125" t="str">
            <v>Certificaciones CCA (Certificados de Capacidad de Almacenamiento) expedidos.</v>
          </cell>
          <cell r="G125" t="str">
            <v>Certificaciones CCA (Certificados de Capacidad de Almacenamiento) expedidos.</v>
          </cell>
          <cell r="H125">
            <v>793</v>
          </cell>
          <cell r="I125">
            <v>793</v>
          </cell>
          <cell r="J125">
            <v>1</v>
          </cell>
          <cell r="K125">
            <v>17</v>
          </cell>
          <cell r="L125">
            <v>54</v>
          </cell>
          <cell r="M125">
            <v>52</v>
          </cell>
          <cell r="N125">
            <v>46</v>
          </cell>
          <cell r="O125">
            <v>64</v>
          </cell>
          <cell r="P125">
            <v>78</v>
          </cell>
          <cell r="Q125">
            <v>97</v>
          </cell>
          <cell r="R125">
            <v>83</v>
          </cell>
          <cell r="S125">
            <v>87</v>
          </cell>
          <cell r="T125">
            <v>83</v>
          </cell>
          <cell r="U125">
            <v>64</v>
          </cell>
          <cell r="V125">
            <v>68</v>
          </cell>
        </row>
        <row r="126">
          <cell r="A126" t="str">
            <v>2014Dirección_de_Dispositivos_Médicos_y_otras_TecnologiasCertificaciones Condiciones Sanitarias para Bancos de Tejido y Medula Osea expedidas.</v>
          </cell>
          <cell r="D126">
            <v>2014</v>
          </cell>
          <cell r="E126" t="str">
            <v>Dirección_de_Dispositivos_Médicos_y_otras_Tecnologias</v>
          </cell>
          <cell r="F126" t="str">
            <v>Certificaciones Condiciones Sanitarias para Bancos de Tejido y Medula Osea expedidas.</v>
          </cell>
          <cell r="G126" t="str">
            <v>Certificaciones Condiciones Sanitarias para Bancos de Tejido y Medula Osea expedidas.</v>
          </cell>
          <cell r="H126">
            <v>5</v>
          </cell>
          <cell r="I126">
            <v>5</v>
          </cell>
          <cell r="J126">
            <v>1</v>
          </cell>
          <cell r="K126">
            <v>0</v>
          </cell>
          <cell r="L126">
            <v>0</v>
          </cell>
          <cell r="M126">
            <v>1</v>
          </cell>
          <cell r="N126">
            <v>0</v>
          </cell>
          <cell r="O126">
            <v>1</v>
          </cell>
          <cell r="P126">
            <v>0</v>
          </cell>
          <cell r="Q126">
            <v>2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1</v>
          </cell>
        </row>
        <row r="127">
          <cell r="A127" t="str">
            <v>2014Dirección_de_Dispositivos_Médicos_y_otras_TecnologiasRegistros Sanitarios, permisos y notificaciones Nuevos</v>
          </cell>
          <cell r="D127">
            <v>2014</v>
          </cell>
          <cell r="E127" t="str">
            <v>Dirección_de_Dispositivos_Médicos_y_otras_Tecnologias</v>
          </cell>
          <cell r="F127" t="str">
            <v>Registros Sanitarios, permisos y notificaciones Nuevos</v>
          </cell>
          <cell r="G127" t="str">
            <v>Registros Sanitarios, permisos y notificaciones Nuevos</v>
          </cell>
          <cell r="H127">
            <v>3552</v>
          </cell>
          <cell r="I127">
            <v>3021</v>
          </cell>
          <cell r="J127">
            <v>0.8505067567567568</v>
          </cell>
          <cell r="K127">
            <v>138</v>
          </cell>
          <cell r="L127">
            <v>318</v>
          </cell>
          <cell r="M127">
            <v>203</v>
          </cell>
          <cell r="N127">
            <v>164</v>
          </cell>
          <cell r="O127">
            <v>285</v>
          </cell>
          <cell r="P127">
            <v>247</v>
          </cell>
          <cell r="Q127">
            <v>230</v>
          </cell>
          <cell r="R127">
            <v>255</v>
          </cell>
          <cell r="S127">
            <v>249</v>
          </cell>
          <cell r="T127">
            <v>365</v>
          </cell>
          <cell r="U127">
            <v>295</v>
          </cell>
          <cell r="V127">
            <v>272</v>
          </cell>
        </row>
        <row r="128">
          <cell r="A128" t="str">
            <v>2014Dirección_de_Dispositivos_Médicos_y_otras_TecnologiasVisitas de Seguimientos a Certificaciones</v>
          </cell>
          <cell r="D128">
            <v>2014</v>
          </cell>
          <cell r="E128" t="str">
            <v>Dirección_de_Dispositivos_Médicos_y_otras_Tecnologias</v>
          </cell>
          <cell r="F128" t="str">
            <v>Visitas de Seguimientos a Certificaciones</v>
          </cell>
          <cell r="G128" t="str">
            <v>Visitas de Seguimientos a certificaciones</v>
          </cell>
          <cell r="H128">
            <v>93</v>
          </cell>
          <cell r="I128">
            <v>35</v>
          </cell>
          <cell r="J128">
            <v>0.37634408602150538</v>
          </cell>
          <cell r="K128">
            <v>1</v>
          </cell>
          <cell r="L128">
            <v>0</v>
          </cell>
          <cell r="M128">
            <v>3</v>
          </cell>
          <cell r="N128">
            <v>8</v>
          </cell>
          <cell r="O128">
            <v>10</v>
          </cell>
          <cell r="P128">
            <v>4</v>
          </cell>
          <cell r="Q128">
            <v>0</v>
          </cell>
          <cell r="R128">
            <v>1</v>
          </cell>
          <cell r="S128">
            <v>0</v>
          </cell>
          <cell r="T128">
            <v>2</v>
          </cell>
          <cell r="U128">
            <v>0</v>
          </cell>
          <cell r="V128">
            <v>6</v>
          </cell>
        </row>
        <row r="129">
          <cell r="A129" t="str">
            <v>2014Dirección_de_Dispositivos_Médicos_y_otras_TecnologiasAuditorias de certificación de Buenas Practicas de Bancos de Tejido y Medula Osea</v>
          </cell>
          <cell r="D129">
            <v>2014</v>
          </cell>
          <cell r="E129" t="str">
            <v>Dirección_de_Dispositivos_Médicos_y_otras_Tecnologias</v>
          </cell>
          <cell r="F129" t="str">
            <v>Auditorias de certificación de Buenas Practicas de Bancos de Tejido y Medula Osea</v>
          </cell>
          <cell r="G129" t="str">
            <v>Auditorias de certificación de Buenas Practicas de Bancos de Tejido y Medula Osea</v>
          </cell>
          <cell r="H129">
            <v>6</v>
          </cell>
          <cell r="I129">
            <v>7</v>
          </cell>
          <cell r="J129">
            <v>1.1666666666666667</v>
          </cell>
          <cell r="K129">
            <v>0</v>
          </cell>
          <cell r="L129">
            <v>1</v>
          </cell>
          <cell r="M129">
            <v>0</v>
          </cell>
          <cell r="N129">
            <v>1</v>
          </cell>
          <cell r="O129">
            <v>1</v>
          </cell>
          <cell r="P129">
            <v>0</v>
          </cell>
          <cell r="Q129">
            <v>0</v>
          </cell>
          <cell r="R129">
            <v>0</v>
          </cell>
          <cell r="S129">
            <v>1</v>
          </cell>
          <cell r="T129">
            <v>1</v>
          </cell>
          <cell r="U129">
            <v>2</v>
          </cell>
          <cell r="V129">
            <v>0</v>
          </cell>
        </row>
        <row r="130">
          <cell r="A130" t="str">
            <v>2014Dirección_de_Dispositivos_Médicos_y_otras_TecnologiasCapacitaciónes Técnicas a entes territoriales y otros actores.</v>
          </cell>
          <cell r="D130">
            <v>2014</v>
          </cell>
          <cell r="E130" t="str">
            <v>Dirección_de_Dispositivos_Médicos_y_otras_Tecnologias</v>
          </cell>
          <cell r="F130" t="str">
            <v>Capacitaciónes Técnicas a entes territoriales y otros actores.</v>
          </cell>
          <cell r="G130" t="str">
            <v>Capacitaciónes Técnicas a entes territoriales y otros actores.</v>
          </cell>
          <cell r="H130">
            <v>42</v>
          </cell>
          <cell r="I130">
            <v>44</v>
          </cell>
          <cell r="J130">
            <v>1.0476190476190477</v>
          </cell>
          <cell r="K130">
            <v>0</v>
          </cell>
          <cell r="L130">
            <v>0</v>
          </cell>
          <cell r="M130">
            <v>3</v>
          </cell>
          <cell r="N130">
            <v>3</v>
          </cell>
          <cell r="O130">
            <v>5</v>
          </cell>
          <cell r="P130">
            <v>5</v>
          </cell>
          <cell r="Q130">
            <v>8</v>
          </cell>
          <cell r="R130">
            <v>3</v>
          </cell>
          <cell r="S130">
            <v>7</v>
          </cell>
          <cell r="T130">
            <v>6</v>
          </cell>
          <cell r="U130">
            <v>1</v>
          </cell>
          <cell r="V130">
            <v>3</v>
          </cell>
        </row>
        <row r="131">
          <cell r="A131" t="str">
            <v>2014Dirección_de_Dispositivos_Médicos_y_otras_TecnologiasVisita de verificación de requisitos para Bancos de semen, óvulos y embriones.</v>
          </cell>
          <cell r="D131">
            <v>2014</v>
          </cell>
          <cell r="E131" t="str">
            <v>Dirección_de_Dispositivos_Médicos_y_otras_Tecnologias</v>
          </cell>
          <cell r="F131" t="str">
            <v>Visita de verificación de requisitos para Bancos de semen, óvulos y embriones.</v>
          </cell>
          <cell r="G131" t="str">
            <v>Visita de Verificación de requisitos para Bancos de semen, óvulos y embriones.</v>
          </cell>
          <cell r="H131">
            <v>16</v>
          </cell>
          <cell r="I131">
            <v>6</v>
          </cell>
          <cell r="J131">
            <v>0.375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1</v>
          </cell>
          <cell r="R131">
            <v>1</v>
          </cell>
          <cell r="S131">
            <v>1</v>
          </cell>
          <cell r="T131">
            <v>0</v>
          </cell>
          <cell r="U131">
            <v>0</v>
          </cell>
          <cell r="V131">
            <v>1</v>
          </cell>
        </row>
        <row r="132">
          <cell r="A132" t="str">
            <v>2014Dirección_de_Dispositivos_Médicos_y_otras_TecnologiasDocumentos Técnicos Públicados</v>
          </cell>
          <cell r="D132">
            <v>2014</v>
          </cell>
          <cell r="E132" t="str">
            <v>Dirección_de_Dispositivos_Médicos_y_otras_Tecnologias</v>
          </cell>
          <cell r="F132" t="str">
            <v>Documentos Técnicos Públicados</v>
          </cell>
          <cell r="G132" t="str">
            <v>Documentos Técnicos Públicados</v>
          </cell>
          <cell r="H132">
            <v>9</v>
          </cell>
          <cell r="I132">
            <v>9</v>
          </cell>
          <cell r="J132">
            <v>1</v>
          </cell>
          <cell r="K132">
            <v>1</v>
          </cell>
          <cell r="L132">
            <v>1</v>
          </cell>
          <cell r="M132">
            <v>1</v>
          </cell>
          <cell r="N132">
            <v>0</v>
          </cell>
          <cell r="O132">
            <v>0</v>
          </cell>
          <cell r="P132">
            <v>1</v>
          </cell>
          <cell r="Q132">
            <v>0</v>
          </cell>
          <cell r="R132">
            <v>0</v>
          </cell>
          <cell r="S132">
            <v>1</v>
          </cell>
          <cell r="T132">
            <v>1</v>
          </cell>
          <cell r="U132">
            <v>1</v>
          </cell>
          <cell r="V132">
            <v>2</v>
          </cell>
        </row>
        <row r="133">
          <cell r="A133" t="str">
            <v xml:space="preserve">2014Dirección_de_Dispositivos_Médicos_y_otras_TecnologiasVisitas de IVC Bancos de Tejido y Medula Osea, Bancos de Medicina Reproductiva </v>
          </cell>
          <cell r="D133">
            <v>2014</v>
          </cell>
          <cell r="E133" t="str">
            <v>Dirección_de_Dispositivos_Médicos_y_otras_Tecnologias</v>
          </cell>
          <cell r="F133" t="str">
            <v xml:space="preserve">Visitas de IVC Bancos de Tejido y Medula Osea, Bancos de Medicina Reproductiva </v>
          </cell>
          <cell r="G133" t="str">
            <v xml:space="preserve">Visitas de IVC Bancos de Tejido y Medula Osea, Bancos de Medicina Reproductiva </v>
          </cell>
          <cell r="H133">
            <v>29</v>
          </cell>
          <cell r="I133">
            <v>29</v>
          </cell>
          <cell r="J133">
            <v>1</v>
          </cell>
          <cell r="K133">
            <v>0</v>
          </cell>
          <cell r="L133">
            <v>1</v>
          </cell>
          <cell r="M133">
            <v>4</v>
          </cell>
          <cell r="N133">
            <v>0</v>
          </cell>
          <cell r="O133">
            <v>1</v>
          </cell>
          <cell r="P133">
            <v>6</v>
          </cell>
          <cell r="Q133">
            <v>5</v>
          </cell>
          <cell r="R133">
            <v>4</v>
          </cell>
          <cell r="S133">
            <v>2</v>
          </cell>
          <cell r="T133">
            <v>0</v>
          </cell>
          <cell r="U133">
            <v>3</v>
          </cell>
          <cell r="V133">
            <v>3</v>
          </cell>
        </row>
        <row r="134">
          <cell r="A134" t="str">
            <v>2014Dirección_de_Dispositivos_Médicos_y_otras_TecnologiasVisitas de Acompañamiento Técnico en actividades relacionadas con IVC</v>
          </cell>
          <cell r="D134">
            <v>2014</v>
          </cell>
          <cell r="E134" t="str">
            <v>Dirección_de_Dispositivos_Médicos_y_otras_Tecnologias</v>
          </cell>
          <cell r="F134" t="str">
            <v>Visitas de Acompañamiento Técnico en actividades relacionadas con IVC</v>
          </cell>
          <cell r="G134" t="str">
            <v>Visitas de Acompañamiento Técnico en actividades relacionadas con IVC</v>
          </cell>
          <cell r="H134">
            <v>138</v>
          </cell>
          <cell r="I134">
            <v>26</v>
          </cell>
          <cell r="J134">
            <v>0.18840579710144928</v>
          </cell>
          <cell r="K134">
            <v>2</v>
          </cell>
          <cell r="L134">
            <v>2</v>
          </cell>
          <cell r="M134">
            <v>1</v>
          </cell>
          <cell r="N134">
            <v>0</v>
          </cell>
          <cell r="O134">
            <v>8</v>
          </cell>
          <cell r="P134">
            <v>1</v>
          </cell>
          <cell r="Q134">
            <v>1</v>
          </cell>
          <cell r="R134">
            <v>1</v>
          </cell>
          <cell r="S134">
            <v>3</v>
          </cell>
          <cell r="T134">
            <v>2</v>
          </cell>
          <cell r="U134">
            <v>3</v>
          </cell>
          <cell r="V134">
            <v>2</v>
          </cell>
        </row>
        <row r="135">
          <cell r="A135" t="str">
            <v>2014Dirección_de_Dispositivos_Médicos_y_otras_TecnologiasAsistencia Técnica a entes territoriales y otros actores.</v>
          </cell>
          <cell r="D135">
            <v>2014</v>
          </cell>
          <cell r="E135" t="str">
            <v>Dirección_de_Dispositivos_Médicos_y_otras_Tecnologias</v>
          </cell>
          <cell r="F135" t="str">
            <v>Asistencia Técnica a entes territoriales y otros actores.</v>
          </cell>
          <cell r="G135" t="str">
            <v>Asistencia Técnica a entes territoriales y otros actores.</v>
          </cell>
          <cell r="H135">
            <v>59</v>
          </cell>
          <cell r="I135">
            <v>65</v>
          </cell>
          <cell r="J135">
            <v>1.1016949152542372</v>
          </cell>
          <cell r="K135">
            <v>0</v>
          </cell>
          <cell r="L135">
            <v>0</v>
          </cell>
          <cell r="M135">
            <v>5</v>
          </cell>
          <cell r="N135">
            <v>5</v>
          </cell>
          <cell r="O135">
            <v>8</v>
          </cell>
          <cell r="P135">
            <v>11</v>
          </cell>
          <cell r="Q135">
            <v>10</v>
          </cell>
          <cell r="R135">
            <v>12</v>
          </cell>
          <cell r="S135">
            <v>4</v>
          </cell>
          <cell r="T135">
            <v>5</v>
          </cell>
          <cell r="U135">
            <v>4</v>
          </cell>
          <cell r="V135">
            <v>1</v>
          </cell>
        </row>
        <row r="136">
          <cell r="A136" t="str">
            <v xml:space="preserve">2014Dirección_de_Dispositivos_Médicos_y_otras_TecnologiasAnalizis de reportes de eventos e incidentes adversos asociados al uso de los dispositivos médicos Tecnovigilancia. </v>
          </cell>
          <cell r="D136">
            <v>2014</v>
          </cell>
          <cell r="E136" t="str">
            <v>Dirección_de_Dispositivos_Médicos_y_otras_Tecnologias</v>
          </cell>
          <cell r="F136" t="str">
            <v xml:space="preserve">Analizis de reportes de eventos e incidentes adversos asociados al uso de los dispositivos médicos Tecnovigilancia. </v>
          </cell>
          <cell r="G136" t="str">
            <v xml:space="preserve">Analizis de reportes de eventos e incidentes adversos asociados al uso de los dispositivos médicos Tecnovigilancia. </v>
          </cell>
          <cell r="H136">
            <v>5754</v>
          </cell>
          <cell r="I136">
            <v>5842</v>
          </cell>
          <cell r="J136">
            <v>1.0152937087243656</v>
          </cell>
          <cell r="K136">
            <v>165</v>
          </cell>
          <cell r="L136">
            <v>567</v>
          </cell>
          <cell r="M136">
            <v>284</v>
          </cell>
          <cell r="N136">
            <v>506</v>
          </cell>
          <cell r="O136">
            <v>622</v>
          </cell>
          <cell r="P136">
            <v>619</v>
          </cell>
          <cell r="Q136">
            <v>724</v>
          </cell>
          <cell r="R136">
            <v>499</v>
          </cell>
          <cell r="S136">
            <v>227</v>
          </cell>
          <cell r="T136">
            <v>1051</v>
          </cell>
          <cell r="U136">
            <v>543</v>
          </cell>
          <cell r="V136">
            <v>35</v>
          </cell>
        </row>
        <row r="137">
          <cell r="A137" t="str">
            <v xml:space="preserve">2014Dirección_de_Dispositivos_Médicos_y_otras_TecnologiasAnalizis de reportes de eventos e incidentes adversos asociados al uso de los dispositivos médicos Reactivovigilancia. </v>
          </cell>
          <cell r="D137">
            <v>2014</v>
          </cell>
          <cell r="E137" t="str">
            <v>Dirección_de_Dispositivos_Médicos_y_otras_Tecnologias</v>
          </cell>
          <cell r="F137" t="str">
            <v xml:space="preserve">Analizis de reportes de eventos e incidentes adversos asociados al uso de los dispositivos médicos Reactivovigilancia. </v>
          </cell>
          <cell r="G137" t="str">
            <v xml:space="preserve">Analizis de reportes de eventos e incidentes adversos asociados al uso de los dispositivos médicos Tecnovigilancia. </v>
          </cell>
          <cell r="H137">
            <v>60</v>
          </cell>
          <cell r="I137">
            <v>58</v>
          </cell>
          <cell r="J137">
            <v>0.96666666666666667</v>
          </cell>
          <cell r="K137">
            <v>0</v>
          </cell>
          <cell r="L137">
            <v>4</v>
          </cell>
          <cell r="M137">
            <v>9</v>
          </cell>
          <cell r="N137">
            <v>4</v>
          </cell>
          <cell r="O137">
            <v>10</v>
          </cell>
          <cell r="P137">
            <v>0</v>
          </cell>
          <cell r="Q137">
            <v>3</v>
          </cell>
          <cell r="R137">
            <v>5</v>
          </cell>
          <cell r="S137">
            <v>4</v>
          </cell>
          <cell r="T137">
            <v>8</v>
          </cell>
          <cell r="U137">
            <v>9</v>
          </cell>
          <cell r="V137">
            <v>2</v>
          </cell>
        </row>
        <row r="138">
          <cell r="A138" t="str">
            <v>2014Dirección_de_Dispositivos_Médicos_y_otras_TecnologiasInscripciones a la Red Nacional de Tecnovigilancia</v>
          </cell>
          <cell r="D138">
            <v>2014</v>
          </cell>
          <cell r="E138" t="str">
            <v>Dirección_de_Dispositivos_Médicos_y_otras_Tecnologias</v>
          </cell>
          <cell r="F138" t="str">
            <v>Inscripciones a la Red Nacional de Tecnovigilancia</v>
          </cell>
          <cell r="G138" t="str">
            <v>Inscripciones a la Red Nacional de Tecnovigilancia</v>
          </cell>
          <cell r="H138">
            <v>2500</v>
          </cell>
          <cell r="I138">
            <v>6146</v>
          </cell>
          <cell r="J138">
            <v>2.4584000000000001</v>
          </cell>
          <cell r="K138">
            <v>191</v>
          </cell>
          <cell r="L138">
            <v>345</v>
          </cell>
          <cell r="M138">
            <v>489</v>
          </cell>
          <cell r="N138">
            <v>545</v>
          </cell>
          <cell r="O138">
            <v>664</v>
          </cell>
          <cell r="P138">
            <v>312</v>
          </cell>
          <cell r="Q138">
            <v>497</v>
          </cell>
          <cell r="R138">
            <v>837</v>
          </cell>
          <cell r="S138">
            <v>979</v>
          </cell>
          <cell r="T138">
            <v>614</v>
          </cell>
          <cell r="U138">
            <v>373</v>
          </cell>
          <cell r="V138">
            <v>300</v>
          </cell>
        </row>
        <row r="139">
          <cell r="A139" t="str">
            <v>2014Dirección_de_Dispositivos_Médicos_y_otras_TecnologiasInscripciones a la Red Nacional de Reactivovigilancia</v>
          </cell>
          <cell r="D139">
            <v>2014</v>
          </cell>
          <cell r="E139" t="str">
            <v>Dirección_de_Dispositivos_Médicos_y_otras_Tecnologias</v>
          </cell>
          <cell r="F139" t="str">
            <v>Inscripciones a la Red Nacional de Reactivovigilancia</v>
          </cell>
          <cell r="G139" t="str">
            <v>Inscripciones a la Red Nacional de Reactivovigilancia</v>
          </cell>
          <cell r="H139">
            <v>442</v>
          </cell>
          <cell r="I139">
            <v>937</v>
          </cell>
          <cell r="J139">
            <v>2.1199095022624435</v>
          </cell>
          <cell r="K139">
            <v>16</v>
          </cell>
          <cell r="L139">
            <v>39</v>
          </cell>
          <cell r="M139">
            <v>43</v>
          </cell>
          <cell r="N139">
            <v>43</v>
          </cell>
          <cell r="O139">
            <v>63</v>
          </cell>
          <cell r="P139">
            <v>141</v>
          </cell>
          <cell r="Q139">
            <v>67</v>
          </cell>
          <cell r="R139">
            <v>135</v>
          </cell>
          <cell r="S139">
            <v>133</v>
          </cell>
          <cell r="T139">
            <v>119</v>
          </cell>
          <cell r="U139">
            <v>68</v>
          </cell>
          <cell r="V139">
            <v>70</v>
          </cell>
        </row>
        <row r="140">
          <cell r="A140" t="str">
            <v>2014Dirección_de_Cosméticos_Aseo_Plaguicidas_y_Productos_de_Higiene_DomesticaCertificaciones CCP de cosméticos expedidas.</v>
          </cell>
          <cell r="B140">
            <v>0</v>
          </cell>
          <cell r="C140">
            <v>0</v>
          </cell>
          <cell r="D140">
            <v>2014</v>
          </cell>
          <cell r="E140" t="str">
            <v>Dirección_de_Cosméticos_Aseo_Plaguicidas_y_Productos_de_Higiene_Domestica</v>
          </cell>
          <cell r="F140" t="str">
            <v>Certificaciones CCP de cosméticos expedidas.</v>
          </cell>
          <cell r="G140" t="str">
            <v>Certificaciones CCP de cosméticos expedidas.</v>
          </cell>
          <cell r="H140">
            <v>40</v>
          </cell>
          <cell r="I140">
            <v>59</v>
          </cell>
          <cell r="J140">
            <v>1.4750000000000001</v>
          </cell>
          <cell r="K140">
            <v>4</v>
          </cell>
          <cell r="L140">
            <v>2</v>
          </cell>
          <cell r="M140">
            <v>7</v>
          </cell>
          <cell r="N140">
            <v>3</v>
          </cell>
          <cell r="O140">
            <v>6</v>
          </cell>
          <cell r="P140">
            <v>4</v>
          </cell>
          <cell r="Q140">
            <v>2</v>
          </cell>
          <cell r="R140">
            <v>6</v>
          </cell>
          <cell r="S140">
            <v>5</v>
          </cell>
          <cell r="T140">
            <v>11</v>
          </cell>
          <cell r="U140">
            <v>3</v>
          </cell>
          <cell r="V140">
            <v>6</v>
          </cell>
        </row>
        <row r="141">
          <cell r="A141" t="str">
            <v>2014Dirección_de_Cosméticos_Aseo_Plaguicidas_y_Productos_de_Higiene_DomesticaCertificaciones CCP de aseo expedidas.</v>
          </cell>
          <cell r="D141">
            <v>2014</v>
          </cell>
          <cell r="E141" t="str">
            <v>Dirección_de_Cosméticos_Aseo_Plaguicidas_y_Productos_de_Higiene_Domestica</v>
          </cell>
          <cell r="F141" t="str">
            <v>Certificaciones CCP de aseo expedidas.</v>
          </cell>
          <cell r="G141" t="str">
            <v>Certificaciones CCP de aseo expedidas.</v>
          </cell>
          <cell r="H141">
            <v>30</v>
          </cell>
          <cell r="I141">
            <v>26</v>
          </cell>
          <cell r="J141">
            <v>0.8666666666666667</v>
          </cell>
          <cell r="K141">
            <v>4</v>
          </cell>
          <cell r="L141">
            <v>2</v>
          </cell>
          <cell r="M141">
            <v>7</v>
          </cell>
          <cell r="N141">
            <v>3</v>
          </cell>
          <cell r="O141">
            <v>6</v>
          </cell>
          <cell r="P141">
            <v>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 t="str">
            <v>2014Dirección_de_Cosméticos_Aseo_Plaguicidas_y_Productos_de_Higiene_DomesticaCertificaciones BPM de cosméticos y NTF de aseo expedidas.</v>
          </cell>
          <cell r="D142">
            <v>2014</v>
          </cell>
          <cell r="E142" t="str">
            <v>Dirección_de_Cosméticos_Aseo_Plaguicidas_y_Productos_de_Higiene_Domestica</v>
          </cell>
          <cell r="F142" t="str">
            <v>Certificaciones BPM de cosméticos y NTF de aseo expedidas.</v>
          </cell>
          <cell r="G142" t="str">
            <v>Certificaciones BPM de cosméticos y NTF de aseo expedidas.</v>
          </cell>
          <cell r="H142">
            <v>2</v>
          </cell>
          <cell r="I142">
            <v>8</v>
          </cell>
          <cell r="J142">
            <v>4</v>
          </cell>
          <cell r="K142">
            <v>0</v>
          </cell>
          <cell r="L142">
            <v>2</v>
          </cell>
          <cell r="M142">
            <v>1</v>
          </cell>
          <cell r="N142">
            <v>1</v>
          </cell>
          <cell r="O142">
            <v>0</v>
          </cell>
          <cell r="P142">
            <v>0</v>
          </cell>
          <cell r="Q142">
            <v>0</v>
          </cell>
          <cell r="R142">
            <v>2</v>
          </cell>
          <cell r="S142">
            <v>2</v>
          </cell>
          <cell r="T142">
            <v>0</v>
          </cell>
          <cell r="U142">
            <v>0</v>
          </cell>
          <cell r="V142">
            <v>0</v>
          </cell>
        </row>
        <row r="143">
          <cell r="A143" t="str">
            <v>2014Dirección_de_Cosméticos_Aseo_Plaguicidas_y_Productos_de_Higiene_DomesticaCertificaciones de Concepto Sanitario de Plaguicidas de Uso Doméstico</v>
          </cell>
          <cell r="D143">
            <v>2014</v>
          </cell>
          <cell r="E143" t="str">
            <v>Dirección_de_Cosméticos_Aseo_Plaguicidas_y_Productos_de_Higiene_Domestica</v>
          </cell>
          <cell r="F143" t="str">
            <v>Certificaciones de Concepto Sanitario de Plaguicidas de Uso Doméstico</v>
          </cell>
          <cell r="G143" t="str">
            <v>Certificados de concepto sanitario de plaguicidas de uso doméstico</v>
          </cell>
          <cell r="H143">
            <v>1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 t="str">
            <v>2014Dirección_de_Cosméticos_Aseo_Plaguicidas_y_Productos_de_Higiene_DomesticaRegistros Sanitarios y/o renovaciòn de plaguicidas nuevos</v>
          </cell>
          <cell r="D144">
            <v>2014</v>
          </cell>
          <cell r="E144" t="str">
            <v>Dirección_de_Cosméticos_Aseo_Plaguicidas_y_Productos_de_Higiene_Domestica</v>
          </cell>
          <cell r="F144" t="str">
            <v>Registros Sanitarios y/o renovaciòn de plaguicidas nuevos</v>
          </cell>
          <cell r="G144" t="str">
            <v>Registros Sanitarios y/o renovaciòn de plaguicidas nuevos</v>
          </cell>
          <cell r="H144">
            <v>25</v>
          </cell>
          <cell r="I144">
            <v>24</v>
          </cell>
          <cell r="J144">
            <v>0.96</v>
          </cell>
          <cell r="K144">
            <v>2</v>
          </cell>
          <cell r="L144">
            <v>1</v>
          </cell>
          <cell r="M144">
            <v>3</v>
          </cell>
          <cell r="N144">
            <v>3</v>
          </cell>
          <cell r="O144">
            <v>0</v>
          </cell>
          <cell r="P144">
            <v>2</v>
          </cell>
          <cell r="Q144">
            <v>7</v>
          </cell>
          <cell r="R144">
            <v>1</v>
          </cell>
          <cell r="S144">
            <v>2</v>
          </cell>
          <cell r="T144">
            <v>0</v>
          </cell>
          <cell r="U144">
            <v>1</v>
          </cell>
          <cell r="V144">
            <v>2</v>
          </cell>
        </row>
        <row r="145">
          <cell r="A145" t="str">
            <v xml:space="preserve">2014Dirección_de_Cosméticos_Aseo_Plaguicidas_y_Productos_de_Higiene_DomesticaAsignación de Códigos de Notificación Sanitaria Obligatoria, reconocimiento o renovación para productos Cosméticos. </v>
          </cell>
          <cell r="D145">
            <v>2014</v>
          </cell>
          <cell r="E145" t="str">
            <v>Dirección_de_Cosméticos_Aseo_Plaguicidas_y_Productos_de_Higiene_Domestica</v>
          </cell>
          <cell r="F145" t="str">
            <v xml:space="preserve">Asignación de Códigos de Notificación Sanitaria Obligatoria, reconocimiento o renovación para productos Cosméticos. </v>
          </cell>
          <cell r="G145" t="str">
            <v xml:space="preserve">Asignación de Códigos de Notificación Sanitaria Obligatoria, reconocimiento o renovación para productos Cosméticos. </v>
          </cell>
          <cell r="H145">
            <v>6500</v>
          </cell>
          <cell r="I145">
            <v>7158</v>
          </cell>
          <cell r="J145">
            <v>1.1012307692307692</v>
          </cell>
          <cell r="K145">
            <v>279</v>
          </cell>
          <cell r="L145">
            <v>405</v>
          </cell>
          <cell r="M145">
            <v>762</v>
          </cell>
          <cell r="N145">
            <v>726</v>
          </cell>
          <cell r="O145">
            <v>483</v>
          </cell>
          <cell r="P145">
            <v>597</v>
          </cell>
          <cell r="Q145">
            <v>573</v>
          </cell>
          <cell r="R145">
            <v>568</v>
          </cell>
          <cell r="S145">
            <v>557</v>
          </cell>
          <cell r="T145">
            <v>710</v>
          </cell>
          <cell r="U145">
            <v>753</v>
          </cell>
          <cell r="V145">
            <v>745</v>
          </cell>
        </row>
        <row r="146">
          <cell r="A146" t="str">
            <v>2014Dirección_de_Cosméticos_Aseo_Plaguicidas_y_Productos_de_Higiene_DomesticaAsignación de Códigos de Notificaciòn Sanitaria Obligatoria, reconocimiento o renovación para productos de Higiene Doméstica y Absorbentes de Higiene Personal.</v>
          </cell>
          <cell r="D146">
            <v>2014</v>
          </cell>
          <cell r="E146" t="str">
            <v>Dirección_de_Cosméticos_Aseo_Plaguicidas_y_Productos_de_Higiene_Domestica</v>
          </cell>
          <cell r="F146" t="str">
            <v>Asignación de Códigos de Notificaciòn Sanitaria Obligatoria, reconocimiento o renovación para productos de Higiene Doméstica y Absorbentes de Higiene Personal.</v>
          </cell>
          <cell r="G146" t="str">
            <v>Asignación de Códigos de Notificaciòn Sanitaria Obligatoria, reconocimiento o renovación para productos de Higiene Doméstica y Absorbentes de Higiene Personal.</v>
          </cell>
          <cell r="H146">
            <v>550</v>
          </cell>
          <cell r="I146">
            <v>1148</v>
          </cell>
          <cell r="J146">
            <v>2.0872727272727274</v>
          </cell>
          <cell r="K146">
            <v>48</v>
          </cell>
          <cell r="L146">
            <v>55</v>
          </cell>
          <cell r="M146">
            <v>60</v>
          </cell>
          <cell r="N146">
            <v>76</v>
          </cell>
          <cell r="O146">
            <v>85</v>
          </cell>
          <cell r="P146">
            <v>126</v>
          </cell>
          <cell r="Q146">
            <v>117</v>
          </cell>
          <cell r="R146">
            <v>104</v>
          </cell>
          <cell r="S146">
            <v>77</v>
          </cell>
          <cell r="T146">
            <v>144</v>
          </cell>
          <cell r="U146">
            <v>175</v>
          </cell>
          <cell r="V146">
            <v>81</v>
          </cell>
        </row>
        <row r="147">
          <cell r="A147" t="str">
            <v>2014Dirección_de_Cosméticos_Aseo_Plaguicidas_y_Productos_de_Higiene_DomesticaCambios de Notificaciones y/o modificaciòn de Registro Sanitario para productos cosméticos.</v>
          </cell>
          <cell r="D147">
            <v>2014</v>
          </cell>
          <cell r="E147" t="str">
            <v>Dirección_de_Cosméticos_Aseo_Plaguicidas_y_Productos_de_Higiene_Domestica</v>
          </cell>
          <cell r="F147" t="str">
            <v>Cambios de Notificaciones y/o modificaciòn de Registro Sanitario para productos cosméticos.</v>
          </cell>
          <cell r="G147" t="str">
            <v>Cambios de Notificaciones y/o modificaciòn de Registro Sanitario para productos cosméticos.</v>
          </cell>
          <cell r="H147">
            <v>7000</v>
          </cell>
          <cell r="I147">
            <v>9839</v>
          </cell>
          <cell r="J147">
            <v>1.4055714285714285</v>
          </cell>
          <cell r="K147">
            <v>251</v>
          </cell>
          <cell r="L147">
            <v>573</v>
          </cell>
          <cell r="M147">
            <v>652</v>
          </cell>
          <cell r="N147">
            <v>668</v>
          </cell>
          <cell r="O147">
            <v>944</v>
          </cell>
          <cell r="P147">
            <v>763</v>
          </cell>
          <cell r="Q147">
            <v>1275</v>
          </cell>
          <cell r="R147">
            <v>722</v>
          </cell>
          <cell r="S147">
            <v>1116</v>
          </cell>
          <cell r="T147">
            <v>842</v>
          </cell>
          <cell r="U147">
            <v>991</v>
          </cell>
          <cell r="V147">
            <v>1042</v>
          </cell>
        </row>
        <row r="148">
          <cell r="A148" t="str">
            <v>2014Dirección_de_Cosméticos_Aseo_Plaguicidas_y_Productos_de_Higiene_DomesticaCambios de Notificaciones y/o modificaciòn de Registro Sanitario para productos de Higiene Domèstica y Absorbentes de Higiene Personal.</v>
          </cell>
          <cell r="D148">
            <v>2014</v>
          </cell>
          <cell r="E148" t="str">
            <v>Dirección_de_Cosméticos_Aseo_Plaguicidas_y_Productos_de_Higiene_Domestica</v>
          </cell>
          <cell r="F148" t="str">
            <v>Cambios de Notificaciones y/o modificaciòn de Registro Sanitario para productos de Higiene Domèstica y Absorbentes de Higiene Personal.</v>
          </cell>
          <cell r="G148" t="str">
            <v>Cambios de Notificaciones y/o modificaciòn de Registro Sanitario para productos de Higiene Domèstica y Absorbentes de Higiene Personal.</v>
          </cell>
          <cell r="H148">
            <v>900</v>
          </cell>
          <cell r="I148">
            <v>967</v>
          </cell>
          <cell r="J148">
            <v>1.0744444444444445</v>
          </cell>
          <cell r="K148">
            <v>42</v>
          </cell>
          <cell r="L148">
            <v>54</v>
          </cell>
          <cell r="M148">
            <v>92</v>
          </cell>
          <cell r="N148">
            <v>92</v>
          </cell>
          <cell r="O148">
            <v>81</v>
          </cell>
          <cell r="P148">
            <v>85</v>
          </cell>
          <cell r="Q148">
            <v>87</v>
          </cell>
          <cell r="R148">
            <v>73</v>
          </cell>
          <cell r="S148">
            <v>91</v>
          </cell>
          <cell r="T148">
            <v>83</v>
          </cell>
          <cell r="U148">
            <v>96</v>
          </cell>
          <cell r="V148">
            <v>91</v>
          </cell>
        </row>
        <row r="149">
          <cell r="A149" t="str">
            <v>2014Dirección_de_Cosméticos_Aseo_Plaguicidas_y_Productos_de_Higiene_DomesticaAsistencia Técnica a entes territoriales y otros actores.</v>
          </cell>
          <cell r="D149">
            <v>2014</v>
          </cell>
          <cell r="E149" t="str">
            <v>Dirección_de_Cosméticos_Aseo_Plaguicidas_y_Productos_de_Higiene_Domestica</v>
          </cell>
          <cell r="F149" t="str">
            <v>Asistencia Técnica a entes territoriales y otros actores.</v>
          </cell>
          <cell r="G149" t="str">
            <v>Asistencia Técnica a entes territoriales y otros actores.</v>
          </cell>
          <cell r="H149">
            <v>5</v>
          </cell>
          <cell r="I149">
            <v>5</v>
          </cell>
          <cell r="J149">
            <v>1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2</v>
          </cell>
          <cell r="Q149">
            <v>1</v>
          </cell>
          <cell r="R149">
            <v>0</v>
          </cell>
          <cell r="S149">
            <v>0</v>
          </cell>
          <cell r="T149">
            <v>1</v>
          </cell>
          <cell r="U149">
            <v>0</v>
          </cell>
          <cell r="V149">
            <v>0</v>
          </cell>
        </row>
        <row r="150">
          <cell r="A150" t="str">
            <v>2014Dirección_de_Cosméticos_Aseo_Plaguicidas_y_Productos_de_Higiene_DomesticaVisitas de Seguimiento a las Certificaciones y/o ampliaciòn de CCP de aseo.</v>
          </cell>
          <cell r="D150">
            <v>2014</v>
          </cell>
          <cell r="E150" t="str">
            <v>Dirección_de_Cosméticos_Aseo_Plaguicidas_y_Productos_de_Higiene_Domestica</v>
          </cell>
          <cell r="F150" t="str">
            <v>Visitas de Seguimiento a las Certificaciones y/o ampliaciòn de CCP de aseo.</v>
          </cell>
          <cell r="G150" t="str">
            <v>Visitas de Seguimiento a las Certificaciones y/o ampliaciòn de CCP de aseo.</v>
          </cell>
          <cell r="H150">
            <v>140</v>
          </cell>
          <cell r="I150">
            <v>20</v>
          </cell>
          <cell r="J150">
            <v>0.14285714285714285</v>
          </cell>
          <cell r="K150">
            <v>1</v>
          </cell>
          <cell r="L150">
            <v>0</v>
          </cell>
          <cell r="M150">
            <v>1</v>
          </cell>
          <cell r="N150">
            <v>1</v>
          </cell>
          <cell r="O150">
            <v>1</v>
          </cell>
          <cell r="P150">
            <v>0</v>
          </cell>
          <cell r="Q150">
            <v>0</v>
          </cell>
          <cell r="R150">
            <v>1</v>
          </cell>
          <cell r="S150">
            <v>2</v>
          </cell>
          <cell r="T150">
            <v>2</v>
          </cell>
          <cell r="U150">
            <v>5</v>
          </cell>
          <cell r="V150">
            <v>6</v>
          </cell>
        </row>
        <row r="151">
          <cell r="A151" t="str">
            <v>2014Dirección_de_Cosméticos_Aseo_Plaguicidas_y_Productos_de_Higiene_DomesticaVisitas de Seguimiento a las Certificaciones y/o ampliaciòn de CCP Cosméticos.</v>
          </cell>
          <cell r="D151">
            <v>2014</v>
          </cell>
          <cell r="E151" t="str">
            <v>Dirección_de_Cosméticos_Aseo_Plaguicidas_y_Productos_de_Higiene_Domestica</v>
          </cell>
          <cell r="F151" t="str">
            <v>Visitas de Seguimiento a las Certificaciones y/o ampliaciòn de CCP Cosméticos.</v>
          </cell>
          <cell r="G151" t="str">
            <v>Visitas de Seguimiento a las Certificaciones y/o ampliaciòn de CCP Cosméticos.</v>
          </cell>
          <cell r="H151">
            <v>140</v>
          </cell>
          <cell r="I151">
            <v>84</v>
          </cell>
          <cell r="J151">
            <v>0.6</v>
          </cell>
          <cell r="K151">
            <v>5</v>
          </cell>
          <cell r="L151">
            <v>15</v>
          </cell>
          <cell r="M151">
            <v>9</v>
          </cell>
          <cell r="N151">
            <v>5</v>
          </cell>
          <cell r="O151">
            <v>17</v>
          </cell>
          <cell r="P151">
            <v>8</v>
          </cell>
          <cell r="Q151">
            <v>12</v>
          </cell>
          <cell r="R151">
            <v>2</v>
          </cell>
          <cell r="S151">
            <v>7</v>
          </cell>
          <cell r="T151">
            <v>4</v>
          </cell>
          <cell r="U151">
            <v>0</v>
          </cell>
          <cell r="V151">
            <v>0</v>
          </cell>
        </row>
        <row r="152">
          <cell r="A152" t="str">
            <v>2014Dirección_de_Cosméticos_Aseo_Plaguicidas_y_Productos_de_Higiene_DomesticaVisitas de Seguimientos a establecimientos Certificados con Concepto Sanitario de Fabricaciòn de Plaguicidas de uso Doméstico.</v>
          </cell>
          <cell r="D152">
            <v>2014</v>
          </cell>
          <cell r="E152" t="str">
            <v>Dirección_de_Cosméticos_Aseo_Plaguicidas_y_Productos_de_Higiene_Domestica</v>
          </cell>
          <cell r="F152" t="str">
            <v>Visitas de Seguimientos a establecimientos Certificados con Concepto Sanitario de Fabricaciòn de Plaguicidas de uso Doméstico.</v>
          </cell>
          <cell r="G152" t="str">
            <v>Visitas de Seguimientos a establecimientos Certificados con Concepto Sanitario de Fabricaciòn de Plaguicidas de uso Doméstico.</v>
          </cell>
          <cell r="H152">
            <v>140</v>
          </cell>
          <cell r="I152">
            <v>1</v>
          </cell>
          <cell r="J152">
            <v>7.1428571428571426E-3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 t="str">
            <v>2014Dirección_de_Cosméticos_Aseo_Plaguicidas_y_Productos_de_Higiene_DomesticaVisitas de Seguimiento a las Certificaciones y/o ampliación de BPM Cosméticas.</v>
          </cell>
          <cell r="D153">
            <v>2014</v>
          </cell>
          <cell r="E153" t="str">
            <v>Dirección_de_Cosméticos_Aseo_Plaguicidas_y_Productos_de_Higiene_Domestica</v>
          </cell>
          <cell r="F153" t="str">
            <v>Visitas de Seguimiento a las Certificaciones y/o ampliación de BPM Cosméticas.</v>
          </cell>
          <cell r="G153" t="str">
            <v>Visitas de Seguimiento a las Certificaciones y/o ampliación de BPM Cosméticas.</v>
          </cell>
          <cell r="H153">
            <v>2</v>
          </cell>
          <cell r="I153">
            <v>8</v>
          </cell>
          <cell r="J153">
            <v>4</v>
          </cell>
          <cell r="K153">
            <v>0</v>
          </cell>
          <cell r="L153">
            <v>2</v>
          </cell>
          <cell r="M153">
            <v>1</v>
          </cell>
          <cell r="N153">
            <v>1</v>
          </cell>
          <cell r="O153">
            <v>0</v>
          </cell>
          <cell r="P153">
            <v>0</v>
          </cell>
          <cell r="Q153">
            <v>0</v>
          </cell>
          <cell r="R153">
            <v>2</v>
          </cell>
          <cell r="S153">
            <v>2</v>
          </cell>
          <cell r="T153">
            <v>0</v>
          </cell>
          <cell r="U153">
            <v>0</v>
          </cell>
          <cell r="V153">
            <v>0</v>
          </cell>
        </row>
        <row r="154">
          <cell r="A154" t="str">
            <v>2014Dirección_de_Cosméticos_Aseo_Plaguicidas_y_Productos_de_Higiene_DomesticaVisitas de Acompañamiento Técnico en actividades relacionadas con IVC</v>
          </cell>
          <cell r="D154">
            <v>2014</v>
          </cell>
          <cell r="E154" t="str">
            <v>Dirección_de_Cosméticos_Aseo_Plaguicidas_y_Productos_de_Higiene_Domestica</v>
          </cell>
          <cell r="F154" t="str">
            <v>Visitas de Acompañamiento Técnico en actividades relacionadas con IVC</v>
          </cell>
          <cell r="G154" t="str">
            <v>Visitas de Acompañamiento Técnico en actividades relacionadas con IVC</v>
          </cell>
          <cell r="H154">
            <v>100</v>
          </cell>
          <cell r="I154">
            <v>109</v>
          </cell>
          <cell r="J154">
            <v>1.0900000000000001</v>
          </cell>
          <cell r="K154">
            <v>35</v>
          </cell>
          <cell r="L154">
            <v>6</v>
          </cell>
          <cell r="M154">
            <v>9</v>
          </cell>
          <cell r="N154">
            <v>4</v>
          </cell>
          <cell r="O154">
            <v>11</v>
          </cell>
          <cell r="P154">
            <v>16</v>
          </cell>
          <cell r="Q154">
            <v>4</v>
          </cell>
          <cell r="R154">
            <v>2</v>
          </cell>
          <cell r="S154">
            <v>6</v>
          </cell>
          <cell r="T154">
            <v>7</v>
          </cell>
          <cell r="U154">
            <v>9</v>
          </cell>
          <cell r="V154">
            <v>0</v>
          </cell>
        </row>
        <row r="155">
          <cell r="A155" t="str">
            <v>2014Dirección_de_Cosméticos_Aseo_Plaguicidas_y_Productos_de_Higiene_DomesticaCapacitaciónes Técnicas a entes territoriales y otros actores.</v>
          </cell>
          <cell r="D155">
            <v>2014</v>
          </cell>
          <cell r="E155" t="str">
            <v>Dirección_de_Cosméticos_Aseo_Plaguicidas_y_Productos_de_Higiene_Domestica</v>
          </cell>
          <cell r="F155" t="str">
            <v>Capacitaciónes Técnicas a entes territoriales y otros actores.</v>
          </cell>
          <cell r="G155" t="str">
            <v>Capacitaciónes Técnicas a entes territoriales y otros actores.</v>
          </cell>
          <cell r="H155">
            <v>13</v>
          </cell>
          <cell r="I155">
            <v>28</v>
          </cell>
          <cell r="J155">
            <v>2.1538461538461537</v>
          </cell>
          <cell r="K155">
            <v>0</v>
          </cell>
          <cell r="L155">
            <v>0</v>
          </cell>
          <cell r="M155">
            <v>1</v>
          </cell>
          <cell r="N155">
            <v>3</v>
          </cell>
          <cell r="O155">
            <v>0</v>
          </cell>
          <cell r="P155">
            <v>2</v>
          </cell>
          <cell r="Q155">
            <v>4</v>
          </cell>
          <cell r="R155">
            <v>9</v>
          </cell>
          <cell r="S155">
            <v>7</v>
          </cell>
          <cell r="T155">
            <v>1</v>
          </cell>
          <cell r="U155">
            <v>1</v>
          </cell>
          <cell r="V155">
            <v>0</v>
          </cell>
        </row>
        <row r="156">
          <cell r="A156" t="str">
            <v>2014Dirección_de_Cosméticos_Aseo_Plaguicidas_y_Productos_de_Higiene_DomesticaTramites asociados a registros sanitarios, permisos y notificaciones</v>
          </cell>
          <cell r="D156">
            <v>2014</v>
          </cell>
          <cell r="E156" t="str">
            <v>Dirección_de_Cosméticos_Aseo_Plaguicidas_y_Productos_de_Higiene_Domestica</v>
          </cell>
          <cell r="F156" t="str">
            <v>Tramites asociados a registros sanitarios, permisos y notificaciones</v>
          </cell>
          <cell r="G156" t="str">
            <v>Tramites asociados a registros sanitarios, permisos y notificaciones</v>
          </cell>
          <cell r="H156">
            <v>4000</v>
          </cell>
          <cell r="I156">
            <v>3812</v>
          </cell>
          <cell r="J156">
            <v>0.95299999999999996</v>
          </cell>
          <cell r="K156">
            <v>174</v>
          </cell>
          <cell r="L156">
            <v>328</v>
          </cell>
          <cell r="M156">
            <v>191</v>
          </cell>
          <cell r="N156">
            <v>255</v>
          </cell>
          <cell r="O156">
            <v>296</v>
          </cell>
          <cell r="P156">
            <v>267</v>
          </cell>
          <cell r="Q156">
            <v>550</v>
          </cell>
          <cell r="R156">
            <v>431</v>
          </cell>
          <cell r="S156">
            <v>478</v>
          </cell>
          <cell r="T156">
            <v>318</v>
          </cell>
          <cell r="U156">
            <v>339</v>
          </cell>
          <cell r="V156">
            <v>185</v>
          </cell>
        </row>
        <row r="157">
          <cell r="A157" t="str">
            <v>2014Dirección_de_Operaciones_SanitariasVisitas de IVC a Bancos de Sangre y Puestos de Control.</v>
          </cell>
          <cell r="B157">
            <v>0</v>
          </cell>
          <cell r="C157">
            <v>0</v>
          </cell>
          <cell r="D157">
            <v>2014</v>
          </cell>
          <cell r="E157" t="str">
            <v>Dirección_de_Operaciones_Sanitarias</v>
          </cell>
          <cell r="F157" t="str">
            <v>Visitas de IVC a Bancos de Sangre y Puestos de Control.</v>
          </cell>
          <cell r="G157" t="str">
            <v>Visitas de IVC a Bancos de Sangre y Puestos de Control.</v>
          </cell>
          <cell r="H157">
            <v>134</v>
          </cell>
          <cell r="I157">
            <v>148</v>
          </cell>
          <cell r="J157">
            <v>1.1044776119402986</v>
          </cell>
          <cell r="K157">
            <v>7</v>
          </cell>
          <cell r="L157">
            <v>15</v>
          </cell>
          <cell r="M157">
            <v>13</v>
          </cell>
          <cell r="N157">
            <v>13</v>
          </cell>
          <cell r="O157">
            <v>7</v>
          </cell>
          <cell r="P157">
            <v>13</v>
          </cell>
          <cell r="Q157">
            <v>16</v>
          </cell>
          <cell r="R157">
            <v>11</v>
          </cell>
          <cell r="S157">
            <v>15</v>
          </cell>
          <cell r="T157">
            <v>14</v>
          </cell>
          <cell r="U157">
            <v>13</v>
          </cell>
          <cell r="V157">
            <v>11</v>
          </cell>
        </row>
        <row r="158">
          <cell r="A158" t="str">
            <v xml:space="preserve">2014Dirección_de_Operaciones_SanitariasVisitas de IVC Alimentos  Total realizadas. </v>
          </cell>
          <cell r="B158">
            <v>0</v>
          </cell>
          <cell r="C158">
            <v>0</v>
          </cell>
          <cell r="D158">
            <v>2014</v>
          </cell>
          <cell r="E158" t="str">
            <v>Dirección_de_Operaciones_Sanitarias</v>
          </cell>
          <cell r="F158" t="str">
            <v xml:space="preserve">Visitas de IVC Alimentos  Total realizadas. </v>
          </cell>
          <cell r="G158" t="str">
            <v xml:space="preserve">Visitas de IVC Alimentos  Total realizadas. </v>
          </cell>
          <cell r="H158">
            <v>8303</v>
          </cell>
          <cell r="I158">
            <v>11547</v>
          </cell>
          <cell r="J158">
            <v>1.3907021558472841</v>
          </cell>
          <cell r="K158">
            <v>927</v>
          </cell>
          <cell r="L158">
            <v>1369</v>
          </cell>
          <cell r="M158">
            <v>1123</v>
          </cell>
          <cell r="N158">
            <v>930</v>
          </cell>
          <cell r="O158">
            <v>1048</v>
          </cell>
          <cell r="P158">
            <v>1012</v>
          </cell>
          <cell r="Q158">
            <v>877</v>
          </cell>
          <cell r="R158">
            <v>773</v>
          </cell>
          <cell r="S158">
            <v>977</v>
          </cell>
          <cell r="T158">
            <v>930</v>
          </cell>
          <cell r="U158">
            <v>932</v>
          </cell>
          <cell r="V158">
            <v>649</v>
          </cell>
        </row>
        <row r="159">
          <cell r="A159" t="str">
            <v xml:space="preserve">2014Dirección_de_Operaciones_SanitariasVisitas de IVC Alimentos  Efectivas realizadas. </v>
          </cell>
          <cell r="B159">
            <v>0</v>
          </cell>
          <cell r="C159">
            <v>0</v>
          </cell>
          <cell r="D159">
            <v>2014</v>
          </cell>
          <cell r="E159" t="str">
            <v>Dirección_de_Operaciones_Sanitarias</v>
          </cell>
          <cell r="F159" t="str">
            <v xml:space="preserve">Visitas de IVC Alimentos  Efectivas realizadas. </v>
          </cell>
          <cell r="G159" t="str">
            <v xml:space="preserve">Visitas de IVC Alimentos  Efectivas realizadas. </v>
          </cell>
          <cell r="H159">
            <v>8303</v>
          </cell>
          <cell r="I159">
            <v>7361</v>
          </cell>
          <cell r="J159">
            <v>0.8865470311935445</v>
          </cell>
          <cell r="K159">
            <v>532</v>
          </cell>
          <cell r="L159">
            <v>858</v>
          </cell>
          <cell r="M159">
            <v>738</v>
          </cell>
          <cell r="N159">
            <v>529</v>
          </cell>
          <cell r="O159">
            <v>635</v>
          </cell>
          <cell r="P159">
            <v>623</v>
          </cell>
          <cell r="Q159">
            <v>599</v>
          </cell>
          <cell r="R159">
            <v>530</v>
          </cell>
          <cell r="S159">
            <v>665</v>
          </cell>
          <cell r="T159">
            <v>633</v>
          </cell>
          <cell r="U159">
            <v>606</v>
          </cell>
          <cell r="V159">
            <v>413</v>
          </cell>
        </row>
        <row r="160">
          <cell r="A160" t="str">
            <v xml:space="preserve">2014Dirección_de_Operaciones_SanitariasVisitas de IVC Alimentos  No Efectivas realizadas. </v>
          </cell>
          <cell r="B160">
            <v>0</v>
          </cell>
          <cell r="C160">
            <v>0</v>
          </cell>
          <cell r="D160">
            <v>2014</v>
          </cell>
          <cell r="E160" t="str">
            <v>Dirección_de_Operaciones_Sanitarias</v>
          </cell>
          <cell r="F160" t="str">
            <v xml:space="preserve">Visitas de IVC Alimentos  No Efectivas realizadas. </v>
          </cell>
          <cell r="G160" t="str">
            <v xml:space="preserve">Visitas de IVC Alimentos  No Efectivas realizadas. </v>
          </cell>
          <cell r="H160">
            <v>8303</v>
          </cell>
          <cell r="I160">
            <v>2494</v>
          </cell>
          <cell r="J160">
            <v>0.30037335902685774</v>
          </cell>
          <cell r="K160">
            <v>395</v>
          </cell>
          <cell r="L160">
            <v>511</v>
          </cell>
          <cell r="M160">
            <v>385</v>
          </cell>
          <cell r="N160">
            <v>401</v>
          </cell>
          <cell r="O160">
            <v>413</v>
          </cell>
          <cell r="P160">
            <v>389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 t="str">
            <v xml:space="preserve">2014Dirección_de_Operaciones_SanitariasVisitas de IVC Alimentos  que No Generan Concepto realizadas. </v>
          </cell>
          <cell r="B161">
            <v>0</v>
          </cell>
          <cell r="C161">
            <v>0</v>
          </cell>
          <cell r="D161">
            <v>2014</v>
          </cell>
          <cell r="E161" t="str">
            <v>Dirección_de_Operaciones_Sanitarias</v>
          </cell>
          <cell r="F161" t="str">
            <v xml:space="preserve">Visitas de IVC Alimentos  que No Generan Concepto realizadas. </v>
          </cell>
          <cell r="G161" t="str">
            <v xml:space="preserve">Visitas de IVC Alimentos  que No Generan Concepto realizadas. </v>
          </cell>
          <cell r="H161">
            <v>8303</v>
          </cell>
          <cell r="I161">
            <v>1692</v>
          </cell>
          <cell r="J161">
            <v>0.20378176562688186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278</v>
          </cell>
          <cell r="R161">
            <v>243</v>
          </cell>
          <cell r="S161">
            <v>312</v>
          </cell>
          <cell r="T161">
            <v>297</v>
          </cell>
          <cell r="U161">
            <v>326</v>
          </cell>
          <cell r="V161">
            <v>236</v>
          </cell>
        </row>
        <row r="162">
          <cell r="A162" t="str">
            <v xml:space="preserve">2014Dirección_de_Operaciones_SanitariasVisitas de IVC Cosmeticos  realizadas. </v>
          </cell>
          <cell r="B162">
            <v>0</v>
          </cell>
          <cell r="C162">
            <v>0</v>
          </cell>
          <cell r="D162">
            <v>2014</v>
          </cell>
          <cell r="E162" t="str">
            <v>Dirección_de_Operaciones_Sanitarias</v>
          </cell>
          <cell r="F162" t="str">
            <v xml:space="preserve">Visitas de IVC Cosmeticos  realizadas. </v>
          </cell>
          <cell r="G162" t="str">
            <v xml:space="preserve">Visitas de IVC Cosmeticos  realizadas. </v>
          </cell>
          <cell r="H162">
            <v>400</v>
          </cell>
          <cell r="I162">
            <v>533</v>
          </cell>
          <cell r="J162">
            <v>1.3325</v>
          </cell>
          <cell r="K162">
            <v>59</v>
          </cell>
          <cell r="L162">
            <v>52</v>
          </cell>
          <cell r="M162">
            <v>70</v>
          </cell>
          <cell r="N162">
            <v>26</v>
          </cell>
          <cell r="O162">
            <v>28</v>
          </cell>
          <cell r="P162">
            <v>76</v>
          </cell>
          <cell r="Q162">
            <v>45</v>
          </cell>
          <cell r="R162">
            <v>35</v>
          </cell>
          <cell r="S162">
            <v>40</v>
          </cell>
          <cell r="T162">
            <v>45</v>
          </cell>
          <cell r="U162">
            <v>38</v>
          </cell>
          <cell r="V162">
            <v>19</v>
          </cell>
        </row>
        <row r="163">
          <cell r="A163" t="str">
            <v xml:space="preserve">2014Dirección_de_Operaciones_SanitariasVisitas de IVC Dispositivos realizadas. </v>
          </cell>
          <cell r="B163">
            <v>0</v>
          </cell>
          <cell r="C163">
            <v>0</v>
          </cell>
          <cell r="D163">
            <v>2014</v>
          </cell>
          <cell r="E163" t="str">
            <v>Dirección_de_Operaciones_Sanitarias</v>
          </cell>
          <cell r="F163" t="str">
            <v xml:space="preserve">Visitas de IVC Dispositivos realizadas. </v>
          </cell>
          <cell r="G163" t="str">
            <v xml:space="preserve">Visitas de IVC Dispositivos realizadas. </v>
          </cell>
          <cell r="H163">
            <v>908</v>
          </cell>
          <cell r="I163">
            <v>909</v>
          </cell>
          <cell r="J163">
            <v>1.001101321585903</v>
          </cell>
          <cell r="K163">
            <v>34</v>
          </cell>
          <cell r="L163">
            <v>67</v>
          </cell>
          <cell r="M163">
            <v>117</v>
          </cell>
          <cell r="N163">
            <v>53</v>
          </cell>
          <cell r="O163">
            <v>74</v>
          </cell>
          <cell r="P163">
            <v>79</v>
          </cell>
          <cell r="Q163">
            <v>105</v>
          </cell>
          <cell r="R163">
            <v>109</v>
          </cell>
          <cell r="S163">
            <v>86</v>
          </cell>
          <cell r="T163">
            <v>73</v>
          </cell>
          <cell r="U163">
            <v>76</v>
          </cell>
          <cell r="V163">
            <v>36</v>
          </cell>
        </row>
        <row r="164">
          <cell r="A164" t="str">
            <v xml:space="preserve">2014Dirección_de_Operaciones_SanitariasVisitas de IVC Medicamentos realizadas. </v>
          </cell>
          <cell r="B164">
            <v>0</v>
          </cell>
          <cell r="C164">
            <v>0</v>
          </cell>
          <cell r="D164">
            <v>2014</v>
          </cell>
          <cell r="E164" t="str">
            <v>Dirección_de_Operaciones_Sanitarias</v>
          </cell>
          <cell r="F164" t="str">
            <v xml:space="preserve">Visitas de IVC Medicamentos realizadas. </v>
          </cell>
          <cell r="G164" t="str">
            <v xml:space="preserve">Visitas de IVC Medicamentos realizadas. </v>
          </cell>
          <cell r="H164">
            <v>690</v>
          </cell>
          <cell r="I164">
            <v>697</v>
          </cell>
          <cell r="J164">
            <v>1.010144927536232</v>
          </cell>
          <cell r="K164">
            <v>81</v>
          </cell>
          <cell r="L164">
            <v>50</v>
          </cell>
          <cell r="M164">
            <v>47</v>
          </cell>
          <cell r="N164">
            <v>59</v>
          </cell>
          <cell r="O164">
            <v>47</v>
          </cell>
          <cell r="P164">
            <v>41</v>
          </cell>
          <cell r="Q164">
            <v>86</v>
          </cell>
          <cell r="R164">
            <v>94</v>
          </cell>
          <cell r="S164">
            <v>64</v>
          </cell>
          <cell r="T164">
            <v>60</v>
          </cell>
          <cell r="U164">
            <v>51</v>
          </cell>
          <cell r="V164">
            <v>17</v>
          </cell>
        </row>
        <row r="165">
          <cell r="A165" t="str">
            <v>2014Dirección_de_Operaciones_SanitariasVisitas de IVC Plantas de Beneficio Animal de Desposte y Desprese Total</v>
          </cell>
          <cell r="B165">
            <v>0</v>
          </cell>
          <cell r="C165">
            <v>0</v>
          </cell>
          <cell r="D165">
            <v>2014</v>
          </cell>
          <cell r="E165" t="str">
            <v>Dirección_de_Operaciones_Sanitarias</v>
          </cell>
          <cell r="F165" t="str">
            <v>Visitas de IVC Plantas de Beneficio Animal de Desposte y Desprese Total</v>
          </cell>
          <cell r="G165" t="str">
            <v>Visitas de IVC Plantas de Beneficio Animal de Desposte y Desprese Total</v>
          </cell>
          <cell r="H165">
            <v>1334</v>
          </cell>
          <cell r="I165">
            <v>1757</v>
          </cell>
          <cell r="J165">
            <v>1.3170914542728636</v>
          </cell>
          <cell r="K165">
            <v>59</v>
          </cell>
          <cell r="L165">
            <v>142</v>
          </cell>
          <cell r="M165">
            <v>182</v>
          </cell>
          <cell r="N165">
            <v>135</v>
          </cell>
          <cell r="O165">
            <v>192</v>
          </cell>
          <cell r="P165">
            <v>139</v>
          </cell>
          <cell r="Q165">
            <v>162</v>
          </cell>
          <cell r="R165">
            <v>123</v>
          </cell>
          <cell r="S165">
            <v>198</v>
          </cell>
          <cell r="T165">
            <v>176</v>
          </cell>
          <cell r="U165">
            <v>159</v>
          </cell>
          <cell r="V165">
            <v>90</v>
          </cell>
        </row>
        <row r="166">
          <cell r="A166" t="str">
            <v>2014Dirección_de_Operaciones_SanitariasVisitas de IVC Plantas de Beneficio Animal de Desposte y Desprese Efectivas</v>
          </cell>
          <cell r="B166">
            <v>0</v>
          </cell>
          <cell r="C166">
            <v>0</v>
          </cell>
          <cell r="D166">
            <v>2014</v>
          </cell>
          <cell r="E166" t="str">
            <v>Dirección_de_Operaciones_Sanitarias</v>
          </cell>
          <cell r="F166" t="str">
            <v>Visitas de IVC Plantas de Beneficio Animal de Desposte y Desprese Efectivas</v>
          </cell>
          <cell r="G166" t="str">
            <v>Visitas de IVC Plantas de Beneficio Animal de Desposte y Desprese Efectivas</v>
          </cell>
          <cell r="H166">
            <v>1334</v>
          </cell>
          <cell r="I166">
            <v>1561</v>
          </cell>
          <cell r="J166">
            <v>1.1701649175412294</v>
          </cell>
          <cell r="K166">
            <v>41</v>
          </cell>
          <cell r="L166">
            <v>124</v>
          </cell>
          <cell r="M166">
            <v>168</v>
          </cell>
          <cell r="N166">
            <v>113</v>
          </cell>
          <cell r="O166">
            <v>170</v>
          </cell>
          <cell r="P166">
            <v>116</v>
          </cell>
          <cell r="Q166">
            <v>142</v>
          </cell>
          <cell r="R166">
            <v>107</v>
          </cell>
          <cell r="S166">
            <v>182</v>
          </cell>
          <cell r="T166">
            <v>168</v>
          </cell>
          <cell r="U166">
            <v>152</v>
          </cell>
          <cell r="V166">
            <v>78</v>
          </cell>
        </row>
        <row r="167">
          <cell r="A167" t="str">
            <v>2014Dirección_de_Operaciones_SanitariasVisitas de IVC Plantas de Beneficio Animal de Desposte y Desprese No Efectivas</v>
          </cell>
          <cell r="B167">
            <v>0</v>
          </cell>
          <cell r="C167">
            <v>0</v>
          </cell>
          <cell r="D167">
            <v>2014</v>
          </cell>
          <cell r="E167" t="str">
            <v>Dirección_de_Operaciones_Sanitarias</v>
          </cell>
          <cell r="F167" t="str">
            <v>Visitas de IVC Plantas de Beneficio Animal de Desposte y Desprese No Efectivas</v>
          </cell>
          <cell r="G167" t="str">
            <v>Visitas de IVC Plantas de Beneficio Animal de Desposte y Desprese No Efectivas</v>
          </cell>
          <cell r="H167">
            <v>1334</v>
          </cell>
          <cell r="I167">
            <v>196</v>
          </cell>
          <cell r="J167">
            <v>0.14692653673163419</v>
          </cell>
          <cell r="K167">
            <v>18</v>
          </cell>
          <cell r="L167">
            <v>18</v>
          </cell>
          <cell r="M167">
            <v>14</v>
          </cell>
          <cell r="N167">
            <v>22</v>
          </cell>
          <cell r="O167">
            <v>22</v>
          </cell>
          <cell r="P167">
            <v>23</v>
          </cell>
          <cell r="Q167">
            <v>20</v>
          </cell>
          <cell r="R167">
            <v>16</v>
          </cell>
          <cell r="S167">
            <v>16</v>
          </cell>
          <cell r="T167">
            <v>8</v>
          </cell>
          <cell r="U167">
            <v>7</v>
          </cell>
          <cell r="V167">
            <v>12</v>
          </cell>
        </row>
        <row r="168">
          <cell r="A168" t="str">
            <v>2014Dirección_de_Operaciones_SanitariasMuestras ALIMENTOS Tomadas</v>
          </cell>
          <cell r="B168">
            <v>0</v>
          </cell>
          <cell r="C168">
            <v>0</v>
          </cell>
          <cell r="D168">
            <v>2014</v>
          </cell>
          <cell r="E168" t="str">
            <v>Dirección_de_Operaciones_Sanitarias</v>
          </cell>
          <cell r="F168" t="str">
            <v>Muestras ALIMENTOS Tomadas</v>
          </cell>
          <cell r="G168" t="str">
            <v>Muestras ALIMENTOS Tomadas</v>
          </cell>
          <cell r="H168">
            <v>5863</v>
          </cell>
          <cell r="I168">
            <v>5219</v>
          </cell>
          <cell r="J168">
            <v>0.89015862186593897</v>
          </cell>
          <cell r="K168">
            <v>84</v>
          </cell>
          <cell r="L168">
            <v>57</v>
          </cell>
          <cell r="M168">
            <v>148</v>
          </cell>
          <cell r="N168">
            <v>189</v>
          </cell>
          <cell r="O168">
            <v>277</v>
          </cell>
          <cell r="P168">
            <v>87</v>
          </cell>
          <cell r="Q168">
            <v>742</v>
          </cell>
          <cell r="R168">
            <v>782</v>
          </cell>
          <cell r="S168">
            <v>739</v>
          </cell>
          <cell r="T168">
            <v>655</v>
          </cell>
          <cell r="U168">
            <v>314</v>
          </cell>
          <cell r="V168">
            <v>1145</v>
          </cell>
        </row>
        <row r="169">
          <cell r="A169" t="str">
            <v>2014Dirección_de_Operaciones_SanitariasMuestras COSMETICOS Tomadas</v>
          </cell>
          <cell r="B169">
            <v>0</v>
          </cell>
          <cell r="C169">
            <v>0</v>
          </cell>
          <cell r="D169">
            <v>2014</v>
          </cell>
          <cell r="E169" t="str">
            <v>Dirección_de_Operaciones_Sanitarias</v>
          </cell>
          <cell r="F169" t="str">
            <v>Muestras COSMETICOS Tomadas</v>
          </cell>
          <cell r="G169" t="str">
            <v>Muestras COSMETICOS Tomadas</v>
          </cell>
          <cell r="H169">
            <v>40</v>
          </cell>
          <cell r="I169">
            <v>35</v>
          </cell>
          <cell r="J169">
            <v>0.875</v>
          </cell>
          <cell r="K169">
            <v>0</v>
          </cell>
          <cell r="L169">
            <v>0</v>
          </cell>
          <cell r="M169">
            <v>1</v>
          </cell>
          <cell r="N169">
            <v>5</v>
          </cell>
          <cell r="O169">
            <v>1</v>
          </cell>
          <cell r="P169">
            <v>9</v>
          </cell>
          <cell r="Q169">
            <v>17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0</v>
          </cell>
        </row>
        <row r="170">
          <cell r="A170" t="str">
            <v>2014Dirección_de_Operaciones_SanitariasMuestras DISPOSITIVOS Tomadas</v>
          </cell>
          <cell r="B170">
            <v>0</v>
          </cell>
          <cell r="C170">
            <v>0</v>
          </cell>
          <cell r="D170">
            <v>2014</v>
          </cell>
          <cell r="E170" t="str">
            <v>Dirección_de_Operaciones_Sanitarias</v>
          </cell>
          <cell r="F170" t="str">
            <v>Muestras DISPOSITIVOS Tomadas</v>
          </cell>
          <cell r="G170" t="str">
            <v>Muestras DISPOSITIVOS Tomadas</v>
          </cell>
          <cell r="H170">
            <v>50</v>
          </cell>
          <cell r="I170">
            <v>50</v>
          </cell>
          <cell r="J170">
            <v>1</v>
          </cell>
          <cell r="K170">
            <v>0</v>
          </cell>
          <cell r="L170">
            <v>0</v>
          </cell>
          <cell r="M170">
            <v>0</v>
          </cell>
          <cell r="N170">
            <v>3</v>
          </cell>
          <cell r="O170">
            <v>4</v>
          </cell>
          <cell r="P170">
            <v>3</v>
          </cell>
          <cell r="Q170">
            <v>3</v>
          </cell>
          <cell r="R170">
            <v>3</v>
          </cell>
          <cell r="S170">
            <v>23</v>
          </cell>
          <cell r="T170">
            <v>4</v>
          </cell>
          <cell r="U170">
            <v>7</v>
          </cell>
          <cell r="V170">
            <v>0</v>
          </cell>
        </row>
        <row r="171">
          <cell r="A171" t="str">
            <v>2014Dirección_de_Operaciones_SanitariasMuestras MEDICAMENTOS Tomadas</v>
          </cell>
          <cell r="B171">
            <v>0</v>
          </cell>
          <cell r="C171">
            <v>0</v>
          </cell>
          <cell r="D171">
            <v>2014</v>
          </cell>
          <cell r="E171" t="str">
            <v>Dirección_de_Operaciones_Sanitarias</v>
          </cell>
          <cell r="F171" t="str">
            <v>Muestras MEDICAMENTOS Tomadas</v>
          </cell>
          <cell r="G171" t="str">
            <v>Muestras MEDICAMENTOS Tomadas</v>
          </cell>
          <cell r="H171">
            <v>70</v>
          </cell>
          <cell r="I171">
            <v>51</v>
          </cell>
          <cell r="J171">
            <v>0.72857142857142854</v>
          </cell>
          <cell r="K171">
            <v>2</v>
          </cell>
          <cell r="L171">
            <v>3</v>
          </cell>
          <cell r="M171">
            <v>7</v>
          </cell>
          <cell r="N171">
            <v>8</v>
          </cell>
          <cell r="O171">
            <v>4</v>
          </cell>
          <cell r="P171">
            <v>5</v>
          </cell>
          <cell r="Q171">
            <v>1</v>
          </cell>
          <cell r="R171">
            <v>2</v>
          </cell>
          <cell r="S171">
            <v>2</v>
          </cell>
          <cell r="T171">
            <v>4</v>
          </cell>
          <cell r="U171">
            <v>10</v>
          </cell>
          <cell r="V171">
            <v>3</v>
          </cell>
        </row>
        <row r="172">
          <cell r="A172" t="str">
            <v>2014Dirección_de_Operaciones_SanitariasMuestras DEMUESTRA DE LA CALIDAD</v>
          </cell>
          <cell r="B172">
            <v>0</v>
          </cell>
          <cell r="C172">
            <v>0</v>
          </cell>
          <cell r="D172">
            <v>2014</v>
          </cell>
          <cell r="E172" t="str">
            <v>Dirección_de_Operaciones_Sanitarias</v>
          </cell>
          <cell r="F172" t="str">
            <v>Muestras DEMUESTRA DE LA CALIDAD</v>
          </cell>
          <cell r="G172" t="str">
            <v>Muestras DEMUESTRA DE LA CALIDAD</v>
          </cell>
          <cell r="H172">
            <v>13</v>
          </cell>
          <cell r="I172">
            <v>12</v>
          </cell>
          <cell r="J172">
            <v>0.92307692307692313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9</v>
          </cell>
          <cell r="P172">
            <v>0</v>
          </cell>
          <cell r="Q172">
            <v>0</v>
          </cell>
          <cell r="R172">
            <v>0</v>
          </cell>
          <cell r="S172">
            <v>1</v>
          </cell>
          <cell r="T172">
            <v>0</v>
          </cell>
          <cell r="U172">
            <v>2</v>
          </cell>
          <cell r="V172">
            <v>0</v>
          </cell>
        </row>
        <row r="173">
          <cell r="A173" t="str">
            <v xml:space="preserve">2014Dirección_de_Operaciones_SanitariasCIIS expedidos </v>
          </cell>
          <cell r="B173">
            <v>0</v>
          </cell>
          <cell r="C173">
            <v>0</v>
          </cell>
          <cell r="D173">
            <v>2014</v>
          </cell>
          <cell r="E173" t="str">
            <v>Dirección_de_Operaciones_Sanitarias</v>
          </cell>
          <cell r="F173" t="str">
            <v xml:space="preserve">CIIS expedidos </v>
          </cell>
          <cell r="G173" t="str">
            <v xml:space="preserve">CIIS expedidos </v>
          </cell>
          <cell r="H173">
            <v>25272</v>
          </cell>
          <cell r="I173">
            <v>54285</v>
          </cell>
          <cell r="J173">
            <v>2.1480294396961064</v>
          </cell>
          <cell r="K173">
            <v>4012</v>
          </cell>
          <cell r="L173">
            <v>4116</v>
          </cell>
          <cell r="M173">
            <v>4095</v>
          </cell>
          <cell r="N173">
            <v>4614</v>
          </cell>
          <cell r="O173">
            <v>4435</v>
          </cell>
          <cell r="P173">
            <v>4000</v>
          </cell>
          <cell r="Q173">
            <v>4914</v>
          </cell>
          <cell r="R173">
            <v>4493</v>
          </cell>
          <cell r="S173">
            <v>4832</v>
          </cell>
          <cell r="T173">
            <v>4713</v>
          </cell>
          <cell r="U173">
            <v>4977</v>
          </cell>
          <cell r="V173">
            <v>5084</v>
          </cell>
        </row>
        <row r="174">
          <cell r="A174" t="str">
            <v>2014Dirección_de_Operaciones_SanitariasEmisión de concepto sanitario de licencias de importación solicitadas ante el VUCE.</v>
          </cell>
          <cell r="B174">
            <v>0</v>
          </cell>
          <cell r="C174">
            <v>0</v>
          </cell>
          <cell r="D174">
            <v>2014</v>
          </cell>
          <cell r="E174" t="str">
            <v>Dirección_de_Operaciones_Sanitarias</v>
          </cell>
          <cell r="F174" t="str">
            <v>Emisión de concepto sanitario de licencias de importación solicitadas ante el VUCE.</v>
          </cell>
          <cell r="G174" t="str">
            <v>Emisión de concepto sanitario de licencias de importación solicitadas ante el VUCE.</v>
          </cell>
          <cell r="H174">
            <v>51312</v>
          </cell>
          <cell r="I174">
            <v>109206</v>
          </cell>
          <cell r="J174">
            <v>2.1282740879326472</v>
          </cell>
          <cell r="K174">
            <v>7747</v>
          </cell>
          <cell r="L174">
            <v>8204</v>
          </cell>
          <cell r="M174">
            <v>8284</v>
          </cell>
          <cell r="N174">
            <v>9398</v>
          </cell>
          <cell r="O174">
            <v>9465</v>
          </cell>
          <cell r="P174">
            <v>8214</v>
          </cell>
          <cell r="Q174">
            <v>11028</v>
          </cell>
          <cell r="R174">
            <v>8372</v>
          </cell>
          <cell r="S174">
            <v>10045</v>
          </cell>
          <cell r="T174">
            <v>9250</v>
          </cell>
          <cell r="U174">
            <v>9365</v>
          </cell>
          <cell r="V174">
            <v>9834</v>
          </cell>
        </row>
        <row r="175">
          <cell r="A175" t="str">
            <v>2014Dirección_de_Operaciones_SanitariasEmisión de concepto sanitario de autorizaciones de importación y exportación radicadas ante el INVIMA.</v>
          </cell>
          <cell r="B175">
            <v>0</v>
          </cell>
          <cell r="C175">
            <v>0</v>
          </cell>
          <cell r="D175">
            <v>2014</v>
          </cell>
          <cell r="E175" t="str">
            <v>Dirección_de_Operaciones_Sanitarias</v>
          </cell>
          <cell r="F175" t="str">
            <v>Emisión de concepto sanitario de autorizaciones de importación y exportación radicadas ante el INVIMA.</v>
          </cell>
          <cell r="G175" t="str">
            <v>Emisión de concepto sanitario de autorizaciones de importación y exportación radicadas ante el INVIMA.</v>
          </cell>
          <cell r="H175">
            <v>1446</v>
          </cell>
          <cell r="I175">
            <v>2974</v>
          </cell>
          <cell r="J175">
            <v>2.0567081604426001</v>
          </cell>
          <cell r="K175">
            <v>235</v>
          </cell>
          <cell r="L175">
            <v>236</v>
          </cell>
          <cell r="M175">
            <v>266</v>
          </cell>
          <cell r="N175">
            <v>240</v>
          </cell>
          <cell r="O175">
            <v>291</v>
          </cell>
          <cell r="P175">
            <v>178</v>
          </cell>
          <cell r="Q175">
            <v>335</v>
          </cell>
          <cell r="R175">
            <v>219</v>
          </cell>
          <cell r="S175">
            <v>268</v>
          </cell>
          <cell r="T175">
            <v>264</v>
          </cell>
          <cell r="U175">
            <v>178</v>
          </cell>
          <cell r="V175">
            <v>264</v>
          </cell>
        </row>
        <row r="176">
          <cell r="A176" t="str">
            <v>2014Dirección_de_Responsabilidad_SanitariaActos Adminisitrativos proferidos por procesos</v>
          </cell>
          <cell r="D176">
            <v>2014</v>
          </cell>
          <cell r="E176" t="str">
            <v>Dirección_de_Responsabilidad_Sanitaria</v>
          </cell>
          <cell r="F176" t="str">
            <v>Actos Adminisitrativos proferidos por procesos</v>
          </cell>
          <cell r="G176" t="str">
            <v>Actos Adminisitrativos proferidos por procesos</v>
          </cell>
          <cell r="H176">
            <v>3856</v>
          </cell>
          <cell r="I176">
            <v>7100</v>
          </cell>
          <cell r="J176">
            <v>1.8412863070539418</v>
          </cell>
          <cell r="K176">
            <v>410</v>
          </cell>
          <cell r="L176">
            <v>448</v>
          </cell>
          <cell r="M176">
            <v>828</v>
          </cell>
          <cell r="N176">
            <v>589</v>
          </cell>
          <cell r="O176">
            <v>612</v>
          </cell>
          <cell r="P176">
            <v>422</v>
          </cell>
          <cell r="Q176">
            <v>577</v>
          </cell>
          <cell r="R176">
            <v>521</v>
          </cell>
          <cell r="S176">
            <v>838</v>
          </cell>
          <cell r="T176">
            <v>771</v>
          </cell>
          <cell r="U176">
            <v>652</v>
          </cell>
          <cell r="V176">
            <v>432</v>
          </cell>
        </row>
        <row r="177">
          <cell r="A177" t="str">
            <v/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 t="str">
            <v>2013Dirección_de_Alimentos_y_BebidasCertificaciones BPM (Buenas Practicas de Manufactura) expedidas.</v>
          </cell>
          <cell r="D178">
            <v>2013</v>
          </cell>
          <cell r="E178" t="str">
            <v>Dirección_de_Alimentos_y_Bebidas</v>
          </cell>
          <cell r="F178" t="str">
            <v>Certificaciones BPM (Buenas Practicas de Manufactura) expedidas.</v>
          </cell>
          <cell r="G178">
            <v>0</v>
          </cell>
          <cell r="H178">
            <v>15</v>
          </cell>
          <cell r="I178">
            <v>10</v>
          </cell>
          <cell r="J178">
            <v>0.66666666666666663</v>
          </cell>
          <cell r="K178">
            <v>0</v>
          </cell>
          <cell r="L178">
            <v>1</v>
          </cell>
          <cell r="M178">
            <v>2</v>
          </cell>
          <cell r="N178">
            <v>1</v>
          </cell>
          <cell r="O178">
            <v>0</v>
          </cell>
          <cell r="P178">
            <v>0</v>
          </cell>
          <cell r="Q178">
            <v>1</v>
          </cell>
          <cell r="R178">
            <v>1</v>
          </cell>
          <cell r="S178">
            <v>2</v>
          </cell>
          <cell r="T178">
            <v>0</v>
          </cell>
          <cell r="U178">
            <v>1</v>
          </cell>
          <cell r="V178">
            <v>1</v>
          </cell>
        </row>
        <row r="179">
          <cell r="A179" t="str">
            <v>2013Dirección_de_Alimentos_y_BebidasCertificaciones HACCP expedidas.</v>
          </cell>
          <cell r="D179">
            <v>2013</v>
          </cell>
          <cell r="E179" t="str">
            <v>Dirección_de_Alimentos_y_Bebidas</v>
          </cell>
          <cell r="F179" t="str">
            <v>Certificaciones HACCP expedidas.</v>
          </cell>
          <cell r="G179">
            <v>0</v>
          </cell>
          <cell r="H179">
            <v>45</v>
          </cell>
          <cell r="I179">
            <v>43</v>
          </cell>
          <cell r="J179">
            <v>0.9555555555555556</v>
          </cell>
          <cell r="K179">
            <v>0</v>
          </cell>
          <cell r="L179">
            <v>2</v>
          </cell>
          <cell r="M179">
            <v>3</v>
          </cell>
          <cell r="N179">
            <v>8</v>
          </cell>
          <cell r="O179">
            <v>5</v>
          </cell>
          <cell r="P179">
            <v>4</v>
          </cell>
          <cell r="Q179">
            <v>2</v>
          </cell>
          <cell r="R179">
            <v>3</v>
          </cell>
          <cell r="S179">
            <v>1</v>
          </cell>
          <cell r="T179">
            <v>3</v>
          </cell>
          <cell r="U179">
            <v>7</v>
          </cell>
          <cell r="V179">
            <v>5</v>
          </cell>
        </row>
        <row r="180">
          <cell r="A180" t="str">
            <v>2013Dirección_de_Alimentos_y_BebidasControl y Seguimiento Certificaciones BPM</v>
          </cell>
          <cell r="D180">
            <v>2013</v>
          </cell>
          <cell r="E180" t="str">
            <v>Dirección_de_Alimentos_y_Bebidas</v>
          </cell>
          <cell r="F180" t="str">
            <v>Control y Seguimiento Certificaciones BPM</v>
          </cell>
          <cell r="G180">
            <v>0</v>
          </cell>
          <cell r="H180">
            <v>23</v>
          </cell>
          <cell r="I180">
            <v>23</v>
          </cell>
          <cell r="J180">
            <v>1</v>
          </cell>
          <cell r="K180">
            <v>0</v>
          </cell>
          <cell r="L180">
            <v>2</v>
          </cell>
          <cell r="M180">
            <v>1</v>
          </cell>
          <cell r="N180">
            <v>4</v>
          </cell>
          <cell r="O180">
            <v>3</v>
          </cell>
          <cell r="P180">
            <v>1</v>
          </cell>
          <cell r="Q180">
            <v>3</v>
          </cell>
          <cell r="R180">
            <v>2</v>
          </cell>
          <cell r="S180">
            <v>1</v>
          </cell>
          <cell r="T180">
            <v>3</v>
          </cell>
          <cell r="U180">
            <v>3</v>
          </cell>
          <cell r="V180">
            <v>0</v>
          </cell>
        </row>
        <row r="181">
          <cell r="A181" t="str">
            <v>2013Dirección_de_Alimentos_y_BebidasControl y Seguimiento Certificaciones HACCP</v>
          </cell>
          <cell r="D181">
            <v>2013</v>
          </cell>
          <cell r="E181" t="str">
            <v>Dirección_de_Alimentos_y_Bebidas</v>
          </cell>
          <cell r="F181" t="str">
            <v>Control y Seguimiento Certificaciones HACCP</v>
          </cell>
          <cell r="G181">
            <v>0</v>
          </cell>
          <cell r="H181">
            <v>35</v>
          </cell>
          <cell r="I181">
            <v>30</v>
          </cell>
          <cell r="J181">
            <v>0.8571428571428571</v>
          </cell>
          <cell r="K181">
            <v>0</v>
          </cell>
          <cell r="L181">
            <v>0</v>
          </cell>
          <cell r="M181">
            <v>4</v>
          </cell>
          <cell r="N181">
            <v>4</v>
          </cell>
          <cell r="O181">
            <v>6</v>
          </cell>
          <cell r="P181">
            <v>3</v>
          </cell>
          <cell r="Q181">
            <v>2</v>
          </cell>
          <cell r="R181">
            <v>0</v>
          </cell>
          <cell r="S181">
            <v>3</v>
          </cell>
          <cell r="T181">
            <v>3</v>
          </cell>
          <cell r="U181">
            <v>4</v>
          </cell>
          <cell r="V181">
            <v>1</v>
          </cell>
        </row>
        <row r="182">
          <cell r="A182" t="str">
            <v>2013Dirección_de_Alimentos_y_BebidasRegistros Sanitarios, permisos y notificaciones Nuevos</v>
          </cell>
          <cell r="D182">
            <v>2013</v>
          </cell>
          <cell r="E182" t="str">
            <v>Dirección_de_Alimentos_y_Bebidas</v>
          </cell>
          <cell r="F182" t="str">
            <v>Registros Sanitarios, permisos y notificaciones Nuevos</v>
          </cell>
          <cell r="G182">
            <v>0</v>
          </cell>
          <cell r="H182">
            <v>3500</v>
          </cell>
          <cell r="I182">
            <v>4294</v>
          </cell>
          <cell r="J182">
            <v>1.2268571428571429</v>
          </cell>
          <cell r="K182">
            <v>252</v>
          </cell>
          <cell r="L182">
            <v>355</v>
          </cell>
          <cell r="M182">
            <v>313</v>
          </cell>
          <cell r="N182">
            <v>315</v>
          </cell>
          <cell r="O182">
            <v>291</v>
          </cell>
          <cell r="P182">
            <v>304</v>
          </cell>
          <cell r="Q182">
            <v>457</v>
          </cell>
          <cell r="R182">
            <v>378</v>
          </cell>
          <cell r="S182">
            <v>431</v>
          </cell>
          <cell r="T182">
            <v>391</v>
          </cell>
          <cell r="U182">
            <v>385</v>
          </cell>
          <cell r="V182">
            <v>422</v>
          </cell>
        </row>
        <row r="183">
          <cell r="A183" t="str">
            <v>2013Dirección_de_Alimentos_y_BebidasDocumentos Técnicos Públicados</v>
          </cell>
          <cell r="D183">
            <v>2013</v>
          </cell>
          <cell r="E183" t="str">
            <v>Dirección_de_Alimentos_y_Bebidas</v>
          </cell>
          <cell r="F183" t="str">
            <v>Documentos Técnicos Públicados</v>
          </cell>
          <cell r="G183">
            <v>0</v>
          </cell>
          <cell r="H183">
            <v>18</v>
          </cell>
          <cell r="I183">
            <v>18</v>
          </cell>
          <cell r="J183">
            <v>1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1</v>
          </cell>
          <cell r="P183">
            <v>0</v>
          </cell>
          <cell r="Q183">
            <v>1</v>
          </cell>
          <cell r="R183">
            <v>1</v>
          </cell>
          <cell r="S183">
            <v>1</v>
          </cell>
          <cell r="T183">
            <v>6</v>
          </cell>
          <cell r="U183">
            <v>3</v>
          </cell>
          <cell r="V183">
            <v>5</v>
          </cell>
        </row>
        <row r="184">
          <cell r="A184" t="str">
            <v>2013Dirección_de_Alimentos_y_BebidasVisitas de Acompañamiento Técnico en actividades relacionadas con IVC</v>
          </cell>
          <cell r="D184">
            <v>2013</v>
          </cell>
          <cell r="E184" t="str">
            <v>Dirección_de_Alimentos_y_Bebidas</v>
          </cell>
          <cell r="F184" t="str">
            <v>Visitas de Acompañamiento Técnico en actividades relacionadas con IVC</v>
          </cell>
          <cell r="G184">
            <v>0</v>
          </cell>
          <cell r="H184">
            <v>66</v>
          </cell>
          <cell r="I184">
            <v>79</v>
          </cell>
          <cell r="J184">
            <v>1.196969696969697</v>
          </cell>
          <cell r="K184">
            <v>0</v>
          </cell>
          <cell r="L184">
            <v>2</v>
          </cell>
          <cell r="M184">
            <v>10</v>
          </cell>
          <cell r="N184">
            <v>1</v>
          </cell>
          <cell r="O184">
            <v>2</v>
          </cell>
          <cell r="P184">
            <v>6</v>
          </cell>
          <cell r="Q184">
            <v>4</v>
          </cell>
          <cell r="R184">
            <v>15</v>
          </cell>
          <cell r="S184">
            <v>10</v>
          </cell>
          <cell r="T184">
            <v>19</v>
          </cell>
          <cell r="U184">
            <v>9</v>
          </cell>
          <cell r="V184">
            <v>1</v>
          </cell>
        </row>
        <row r="185">
          <cell r="A185" t="str">
            <v>2013Dirección_de_Alimentos_y_BebidasAsistencia Técnica a entes territoriales y otros actores.</v>
          </cell>
          <cell r="D185">
            <v>2013</v>
          </cell>
          <cell r="E185" t="str">
            <v>Dirección_de_Alimentos_y_Bebidas</v>
          </cell>
          <cell r="F185" t="str">
            <v>Asistencia Técnica a entes territoriales y otros actores.</v>
          </cell>
          <cell r="G185">
            <v>0</v>
          </cell>
          <cell r="H185">
            <v>30</v>
          </cell>
          <cell r="I185">
            <v>50</v>
          </cell>
          <cell r="J185">
            <v>1.6666666666666667</v>
          </cell>
          <cell r="K185">
            <v>0</v>
          </cell>
          <cell r="L185">
            <v>0</v>
          </cell>
          <cell r="M185">
            <v>0</v>
          </cell>
          <cell r="N185">
            <v>4</v>
          </cell>
          <cell r="O185">
            <v>12</v>
          </cell>
          <cell r="P185">
            <v>7</v>
          </cell>
          <cell r="Q185">
            <v>1</v>
          </cell>
          <cell r="R185">
            <v>0</v>
          </cell>
          <cell r="S185">
            <v>6</v>
          </cell>
          <cell r="T185">
            <v>13</v>
          </cell>
          <cell r="U185">
            <v>5</v>
          </cell>
          <cell r="V185">
            <v>2</v>
          </cell>
        </row>
        <row r="186">
          <cell r="A186" t="str">
            <v>2013Dirección_de_Medicamentos_y_Productos_BiologicosCertificaciones BPM (Buenas Practicas de Manufactura) expedidas.</v>
          </cell>
          <cell r="D186">
            <v>2013</v>
          </cell>
          <cell r="E186" t="str">
            <v>Dirección_de_Medicamentos_y_Productos_Biologicos</v>
          </cell>
          <cell r="F186" t="str">
            <v>Certificaciones BPM (Buenas Practicas de Manufactura) expedidas.</v>
          </cell>
          <cell r="G186">
            <v>0</v>
          </cell>
          <cell r="H186">
            <v>130</v>
          </cell>
          <cell r="I186">
            <v>116</v>
          </cell>
          <cell r="J186">
            <v>0.89230769230769236</v>
          </cell>
          <cell r="K186">
            <v>4</v>
          </cell>
          <cell r="L186">
            <v>6</v>
          </cell>
          <cell r="M186">
            <v>11</v>
          </cell>
          <cell r="N186">
            <v>8</v>
          </cell>
          <cell r="O186">
            <v>12</v>
          </cell>
          <cell r="P186">
            <v>7</v>
          </cell>
          <cell r="Q186">
            <v>13</v>
          </cell>
          <cell r="R186">
            <v>15</v>
          </cell>
          <cell r="S186">
            <v>13</v>
          </cell>
          <cell r="T186">
            <v>12</v>
          </cell>
          <cell r="U186">
            <v>11</v>
          </cell>
          <cell r="V186">
            <v>4</v>
          </cell>
        </row>
        <row r="187">
          <cell r="A187" t="str">
            <v>2013Dirección_de_Medicamentos_y_Productos_BiologicosCertificaciones BPM (Buenas Practicas de Manufactura) De Orden Internacional expedidas.</v>
          </cell>
          <cell r="D187">
            <v>2013</v>
          </cell>
          <cell r="E187" t="str">
            <v>Dirección_de_Medicamentos_y_Productos_Biologicos</v>
          </cell>
          <cell r="F187" t="str">
            <v>Certificaciones BPM (Buenas Practicas de Manufactura) De Orden Internacional expedidas.</v>
          </cell>
          <cell r="G187">
            <v>0</v>
          </cell>
          <cell r="H187">
            <v>80</v>
          </cell>
          <cell r="I187">
            <v>66</v>
          </cell>
          <cell r="J187">
            <v>0.82499999999999996</v>
          </cell>
          <cell r="K187">
            <v>0</v>
          </cell>
          <cell r="L187">
            <v>0</v>
          </cell>
          <cell r="M187">
            <v>4</v>
          </cell>
          <cell r="N187">
            <v>7</v>
          </cell>
          <cell r="O187">
            <v>4</v>
          </cell>
          <cell r="P187">
            <v>0</v>
          </cell>
          <cell r="Q187">
            <v>2</v>
          </cell>
          <cell r="R187">
            <v>4</v>
          </cell>
          <cell r="S187">
            <v>4</v>
          </cell>
          <cell r="T187">
            <v>12</v>
          </cell>
          <cell r="U187">
            <v>17</v>
          </cell>
          <cell r="V187">
            <v>12</v>
          </cell>
        </row>
        <row r="188">
          <cell r="A188" t="str">
            <v>2013Dirección_de_Medicamentos_y_Productos_BiologicosCertificaciones BPE (Buenas Practicas de Elaboración) expedidas.</v>
          </cell>
          <cell r="D188">
            <v>2013</v>
          </cell>
          <cell r="E188" t="str">
            <v>Dirección_de_Medicamentos_y_Productos_Biologicos</v>
          </cell>
          <cell r="F188" t="str">
            <v>Certificaciones BPE (Buenas Practicas de Elaboración) expedidas.</v>
          </cell>
          <cell r="G188">
            <v>0</v>
          </cell>
          <cell r="H188">
            <v>80</v>
          </cell>
          <cell r="I188">
            <v>53</v>
          </cell>
          <cell r="J188">
            <v>0.66249999999999998</v>
          </cell>
          <cell r="K188">
            <v>2</v>
          </cell>
          <cell r="L188">
            <v>3</v>
          </cell>
          <cell r="M188">
            <v>2</v>
          </cell>
          <cell r="N188">
            <v>4</v>
          </cell>
          <cell r="O188">
            <v>4</v>
          </cell>
          <cell r="P188">
            <v>10</v>
          </cell>
          <cell r="Q188">
            <v>7</v>
          </cell>
          <cell r="R188">
            <v>5</v>
          </cell>
          <cell r="S188">
            <v>6</v>
          </cell>
          <cell r="T188">
            <v>4</v>
          </cell>
          <cell r="U188">
            <v>3</v>
          </cell>
          <cell r="V188">
            <v>3</v>
          </cell>
        </row>
        <row r="189">
          <cell r="A189" t="str">
            <v>2013Dirección_de_Medicamentos_y_Productos_BiologicosCertificaciones BPC (Buenas Practicas Clinicas) realizadas.</v>
          </cell>
          <cell r="D189">
            <v>2013</v>
          </cell>
          <cell r="E189" t="str">
            <v>Dirección_de_Medicamentos_y_Productos_Biologicos</v>
          </cell>
          <cell r="F189" t="str">
            <v>Certificaciones BPC (Buenas Practicas Clinicas) realizadas.</v>
          </cell>
          <cell r="G189">
            <v>0</v>
          </cell>
          <cell r="H189">
            <v>10</v>
          </cell>
          <cell r="I189">
            <v>8</v>
          </cell>
          <cell r="J189">
            <v>0.8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1</v>
          </cell>
          <cell r="P189">
            <v>0</v>
          </cell>
          <cell r="Q189">
            <v>0</v>
          </cell>
          <cell r="R189">
            <v>1</v>
          </cell>
          <cell r="S189">
            <v>1</v>
          </cell>
          <cell r="T189">
            <v>2</v>
          </cell>
          <cell r="U189">
            <v>1</v>
          </cell>
          <cell r="V189">
            <v>2</v>
          </cell>
        </row>
        <row r="190">
          <cell r="A190" t="str">
            <v>2013Dirección_de_Medicamentos_y_Productos_BiologicosVisitas de Seguimientos a las Certificaciones BPM.</v>
          </cell>
          <cell r="D190">
            <v>2013</v>
          </cell>
          <cell r="E190" t="str">
            <v>Dirección_de_Medicamentos_y_Productos_Biologicos</v>
          </cell>
          <cell r="F190" t="str">
            <v>Visitas de Seguimientos a las Certificaciones BPM.</v>
          </cell>
          <cell r="G190">
            <v>0</v>
          </cell>
          <cell r="H190">
            <v>20</v>
          </cell>
          <cell r="I190">
            <v>19</v>
          </cell>
          <cell r="J190">
            <v>0.95</v>
          </cell>
          <cell r="K190">
            <v>4</v>
          </cell>
          <cell r="L190">
            <v>1</v>
          </cell>
          <cell r="M190">
            <v>1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7</v>
          </cell>
          <cell r="T190">
            <v>4</v>
          </cell>
          <cell r="U190">
            <v>1</v>
          </cell>
          <cell r="V190">
            <v>1</v>
          </cell>
        </row>
        <row r="191">
          <cell r="A191" t="str">
            <v>2013Dirección_de_Medicamentos_y_Productos_BiologicosVisitas de Seguimiento a las Certificaciones BPE (Buenas Practicas de Elaboración).</v>
          </cell>
          <cell r="D191">
            <v>2013</v>
          </cell>
          <cell r="E191" t="str">
            <v>Dirección_de_Medicamentos_y_Productos_Biologicos</v>
          </cell>
          <cell r="F191" t="str">
            <v>Visitas de Seguimiento a las Certificaciones BPE (Buenas Practicas de Elaboración).</v>
          </cell>
          <cell r="G191">
            <v>0</v>
          </cell>
          <cell r="H191">
            <v>10</v>
          </cell>
          <cell r="I191">
            <v>6</v>
          </cell>
          <cell r="J191">
            <v>0.6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</v>
          </cell>
          <cell r="T191">
            <v>2</v>
          </cell>
          <cell r="U191">
            <v>0</v>
          </cell>
          <cell r="V191">
            <v>0</v>
          </cell>
        </row>
        <row r="192">
          <cell r="A192" t="str">
            <v>2013Dirección_de_Medicamentos_y_Productos_BiologicosVisitas de Seguimiento BPC (Buenas Practicas Clinicas).</v>
          </cell>
          <cell r="D192">
            <v>2013</v>
          </cell>
          <cell r="E192" t="str">
            <v>Dirección_de_Medicamentos_y_Productos_Biologicos</v>
          </cell>
          <cell r="F192" t="str">
            <v>Visitas de Seguimiento BPC (Buenas Practicas Clinicas).</v>
          </cell>
          <cell r="G192">
            <v>0</v>
          </cell>
          <cell r="H192">
            <v>24</v>
          </cell>
          <cell r="I192">
            <v>20</v>
          </cell>
          <cell r="J192">
            <v>0.83333333333333337</v>
          </cell>
          <cell r="K192">
            <v>0</v>
          </cell>
          <cell r="L192">
            <v>0</v>
          </cell>
          <cell r="M192">
            <v>0</v>
          </cell>
          <cell r="N192">
            <v>4</v>
          </cell>
          <cell r="O192">
            <v>4</v>
          </cell>
          <cell r="P192">
            <v>2</v>
          </cell>
          <cell r="Q192">
            <v>3</v>
          </cell>
          <cell r="R192">
            <v>2</v>
          </cell>
          <cell r="S192">
            <v>1</v>
          </cell>
          <cell r="T192">
            <v>2</v>
          </cell>
          <cell r="U192">
            <v>1</v>
          </cell>
          <cell r="V192">
            <v>1</v>
          </cell>
        </row>
        <row r="193">
          <cell r="A193" t="str">
            <v>2013Dirección_de_Medicamentos_y_Productos_BiologicosRegistros Sanitarios, permisos y notificaciones Nuevos.</v>
          </cell>
          <cell r="D193">
            <v>2013</v>
          </cell>
          <cell r="E193" t="str">
            <v>Dirección_de_Medicamentos_y_Productos_Biologicos</v>
          </cell>
          <cell r="F193" t="str">
            <v>Registros Sanitarios, permisos y notificaciones Nuevos.</v>
          </cell>
          <cell r="G193">
            <v>0</v>
          </cell>
          <cell r="H193">
            <v>3500</v>
          </cell>
          <cell r="I193">
            <v>4528</v>
          </cell>
          <cell r="J193">
            <v>1.2937142857142858</v>
          </cell>
          <cell r="K193">
            <v>315</v>
          </cell>
          <cell r="L193">
            <v>430</v>
          </cell>
          <cell r="M193">
            <v>292</v>
          </cell>
          <cell r="N193">
            <v>417</v>
          </cell>
          <cell r="O193">
            <v>285</v>
          </cell>
          <cell r="P193">
            <v>283</v>
          </cell>
          <cell r="Q193">
            <v>441</v>
          </cell>
          <cell r="R193">
            <v>476</v>
          </cell>
          <cell r="S193">
            <v>497</v>
          </cell>
          <cell r="T193">
            <v>547</v>
          </cell>
          <cell r="U193">
            <v>225</v>
          </cell>
          <cell r="V193">
            <v>320</v>
          </cell>
        </row>
        <row r="194">
          <cell r="A194" t="str">
            <v>2013Dirección_de_Medicamentos_y_Productos_BiologicosDocumentos Ténicos Publicados.</v>
          </cell>
          <cell r="D194">
            <v>2013</v>
          </cell>
          <cell r="E194" t="str">
            <v>Dirección_de_Medicamentos_y_Productos_Biologicos</v>
          </cell>
          <cell r="F194" t="str">
            <v>Documentos Ténicos Publicados.</v>
          </cell>
          <cell r="G194">
            <v>0</v>
          </cell>
          <cell r="H194">
            <v>5</v>
          </cell>
          <cell r="I194">
            <v>4</v>
          </cell>
          <cell r="J194">
            <v>0.8</v>
          </cell>
          <cell r="K194">
            <v>0</v>
          </cell>
          <cell r="L194">
            <v>0</v>
          </cell>
          <cell r="M194">
            <v>0</v>
          </cell>
          <cell r="N194">
            <v>1</v>
          </cell>
          <cell r="O194">
            <v>0</v>
          </cell>
          <cell r="P194">
            <v>0</v>
          </cell>
          <cell r="Q194">
            <v>0</v>
          </cell>
          <cell r="R194">
            <v>1</v>
          </cell>
          <cell r="S194">
            <v>0</v>
          </cell>
          <cell r="T194">
            <v>0</v>
          </cell>
          <cell r="U194">
            <v>0</v>
          </cell>
          <cell r="V194">
            <v>2</v>
          </cell>
        </row>
        <row r="195">
          <cell r="A195" t="str">
            <v>2013Dirección_de_Medicamentos_y_Productos_BiologicosVisitas de Acompañamiento Técnico en actividades relacionadas con IVC.</v>
          </cell>
          <cell r="D195">
            <v>2013</v>
          </cell>
          <cell r="E195" t="str">
            <v>Dirección_de_Medicamentos_y_Productos_Biologicos</v>
          </cell>
          <cell r="F195" t="str">
            <v>Visitas de Acompañamiento Técnico en actividades relacionadas con IVC.</v>
          </cell>
          <cell r="G195">
            <v>0</v>
          </cell>
          <cell r="H195">
            <v>25</v>
          </cell>
          <cell r="I195">
            <v>46</v>
          </cell>
          <cell r="J195">
            <v>1.84</v>
          </cell>
          <cell r="K195">
            <v>0</v>
          </cell>
          <cell r="L195">
            <v>4</v>
          </cell>
          <cell r="M195">
            <v>1</v>
          </cell>
          <cell r="N195">
            <v>2</v>
          </cell>
          <cell r="O195">
            <v>8</v>
          </cell>
          <cell r="P195">
            <v>2</v>
          </cell>
          <cell r="Q195">
            <v>2</v>
          </cell>
          <cell r="R195">
            <v>6</v>
          </cell>
          <cell r="S195">
            <v>17</v>
          </cell>
          <cell r="T195">
            <v>0</v>
          </cell>
          <cell r="U195">
            <v>0</v>
          </cell>
          <cell r="V195">
            <v>4</v>
          </cell>
        </row>
        <row r="196">
          <cell r="A196" t="str">
            <v>2013Dirección_de_Medicamentos_y_Productos_BiologicosAsistencia Técnica a entes territoriales y otros actores.</v>
          </cell>
          <cell r="D196">
            <v>2013</v>
          </cell>
          <cell r="E196" t="str">
            <v>Dirección_de_Medicamentos_y_Productos_Biologicos</v>
          </cell>
          <cell r="F196" t="str">
            <v>Asistencia Técnica a entes territoriales y otros actores.</v>
          </cell>
          <cell r="G196">
            <v>0</v>
          </cell>
          <cell r="H196">
            <v>16</v>
          </cell>
          <cell r="I196">
            <v>27</v>
          </cell>
          <cell r="J196">
            <v>1.6875</v>
          </cell>
          <cell r="K196">
            <v>0</v>
          </cell>
          <cell r="L196">
            <v>1</v>
          </cell>
          <cell r="M196">
            <v>0</v>
          </cell>
          <cell r="N196">
            <v>6</v>
          </cell>
          <cell r="O196">
            <v>9</v>
          </cell>
          <cell r="P196">
            <v>3</v>
          </cell>
          <cell r="Q196">
            <v>3</v>
          </cell>
          <cell r="R196">
            <v>0</v>
          </cell>
          <cell r="S196">
            <v>1</v>
          </cell>
          <cell r="T196">
            <v>0</v>
          </cell>
          <cell r="U196">
            <v>1</v>
          </cell>
          <cell r="V196">
            <v>3</v>
          </cell>
        </row>
        <row r="197">
          <cell r="A197" t="str">
            <v>2013Dirección_de_Medicamentos_y_Productos_BiologicosAuditorias a los Centros de Análisis del Programa de Demuestra de la Calidad</v>
          </cell>
          <cell r="D197">
            <v>2013</v>
          </cell>
          <cell r="E197" t="str">
            <v>Dirección_de_Medicamentos_y_Productos_Biologicos</v>
          </cell>
          <cell r="F197" t="str">
            <v>Auditorias a los Centros de Análisis del Programa de Demuestra de la Calidad</v>
          </cell>
          <cell r="G197">
            <v>0</v>
          </cell>
          <cell r="H197">
            <v>8</v>
          </cell>
          <cell r="I197">
            <v>8</v>
          </cell>
          <cell r="J197">
            <v>1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1</v>
          </cell>
          <cell r="P197">
            <v>3</v>
          </cell>
          <cell r="Q197">
            <v>0</v>
          </cell>
          <cell r="R197">
            <v>0</v>
          </cell>
          <cell r="S197">
            <v>2</v>
          </cell>
          <cell r="T197">
            <v>2</v>
          </cell>
          <cell r="U197">
            <v>0</v>
          </cell>
          <cell r="V197">
            <v>0</v>
          </cell>
        </row>
        <row r="198">
          <cell r="A198" t="str">
            <v>2013Dirección_de_Dispositivos_Médicos_y_otras_TecnologiasCertificaciones CCA (Certificados de Capacidad de Almacenamiento) expedidos.</v>
          </cell>
          <cell r="D198">
            <v>2013</v>
          </cell>
          <cell r="E198" t="str">
            <v>Dirección_de_Dispositivos_Médicos_y_otras_Tecnologias</v>
          </cell>
          <cell r="F198" t="str">
            <v>Certificaciones CCA (Certificados de Capacidad de Almacenamiento) expedidos.</v>
          </cell>
          <cell r="G198">
            <v>0</v>
          </cell>
          <cell r="H198">
            <v>541</v>
          </cell>
          <cell r="I198">
            <v>544</v>
          </cell>
          <cell r="J198">
            <v>1.0055452865064696</v>
          </cell>
          <cell r="K198">
            <v>17</v>
          </cell>
          <cell r="L198">
            <v>61</v>
          </cell>
          <cell r="M198">
            <v>31</v>
          </cell>
          <cell r="N198">
            <v>52</v>
          </cell>
          <cell r="O198">
            <v>12</v>
          </cell>
          <cell r="P198">
            <v>39</v>
          </cell>
          <cell r="Q198">
            <v>64</v>
          </cell>
          <cell r="R198">
            <v>61</v>
          </cell>
          <cell r="S198">
            <v>70</v>
          </cell>
          <cell r="T198">
            <v>63</v>
          </cell>
          <cell r="U198">
            <v>48</v>
          </cell>
          <cell r="V198">
            <v>26</v>
          </cell>
        </row>
        <row r="199">
          <cell r="A199" t="str">
            <v>2013Dirección_de_Dispositivos_Médicos_y_otras_TecnologiasAuditorias de certificación de Buenas Practicas de Bancos de Tejido y Medula Osea</v>
          </cell>
          <cell r="D199">
            <v>2013</v>
          </cell>
          <cell r="E199" t="str">
            <v>Dirección_de_Dispositivos_Médicos_y_otras_Tecnologias</v>
          </cell>
          <cell r="F199" t="str">
            <v>Auditorias de certificación de Buenas Practicas de Bancos de Tejido y Medula Osea</v>
          </cell>
          <cell r="G199">
            <v>0</v>
          </cell>
          <cell r="H199">
            <v>5</v>
          </cell>
          <cell r="I199">
            <v>6</v>
          </cell>
          <cell r="J199">
            <v>1.2</v>
          </cell>
          <cell r="K199">
            <v>0</v>
          </cell>
          <cell r="L199">
            <v>1</v>
          </cell>
          <cell r="M199">
            <v>0</v>
          </cell>
          <cell r="N199">
            <v>1</v>
          </cell>
          <cell r="O199">
            <v>2</v>
          </cell>
          <cell r="P199">
            <v>0</v>
          </cell>
          <cell r="Q199">
            <v>0</v>
          </cell>
          <cell r="R199">
            <v>1</v>
          </cell>
          <cell r="S199">
            <v>0</v>
          </cell>
          <cell r="T199">
            <v>1</v>
          </cell>
          <cell r="U199">
            <v>0</v>
          </cell>
          <cell r="V199">
            <v>0</v>
          </cell>
        </row>
        <row r="200">
          <cell r="A200" t="str">
            <v>2013Dirección_de_Dispositivos_Médicos_y_otras_TecnologiasCertificaciones Condiciones Sanitarias para Bancos de Tejido y Medula Osea expedidas.</v>
          </cell>
          <cell r="D200">
            <v>2013</v>
          </cell>
          <cell r="E200" t="str">
            <v>Dirección_de_Dispositivos_Médicos_y_otras_Tecnologias</v>
          </cell>
          <cell r="F200" t="str">
            <v>Certificaciones Condiciones Sanitarias para Bancos de Tejido y Medula Osea expedidas.</v>
          </cell>
          <cell r="G200">
            <v>0</v>
          </cell>
          <cell r="H200">
            <v>3</v>
          </cell>
          <cell r="I200">
            <v>5</v>
          </cell>
          <cell r="J200">
            <v>1.6666666666666667</v>
          </cell>
          <cell r="K200">
            <v>0</v>
          </cell>
          <cell r="L200">
            <v>1</v>
          </cell>
          <cell r="M200">
            <v>0</v>
          </cell>
          <cell r="N200">
            <v>0</v>
          </cell>
          <cell r="O200">
            <v>1</v>
          </cell>
          <cell r="P200">
            <v>0</v>
          </cell>
          <cell r="Q200">
            <v>1</v>
          </cell>
          <cell r="R200">
            <v>1</v>
          </cell>
          <cell r="S200">
            <v>0</v>
          </cell>
          <cell r="T200">
            <v>0</v>
          </cell>
          <cell r="U200">
            <v>0</v>
          </cell>
          <cell r="V200">
            <v>1</v>
          </cell>
        </row>
        <row r="201">
          <cell r="A201" t="str">
            <v>2013Dirección_de_Dispositivos_Médicos_y_otras_TecnologiasRegistros Sanitarios, permisos y notificaciones Nuevos</v>
          </cell>
          <cell r="D201">
            <v>2013</v>
          </cell>
          <cell r="E201" t="str">
            <v>Dirección_de_Dispositivos_Médicos_y_otras_Tecnologias</v>
          </cell>
          <cell r="F201" t="str">
            <v>Registros Sanitarios, permisos y notificaciones Nuevos</v>
          </cell>
          <cell r="G201">
            <v>0</v>
          </cell>
          <cell r="H201">
            <v>1535</v>
          </cell>
          <cell r="I201">
            <v>2015</v>
          </cell>
          <cell r="J201">
            <v>1.3127035830618892</v>
          </cell>
          <cell r="K201">
            <v>198</v>
          </cell>
          <cell r="L201">
            <v>114</v>
          </cell>
          <cell r="M201">
            <v>73</v>
          </cell>
          <cell r="N201">
            <v>128</v>
          </cell>
          <cell r="O201">
            <v>220</v>
          </cell>
          <cell r="P201">
            <v>298</v>
          </cell>
          <cell r="Q201">
            <v>248</v>
          </cell>
          <cell r="R201">
            <v>133</v>
          </cell>
          <cell r="S201">
            <v>119</v>
          </cell>
          <cell r="T201">
            <v>138</v>
          </cell>
          <cell r="U201">
            <v>160</v>
          </cell>
          <cell r="V201">
            <v>186</v>
          </cell>
        </row>
        <row r="202">
          <cell r="A202" t="str">
            <v>2013Dirección_de_Dispositivos_Médicos_y_otras_TecnologiasVisita de verificación de requisitos para Bancos de semen, óvulos y embriones.</v>
          </cell>
          <cell r="D202">
            <v>2013</v>
          </cell>
          <cell r="E202" t="str">
            <v>Dirección_de_Dispositivos_Médicos_y_otras_Tecnologias</v>
          </cell>
          <cell r="F202" t="str">
            <v>Visita de verificación de requisitos para Bancos de semen, óvulos y embriones.</v>
          </cell>
          <cell r="G202">
            <v>0</v>
          </cell>
          <cell r="H202">
            <v>7</v>
          </cell>
          <cell r="I202">
            <v>11</v>
          </cell>
          <cell r="J202">
            <v>1.5714285714285714</v>
          </cell>
          <cell r="K202">
            <v>0</v>
          </cell>
          <cell r="L202">
            <v>1</v>
          </cell>
          <cell r="M202">
            <v>1</v>
          </cell>
          <cell r="N202">
            <v>0</v>
          </cell>
          <cell r="O202">
            <v>0</v>
          </cell>
          <cell r="P202">
            <v>4</v>
          </cell>
          <cell r="Q202">
            <v>0</v>
          </cell>
          <cell r="R202">
            <v>0</v>
          </cell>
          <cell r="S202">
            <v>1</v>
          </cell>
          <cell r="T202">
            <v>1</v>
          </cell>
          <cell r="U202">
            <v>3</v>
          </cell>
          <cell r="V202">
            <v>0</v>
          </cell>
        </row>
        <row r="203">
          <cell r="A203" t="str">
            <v>2013Dirección_de_Dispositivos_Médicos_y_otras_TecnologiasDocumentos Técnicos Públicados</v>
          </cell>
          <cell r="D203">
            <v>2013</v>
          </cell>
          <cell r="E203" t="str">
            <v>Dirección_de_Dispositivos_Médicos_y_otras_Tecnologias</v>
          </cell>
          <cell r="F203" t="str">
            <v>Documentos Técnicos Públicados</v>
          </cell>
          <cell r="G203">
            <v>0</v>
          </cell>
          <cell r="H203">
            <v>9</v>
          </cell>
          <cell r="I203">
            <v>9</v>
          </cell>
          <cell r="J203">
            <v>1</v>
          </cell>
          <cell r="K203">
            <v>0</v>
          </cell>
          <cell r="L203">
            <v>0</v>
          </cell>
          <cell r="M203">
            <v>1</v>
          </cell>
          <cell r="N203">
            <v>1</v>
          </cell>
          <cell r="O203">
            <v>1</v>
          </cell>
          <cell r="P203">
            <v>0</v>
          </cell>
          <cell r="Q203">
            <v>1</v>
          </cell>
          <cell r="R203">
            <v>0</v>
          </cell>
          <cell r="S203">
            <v>1</v>
          </cell>
          <cell r="T203">
            <v>2</v>
          </cell>
          <cell r="U203">
            <v>0</v>
          </cell>
          <cell r="V203">
            <v>2</v>
          </cell>
        </row>
        <row r="204">
          <cell r="A204" t="str">
            <v xml:space="preserve">2013Dirección_de_Dispositivos_Médicos_y_otras_TecnologiasVisitas de IVC Bancos de Tejido y Medula Osea, Bancos de Medicina Reproductiva </v>
          </cell>
          <cell r="D204">
            <v>2013</v>
          </cell>
          <cell r="E204" t="str">
            <v>Dirección_de_Dispositivos_Médicos_y_otras_Tecnologias</v>
          </cell>
          <cell r="F204" t="str">
            <v xml:space="preserve">Visitas de IVC Bancos de Tejido y Medula Osea, Bancos de Medicina Reproductiva </v>
          </cell>
          <cell r="G204">
            <v>0</v>
          </cell>
          <cell r="H204">
            <v>12</v>
          </cell>
          <cell r="I204">
            <v>16</v>
          </cell>
          <cell r="J204">
            <v>1.3333333333333333</v>
          </cell>
          <cell r="K204">
            <v>0</v>
          </cell>
          <cell r="L204">
            <v>0</v>
          </cell>
          <cell r="M204">
            <v>2</v>
          </cell>
          <cell r="N204">
            <v>3</v>
          </cell>
          <cell r="O204">
            <v>3</v>
          </cell>
          <cell r="P204">
            <v>2</v>
          </cell>
          <cell r="Q204">
            <v>0</v>
          </cell>
          <cell r="R204">
            <v>0</v>
          </cell>
          <cell r="S204">
            <v>2</v>
          </cell>
          <cell r="T204">
            <v>1</v>
          </cell>
          <cell r="U204">
            <v>0</v>
          </cell>
          <cell r="V204">
            <v>3</v>
          </cell>
        </row>
        <row r="205">
          <cell r="A205" t="str">
            <v>2013Dirección_de_Dispositivos_Médicos_y_otras_TecnologiasVisitas de Acompañamiento Técnico en actividades relacionadas con IVC</v>
          </cell>
          <cell r="D205">
            <v>2013</v>
          </cell>
          <cell r="E205" t="str">
            <v>Dirección_de_Dispositivos_Médicos_y_otras_Tecnologias</v>
          </cell>
          <cell r="F205" t="str">
            <v>Visitas de Acompañamiento Técnico en actividades relacionadas con IVC</v>
          </cell>
          <cell r="G205">
            <v>0</v>
          </cell>
          <cell r="H205">
            <v>164</v>
          </cell>
          <cell r="I205">
            <v>257</v>
          </cell>
          <cell r="J205">
            <v>1.5670731707317074</v>
          </cell>
          <cell r="K205">
            <v>11</v>
          </cell>
          <cell r="L205">
            <v>18</v>
          </cell>
          <cell r="M205">
            <v>7</v>
          </cell>
          <cell r="N205">
            <v>14</v>
          </cell>
          <cell r="O205">
            <v>0</v>
          </cell>
          <cell r="P205">
            <v>68</v>
          </cell>
          <cell r="Q205">
            <v>37</v>
          </cell>
          <cell r="R205">
            <v>34</v>
          </cell>
          <cell r="S205">
            <v>26</v>
          </cell>
          <cell r="T205">
            <v>19</v>
          </cell>
          <cell r="U205">
            <v>10</v>
          </cell>
          <cell r="V205">
            <v>13</v>
          </cell>
        </row>
        <row r="206">
          <cell r="A206" t="str">
            <v>2013Dirección_de_Dispositivos_Médicos_y_otras_TecnologiasCapacitaciónes Técnicas a entes territoriales y otros actores.</v>
          </cell>
          <cell r="D206">
            <v>2013</v>
          </cell>
          <cell r="E206" t="str">
            <v>Dirección_de_Dispositivos_Médicos_y_otras_Tecnologias</v>
          </cell>
          <cell r="F206" t="str">
            <v>Capacitaciónes Técnicas a entes territoriales y otros actores.</v>
          </cell>
          <cell r="G206">
            <v>0</v>
          </cell>
          <cell r="H206">
            <v>78</v>
          </cell>
          <cell r="I206">
            <v>83</v>
          </cell>
          <cell r="J206">
            <v>1.0641025641025641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16</v>
          </cell>
          <cell r="Q206">
            <v>24</v>
          </cell>
          <cell r="R206">
            <v>7</v>
          </cell>
          <cell r="S206">
            <v>15</v>
          </cell>
          <cell r="T206">
            <v>14</v>
          </cell>
          <cell r="U206">
            <v>6</v>
          </cell>
          <cell r="V206">
            <v>0</v>
          </cell>
        </row>
        <row r="207">
          <cell r="A207" t="str">
            <v>2013Dirección_de_Cosméticos_Aseo_Plaguicidas_y_Productos_de_Higiene_DomesticaCertificaciones para Establecimientos Fabricantes de Productos Cosméticos, de Higiene Doméstica, Absorbentes de Higiene Personal y Plaguicidas de Uso Doméstico</v>
          </cell>
          <cell r="D207">
            <v>2013</v>
          </cell>
          <cell r="E207" t="str">
            <v>Dirección_de_Cosméticos_Aseo_Plaguicidas_y_Productos_de_Higiene_Domestica</v>
          </cell>
          <cell r="F207" t="str">
            <v>Certificaciones para Establecimientos Fabricantes de Productos Cosméticos, de Higiene Doméstica, Absorbentes de Higiene Personal y Plaguicidas de Uso Doméstico</v>
          </cell>
          <cell r="G207" t="str">
            <v>Certificaciones para Establecimientos Fabricantes de Productos Cosméticos, de Higiene Doméstica, Absorbentes de Higiene Personal y Plaguicidas de Uso Doméstico</v>
          </cell>
          <cell r="H207">
            <v>120</v>
          </cell>
          <cell r="I207">
            <v>121</v>
          </cell>
          <cell r="J207">
            <v>1.0083333333333333</v>
          </cell>
          <cell r="K207">
            <v>10</v>
          </cell>
          <cell r="L207">
            <v>10</v>
          </cell>
          <cell r="M207">
            <v>10</v>
          </cell>
          <cell r="N207">
            <v>20</v>
          </cell>
          <cell r="O207">
            <v>8</v>
          </cell>
          <cell r="P207">
            <v>9</v>
          </cell>
          <cell r="Q207">
            <v>6</v>
          </cell>
          <cell r="R207">
            <v>9</v>
          </cell>
          <cell r="S207">
            <v>13</v>
          </cell>
          <cell r="T207">
            <v>9</v>
          </cell>
          <cell r="U207">
            <v>6</v>
          </cell>
          <cell r="V207">
            <v>11</v>
          </cell>
        </row>
        <row r="208">
          <cell r="A208" t="str">
            <v>2013Dirección_de_Cosméticos_Aseo_Plaguicidas_y_Productos_de_Higiene_DomesticaRegistros Sanitarios y/o renovaciòn de plaguicidas nuevos</v>
          </cell>
          <cell r="D208">
            <v>2013</v>
          </cell>
          <cell r="E208" t="str">
            <v>Dirección_de_Cosméticos_Aseo_Plaguicidas_y_Productos_de_Higiene_Domestica</v>
          </cell>
          <cell r="F208" t="str">
            <v>Registros Sanitarios y/o renovaciòn de plaguicidas nuevos</v>
          </cell>
          <cell r="G208" t="str">
            <v>Registros Sanitarios y/o renovaciòn de plaguicidas nuevos</v>
          </cell>
          <cell r="H208">
            <v>50</v>
          </cell>
          <cell r="I208">
            <v>43</v>
          </cell>
          <cell r="J208">
            <v>0.86</v>
          </cell>
          <cell r="K208">
            <v>0</v>
          </cell>
          <cell r="L208">
            <v>13</v>
          </cell>
          <cell r="M208">
            <v>10</v>
          </cell>
          <cell r="N208">
            <v>0</v>
          </cell>
          <cell r="O208">
            <v>3</v>
          </cell>
          <cell r="P208">
            <v>4</v>
          </cell>
          <cell r="Q208">
            <v>0</v>
          </cell>
          <cell r="R208">
            <v>3</v>
          </cell>
          <cell r="S208">
            <v>1</v>
          </cell>
          <cell r="T208">
            <v>3</v>
          </cell>
          <cell r="U208">
            <v>1</v>
          </cell>
          <cell r="V208">
            <v>5</v>
          </cell>
        </row>
        <row r="209">
          <cell r="A209" t="str">
            <v xml:space="preserve">2013Dirección_de_Cosméticos_Aseo_Plaguicidas_y_Productos_de_Higiene_DomesticaVisitas de Seguimiento a Establecimientos Certificados. </v>
          </cell>
          <cell r="D209">
            <v>2013</v>
          </cell>
          <cell r="E209" t="str">
            <v>Dirección_de_Cosméticos_Aseo_Plaguicidas_y_Productos_de_Higiene_Domestica</v>
          </cell>
          <cell r="F209" t="str">
            <v xml:space="preserve">Visitas de Seguimiento a Establecimientos Certificados. </v>
          </cell>
          <cell r="G209" t="str">
            <v xml:space="preserve">Visitas de Seguimiento a Establecimientos Certificados. </v>
          </cell>
          <cell r="H209">
            <v>35</v>
          </cell>
          <cell r="I209">
            <v>46</v>
          </cell>
          <cell r="J209">
            <v>1.3142857142857143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4</v>
          </cell>
          <cell r="Q209">
            <v>5</v>
          </cell>
          <cell r="R209">
            <v>5</v>
          </cell>
          <cell r="S209">
            <v>18</v>
          </cell>
          <cell r="T209">
            <v>10</v>
          </cell>
          <cell r="U209">
            <v>2</v>
          </cell>
          <cell r="V209">
            <v>2</v>
          </cell>
        </row>
        <row r="210">
          <cell r="A210" t="str">
            <v>2013Dirección_de_Cosméticos_Aseo_Plaguicidas_y_Productos_de_Higiene_DomesticaVisitas de Acompañamiento Técnico en actividades relacionadas con IVC</v>
          </cell>
          <cell r="D210">
            <v>2013</v>
          </cell>
          <cell r="E210" t="str">
            <v>Dirección_de_Cosméticos_Aseo_Plaguicidas_y_Productos_de_Higiene_Domestica</v>
          </cell>
          <cell r="F210" t="str">
            <v>Visitas de Acompañamiento Técnico en actividades relacionadas con IVC</v>
          </cell>
          <cell r="G210" t="str">
            <v>Visitas de Acompañamiento Técnico en actividades relacionadas con IVC</v>
          </cell>
          <cell r="H210">
            <v>110</v>
          </cell>
          <cell r="I210">
            <v>221</v>
          </cell>
          <cell r="J210">
            <v>2.0090909090909093</v>
          </cell>
          <cell r="K210">
            <v>3</v>
          </cell>
          <cell r="L210">
            <v>2</v>
          </cell>
          <cell r="M210">
            <v>6</v>
          </cell>
          <cell r="N210">
            <v>1</v>
          </cell>
          <cell r="O210">
            <v>21</v>
          </cell>
          <cell r="P210">
            <v>8</v>
          </cell>
          <cell r="Q210">
            <v>48</v>
          </cell>
          <cell r="R210">
            <v>42</v>
          </cell>
          <cell r="S210">
            <v>31</v>
          </cell>
          <cell r="T210">
            <v>14</v>
          </cell>
          <cell r="U210">
            <v>33</v>
          </cell>
          <cell r="V210">
            <v>12</v>
          </cell>
        </row>
        <row r="211">
          <cell r="A211" t="str">
            <v>2013Dirección_de_Cosméticos_Aseo_Plaguicidas_y_Productos_de_Higiene_DomesticaCapacitaciónes Técnicas a entes territoriales y otros actores.</v>
          </cell>
          <cell r="D211">
            <v>2013</v>
          </cell>
          <cell r="E211" t="str">
            <v>Dirección_de_Cosméticos_Aseo_Plaguicidas_y_Productos_de_Higiene_Domestica</v>
          </cell>
          <cell r="F211" t="str">
            <v>Capacitaciónes Técnicas a entes territoriales y otros actores.</v>
          </cell>
          <cell r="G211" t="str">
            <v>Capacitaciónes Técnicas a entes territoriales y otros actores.</v>
          </cell>
          <cell r="H211">
            <v>10</v>
          </cell>
          <cell r="I211">
            <v>20</v>
          </cell>
          <cell r="J211">
            <v>2</v>
          </cell>
          <cell r="K211">
            <v>0</v>
          </cell>
          <cell r="L211">
            <v>0</v>
          </cell>
          <cell r="M211">
            <v>0</v>
          </cell>
          <cell r="N211">
            <v>3</v>
          </cell>
          <cell r="O211">
            <v>2</v>
          </cell>
          <cell r="P211">
            <v>1</v>
          </cell>
          <cell r="Q211">
            <v>1</v>
          </cell>
          <cell r="R211">
            <v>0</v>
          </cell>
          <cell r="S211">
            <v>3</v>
          </cell>
          <cell r="T211">
            <v>2</v>
          </cell>
          <cell r="U211">
            <v>6</v>
          </cell>
          <cell r="V211">
            <v>2</v>
          </cell>
        </row>
        <row r="212">
          <cell r="A212" t="str">
            <v>2013Dirección_de_Cosméticos_Aseo_Plaguicidas_y_Productos_de_Higiene_DomesticaAsignación de Códigos de Notificación Sanitaria Obligatoria, reconocimiento o renovació General.</v>
          </cell>
          <cell r="D212">
            <v>2013</v>
          </cell>
          <cell r="E212" t="str">
            <v>Dirección_de_Cosméticos_Aseo_Plaguicidas_y_Productos_de_Higiene_Domestica</v>
          </cell>
          <cell r="F212" t="str">
            <v>Asignación de Códigos de Notificación Sanitaria Obligatoria, reconocimiento o renovació General.</v>
          </cell>
          <cell r="G212" t="str">
            <v>Asignación de Códigos de Notificación Sanitaria Obligatoria, reconocimiento o renovació General.</v>
          </cell>
          <cell r="H212">
            <v>14500</v>
          </cell>
          <cell r="I212">
            <v>14441</v>
          </cell>
          <cell r="J212">
            <v>0.99593103448275866</v>
          </cell>
          <cell r="K212">
            <v>681</v>
          </cell>
          <cell r="L212">
            <v>1089</v>
          </cell>
          <cell r="M212">
            <v>879</v>
          </cell>
          <cell r="N212">
            <v>1302</v>
          </cell>
          <cell r="O212">
            <v>1300</v>
          </cell>
          <cell r="P212">
            <v>894</v>
          </cell>
          <cell r="Q212">
            <v>1462</v>
          </cell>
          <cell r="R212">
            <v>1284</v>
          </cell>
          <cell r="S212">
            <v>1168</v>
          </cell>
          <cell r="T212">
            <v>1371</v>
          </cell>
          <cell r="U212">
            <v>1355</v>
          </cell>
          <cell r="V212">
            <v>1656</v>
          </cell>
        </row>
        <row r="213">
          <cell r="A213" t="str">
            <v>2013Dirección_de_Cosméticos_Aseo_Plaguicidas_y_Productos_de_Higiene_DomesticaTramites asociados a registros sanitarios, permisos y notificaciones</v>
          </cell>
          <cell r="D213">
            <v>2013</v>
          </cell>
          <cell r="E213" t="str">
            <v>Dirección_de_Cosméticos_Aseo_Plaguicidas_y_Productos_de_Higiene_Domestica</v>
          </cell>
          <cell r="F213" t="str">
            <v>Tramites asociados a registros sanitarios, permisos y notificaciones</v>
          </cell>
          <cell r="G213" t="str">
            <v>Tramites asociados a registros sanitarios, permisos y notificaciones</v>
          </cell>
          <cell r="H213">
            <v>4000</v>
          </cell>
          <cell r="I213">
            <v>3627</v>
          </cell>
          <cell r="J213">
            <v>0.90674999999999994</v>
          </cell>
          <cell r="K213">
            <v>212</v>
          </cell>
          <cell r="L213">
            <v>424</v>
          </cell>
          <cell r="M213">
            <v>216</v>
          </cell>
          <cell r="N213">
            <v>444</v>
          </cell>
          <cell r="O213">
            <v>295</v>
          </cell>
          <cell r="P213">
            <v>229</v>
          </cell>
          <cell r="Q213">
            <v>336</v>
          </cell>
          <cell r="R213">
            <v>279</v>
          </cell>
          <cell r="S213">
            <v>310</v>
          </cell>
          <cell r="T213">
            <v>252</v>
          </cell>
          <cell r="U213">
            <v>305</v>
          </cell>
          <cell r="V213">
            <v>325</v>
          </cell>
        </row>
        <row r="214">
          <cell r="A214" t="str">
            <v>2013Dirección_de_Cosméticos_Aseo_Plaguicidas_y_Productos_de_Higiene_DomesticaDocumentos Técnicos Publicados.</v>
          </cell>
          <cell r="D214">
            <v>2013</v>
          </cell>
          <cell r="E214" t="str">
            <v>Dirección_de_Cosméticos_Aseo_Plaguicidas_y_Productos_de_Higiene_Domestica</v>
          </cell>
          <cell r="F214" t="str">
            <v>Documentos Técnicos Publicados.</v>
          </cell>
          <cell r="G214" t="str">
            <v>Documentos Técnicos Publicados.</v>
          </cell>
          <cell r="H214">
            <v>5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 t="str">
            <v>2013</v>
          </cell>
          <cell r="D215">
            <v>2013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 t="str">
            <v>2013</v>
          </cell>
          <cell r="D216">
            <v>2013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 t="str">
            <v>2013</v>
          </cell>
          <cell r="D217">
            <v>2013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 t="str">
            <v>2013</v>
          </cell>
          <cell r="D218">
            <v>2013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 t="str">
            <v>2013</v>
          </cell>
          <cell r="D219">
            <v>2013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 t="str">
            <v>2013</v>
          </cell>
          <cell r="D220">
            <v>2013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 t="str">
            <v>2013</v>
          </cell>
          <cell r="D221">
            <v>2013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 t="str">
            <v>2013</v>
          </cell>
          <cell r="D222">
            <v>2013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 t="str">
            <v>2013</v>
          </cell>
          <cell r="D223">
            <v>2013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 t="str">
            <v>2013</v>
          </cell>
          <cell r="D224">
            <v>2013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 t="str">
            <v>2013</v>
          </cell>
          <cell r="D225">
            <v>2013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 t="str">
            <v>2013</v>
          </cell>
          <cell r="D226">
            <v>2013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 t="str">
            <v>2013</v>
          </cell>
          <cell r="D227">
            <v>2013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 t="str">
            <v>2013</v>
          </cell>
          <cell r="D228">
            <v>2013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 t="str">
            <v>2013</v>
          </cell>
          <cell r="D229">
            <v>2013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 t="str">
            <v>2013</v>
          </cell>
          <cell r="D230">
            <v>2013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 t="str">
            <v>2013</v>
          </cell>
          <cell r="D231">
            <v>2013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 t="str">
            <v>2013</v>
          </cell>
          <cell r="D232">
            <v>2013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 t="str">
            <v>2013</v>
          </cell>
          <cell r="D233">
            <v>2013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 t="str">
            <v>2013</v>
          </cell>
          <cell r="D234">
            <v>2013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 t="str">
            <v>2013</v>
          </cell>
          <cell r="D235">
            <v>2013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 t="str">
            <v>2013</v>
          </cell>
          <cell r="D236">
            <v>2013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 t="str">
            <v>2013</v>
          </cell>
          <cell r="D237">
            <v>2013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 t="str">
            <v>2013</v>
          </cell>
          <cell r="D238">
            <v>2013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 t="str">
            <v>2013</v>
          </cell>
          <cell r="D239">
            <v>2013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 t="str">
            <v>2013</v>
          </cell>
          <cell r="D240">
            <v>2013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 t="str">
            <v>2013</v>
          </cell>
          <cell r="D241">
            <v>2013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 t="str">
            <v>2013</v>
          </cell>
          <cell r="D242">
            <v>2013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 t="str">
            <v>2013</v>
          </cell>
          <cell r="D243">
            <v>2013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 t="str">
            <v>2013</v>
          </cell>
          <cell r="D244">
            <v>2013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 t="str">
            <v>2013</v>
          </cell>
          <cell r="D245">
            <v>2013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 t="str">
            <v>2013</v>
          </cell>
          <cell r="D246">
            <v>2013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 t="str">
            <v>2013</v>
          </cell>
          <cell r="D247">
            <v>2013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 t="str">
            <v>2013</v>
          </cell>
          <cell r="D248">
            <v>2013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 t="str">
            <v>2013</v>
          </cell>
          <cell r="D249">
            <v>2013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 t="str">
            <v>2013</v>
          </cell>
          <cell r="D250">
            <v>2013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 t="str">
            <v>2013</v>
          </cell>
          <cell r="D251">
            <v>2013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 t="str">
            <v>2013</v>
          </cell>
          <cell r="D252">
            <v>2013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 t="str">
            <v>2013</v>
          </cell>
          <cell r="D253">
            <v>2013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 t="str">
            <v>2013</v>
          </cell>
          <cell r="D254">
            <v>2013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 t="str">
            <v>2013</v>
          </cell>
          <cell r="D255">
            <v>2013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 t="str">
            <v>2013</v>
          </cell>
          <cell r="D256">
            <v>2013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 t="str">
            <v>2013</v>
          </cell>
          <cell r="D257">
            <v>2013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 t="str">
            <v>2013</v>
          </cell>
          <cell r="D258">
            <v>2013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 t="str">
            <v>2013</v>
          </cell>
          <cell r="D259">
            <v>2013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 t="str">
            <v>2013</v>
          </cell>
          <cell r="D260">
            <v>2013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 t="str">
            <v>2013</v>
          </cell>
          <cell r="D261">
            <v>2013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 t="str">
            <v>2013</v>
          </cell>
          <cell r="D262">
            <v>2013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 t="str">
            <v>2013</v>
          </cell>
          <cell r="D263">
            <v>2013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 t="str">
            <v>2013</v>
          </cell>
          <cell r="D264">
            <v>2013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 t="str">
            <v>2013</v>
          </cell>
          <cell r="D265">
            <v>2013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 t="str">
            <v>2013</v>
          </cell>
          <cell r="D266">
            <v>2013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</sheetData>
      <sheetData sheetId="2">
        <row r="3">
          <cell r="A3" t="str">
            <v>Acompañamiento a las autoridades sanitarias de terceros paises para la habilitación y certificación de estableccimientos colombianos que quieren exportar.</v>
          </cell>
        </row>
        <row r="4">
          <cell r="A4" t="str">
            <v>Acompañamientos Técnicos</v>
          </cell>
          <cell r="D4">
            <v>2010</v>
          </cell>
        </row>
        <row r="5">
          <cell r="A5" t="str">
            <v>Actos Adminisitrativos proferidos por procesos</v>
          </cell>
          <cell r="D5">
            <v>2011</v>
          </cell>
        </row>
        <row r="6">
          <cell r="A6" t="str">
            <v>Acuerdos suscritos de  apoyo a los productores colombianos del sector avícola, cárnico bovino-porcino y lácteo interesados en ingresar a mercados internacionales en el logro del acceso sanitario a terceros paises.</v>
          </cell>
          <cell r="D6">
            <v>2012</v>
          </cell>
        </row>
        <row r="7">
          <cell r="A7" t="str">
            <v>Aditorias realizadas</v>
          </cell>
          <cell r="D7">
            <v>2013</v>
          </cell>
        </row>
        <row r="8">
          <cell r="A8" t="str">
            <v>Adquisición de Insumos Materiales y Elementos para Laboratorios</v>
          </cell>
          <cell r="D8">
            <v>2014</v>
          </cell>
        </row>
        <row r="9">
          <cell r="A9" t="str">
            <v>Adquisición Equipos de Laboratorio</v>
          </cell>
          <cell r="D9">
            <v>2015</v>
          </cell>
        </row>
        <row r="10">
          <cell r="A10" t="str">
            <v xml:space="preserve">Analizis de reportes de eventos e incidentes adversos asociados al uso de los dispositivos médicos Reactivovigilancia. </v>
          </cell>
        </row>
        <row r="11">
          <cell r="A11" t="str">
            <v xml:space="preserve">Analizis de reportes de eventos e incidentes adversos asociados al uso de los dispositivos médicos Tecnovigilancia. </v>
          </cell>
        </row>
        <row r="12">
          <cell r="A12" t="str">
            <v xml:space="preserve">Asignación de Códigos de Notificación Sanitaria Obligatoria, reconocimiento o renovación para productos Cosméticos. </v>
          </cell>
        </row>
        <row r="13">
          <cell r="A13" t="str">
            <v>Asignación de Códigos de Notificaciòn Sanitaria Obligatoria, reconocimiento o renovación para productos de Higiene Doméstica y Absorbentes de Higiene Personal.</v>
          </cell>
        </row>
        <row r="14">
          <cell r="A14" t="str">
            <v>Asistencia a Reuniones de representación del INVIMA frente a otros organismos</v>
          </cell>
        </row>
        <row r="15">
          <cell r="A15" t="str">
            <v>Asistencia Técnica a entes descentralizados</v>
          </cell>
        </row>
        <row r="16">
          <cell r="A16" t="str">
            <v>Asistencia Técnica a entes territoriales y otros actores.</v>
          </cell>
        </row>
        <row r="17">
          <cell r="A17" t="str">
            <v>Auditorias a los centros de análisis del programa de demuestra la calidad.</v>
          </cell>
        </row>
        <row r="18">
          <cell r="A18" t="str">
            <v>Auditorias de certificación de Buenas Practicas de Bancos de Tejido y Medula Osea</v>
          </cell>
        </row>
        <row r="19">
          <cell r="A19" t="str">
            <v>Autorizaciones Sanitarias</v>
          </cell>
        </row>
        <row r="20">
          <cell r="A20" t="str">
            <v>Boletines de Farmacovigilancia publicado</v>
          </cell>
        </row>
        <row r="21">
          <cell r="A21" t="str">
            <v>Cambios de Notificaciones y/o modificaciòn de Registro Sanitario para productos cosméticos.</v>
          </cell>
        </row>
        <row r="22">
          <cell r="A22" t="str">
            <v>Cambios de Notificaciones y/o modificaciòn de Registro Sanitario para productos de Higiene Doméstica y Absorbentes de Higiene Personal.</v>
          </cell>
        </row>
        <row r="23">
          <cell r="A23" t="str">
            <v>Cantidad De registros Sanitarios y/o renovaciòn de plaguicidas nuevos.</v>
          </cell>
        </row>
        <row r="24">
          <cell r="A24" t="str">
            <v>Capacitaciónes Técnicas a entes descentralizados.</v>
          </cell>
        </row>
        <row r="25">
          <cell r="A25" t="str">
            <v>Capacitaciónes Técnicas a entes territoriales y otros actores.</v>
          </cell>
        </row>
        <row r="26">
          <cell r="A26" t="str">
            <v>Capacitaciones Técnicas realizadas.</v>
          </cell>
        </row>
        <row r="27">
          <cell r="A27" t="str">
            <v>Certificaciones BPC ( Buenas Practicas Clinicas) expedidas.</v>
          </cell>
        </row>
        <row r="28">
          <cell r="A28" t="str">
            <v>Certificaciones BPC (Buenas Practicas Clinicas) realizadas.</v>
          </cell>
        </row>
        <row r="29">
          <cell r="A29" t="str">
            <v>Certificaciones BPE (Buenas Practicas de Elaboración) expedidas.</v>
          </cell>
        </row>
        <row r="30">
          <cell r="A30" t="str">
            <v>Certificaciones BPF (Buenas Practicas de Fabricación) expedidas.</v>
          </cell>
        </row>
        <row r="31">
          <cell r="A31" t="str">
            <v>Certificaciones BPF (Buenas Practicas de Farmacovigilancia) realizadas.</v>
          </cell>
        </row>
        <row r="32">
          <cell r="A32" t="str">
            <v>Certificaciones BPL (Buenas Practicas de Laboratorio) expedidas.</v>
          </cell>
        </row>
        <row r="33">
          <cell r="A33" t="str">
            <v>Certificaciones BPM (Buenas Practias de Manufactura) para Gases Medicinales expedidas.</v>
          </cell>
        </row>
        <row r="34">
          <cell r="A34" t="str">
            <v>Certificaciones BPM (Buenas Practicas de Manufactura) De Orden Internacional expedidas.</v>
          </cell>
        </row>
        <row r="35">
          <cell r="A35" t="str">
            <v>Certificaciones BPM (Buenas Practicas de Manufactura) expedidas.</v>
          </cell>
        </row>
        <row r="36">
          <cell r="A36" t="str">
            <v>Certificaciones BPM (Buenas Practicas de Manufactura) para Fabricantes  expedidas.</v>
          </cell>
        </row>
        <row r="37">
          <cell r="A37" t="str">
            <v>Certificaciones BPM de cosméticos y NTF de aseo expedidas.</v>
          </cell>
        </row>
        <row r="38">
          <cell r="A38" t="str">
            <v>Certificaciones CCA (Certificados de Capacidad de Almacenamiento) expedidos.</v>
          </cell>
        </row>
        <row r="39">
          <cell r="A39" t="str">
            <v>Certificaciones CCP de aseo expedidas.</v>
          </cell>
        </row>
        <row r="40">
          <cell r="A40" t="str">
            <v>Certificaciones CCP de cosméticos expedidas.</v>
          </cell>
        </row>
        <row r="41">
          <cell r="A41" t="str">
            <v>Certificaciones Condiciones Sanitarias para Bancos de Tejido y Medula Osea expedidas.</v>
          </cell>
        </row>
        <row r="42">
          <cell r="A42" t="str">
            <v>Certificaciones de Clasificación</v>
          </cell>
        </row>
        <row r="43">
          <cell r="A43" t="str">
            <v>Certificaciones HACCP expedidas.</v>
          </cell>
        </row>
        <row r="44">
          <cell r="A44" t="str">
            <v>Certificados de concepto sanitario de plaguicidas de uso doméstico</v>
          </cell>
        </row>
        <row r="45">
          <cell r="A45" t="str">
            <v xml:space="preserve">CIIS expedidos </v>
          </cell>
        </row>
        <row r="46">
          <cell r="A46" t="str">
            <v>Control y Seguimiento Certificaciones BPF</v>
          </cell>
        </row>
        <row r="47">
          <cell r="A47" t="str">
            <v>Control y Seguimiento Certificaciones BPM</v>
          </cell>
        </row>
        <row r="48">
          <cell r="A48" t="str">
            <v>Control y Seguimiento Certificaciones HACCP</v>
          </cell>
        </row>
        <row r="49">
          <cell r="A49" t="str">
            <v>Controles a Certificaciones BPF o a Autorizaciones de empresas recicladoras de materiales de envases de alimentos.</v>
          </cell>
        </row>
        <row r="50">
          <cell r="A50" t="str">
            <v>Convenios con entidades públicas y privadas competentes en materia sanitaria, de propiedad intelectual y de cooperación internacional.</v>
          </cell>
        </row>
        <row r="51">
          <cell r="A51" t="str">
            <v>Diagnóstico Nacional de Laboratorios Especializados.</v>
          </cell>
        </row>
        <row r="52">
          <cell r="A52" t="str">
            <v>Documentos Técnicos Públicados</v>
          </cell>
        </row>
        <row r="53">
          <cell r="A53" t="str">
            <v xml:space="preserve">Documentos ténicos elaborados, validados. </v>
          </cell>
        </row>
        <row r="54">
          <cell r="A54" t="str">
            <v>Emición de Boletines de Farmacovigilancia.</v>
          </cell>
        </row>
        <row r="55">
          <cell r="A55" t="str">
            <v>Emisión de concepto sanitario de autorizaciones de importación y exportación radicadas ante el INVIMA.</v>
          </cell>
        </row>
        <row r="56">
          <cell r="A56" t="str">
            <v>Emisión de concepto sanitario de licencias de importación solicitadas ante el VUCE.</v>
          </cell>
        </row>
        <row r="57">
          <cell r="A57" t="str">
            <v>Entidades Administradoras de Planes de Beneficios APBrealizadas.</v>
          </cell>
        </row>
        <row r="58">
          <cell r="A58" t="str">
            <v>Estudios de referenciación realizados con entidades públicas y privadas</v>
          </cell>
        </row>
        <row r="59">
          <cell r="A59" t="str">
            <v>Fracciones reportadas a las Direcciones de Responsabilidad Sanitaria y/o de Operaciones Sanitarias.</v>
          </cell>
        </row>
        <row r="60">
          <cell r="A60" t="str">
            <v>Implementación de procesos</v>
          </cell>
        </row>
        <row r="61">
          <cell r="A61" t="str">
            <v>Implementación del Sistema de Gestión de Riesgo Clínico con la metodología Análisis Modo Falla Efecto en Instituciones Prestadoras de Servicios de Salud a nivel nacional.</v>
          </cell>
        </row>
        <row r="62">
          <cell r="A62" t="str">
            <v>Inscripciones a la Red Nacional de Reactivovigilancia</v>
          </cell>
        </row>
        <row r="63">
          <cell r="A63" t="str">
            <v>Inscripciones a la Red Nacional de Tecnovigilancia</v>
          </cell>
        </row>
        <row r="64">
          <cell r="A64" t="str">
            <v>Liberación de lotes de productos biológicos.</v>
          </cell>
        </row>
        <row r="65">
          <cell r="A65" t="str">
            <v>Mantenimiento  de software y hadware a puestos de trabajo.</v>
          </cell>
        </row>
        <row r="66">
          <cell r="A66" t="str">
            <v>Modificación de Registro Sanitario para productos cosméticos.</v>
          </cell>
        </row>
        <row r="67">
          <cell r="A67" t="str">
            <v>Modificaciòn de Registro Sanitario para productos de Higiene Doméstica y Absorbentes de Higiene Personal.</v>
          </cell>
        </row>
        <row r="68">
          <cell r="A68" t="str">
            <v>Monto de Adquisición de hardware y Software</v>
          </cell>
        </row>
        <row r="69">
          <cell r="A69" t="str">
            <v>Muestras ALIMENTOS Tomadas</v>
          </cell>
        </row>
        <row r="70">
          <cell r="A70" t="str">
            <v>Muestras COSMETICOS Tomadas</v>
          </cell>
        </row>
        <row r="71">
          <cell r="A71" t="str">
            <v>Muestras DEMUESTRA DE LA CALIDAD</v>
          </cell>
        </row>
        <row r="72">
          <cell r="A72" t="str">
            <v>Muestras DISPOSITIVOS Tomadas</v>
          </cell>
        </row>
        <row r="73">
          <cell r="A73" t="str">
            <v>Muestras MEDICAMENTOS Tomadas</v>
          </cell>
        </row>
        <row r="74">
          <cell r="A74" t="str">
            <v>Notificaciones  o renovación de productos de higiene domestica y de absorventes de higiene personal.</v>
          </cell>
        </row>
        <row r="75">
          <cell r="A75" t="str">
            <v>Notificaciones, reconocimiento y renovacion de productos cosmetios.</v>
          </cell>
        </row>
        <row r="76">
          <cell r="A76" t="str">
            <v>Número de Alertas Gestionadas</v>
          </cell>
        </row>
        <row r="77">
          <cell r="A77" t="str">
            <v>Numero de equipos reportenciados/calibrados/verificados/calificados</v>
          </cell>
        </row>
        <row r="78">
          <cell r="A78" t="str">
            <v>Número de Informes de Seguridad Gestionados.</v>
          </cell>
        </row>
        <row r="79">
          <cell r="A79" t="str">
            <v>Número de Inscritos a la Red Nacional de Tecnovigilancia</v>
          </cell>
        </row>
        <row r="80">
          <cell r="A80" t="str">
            <v>PQRs recibidas</v>
          </cell>
        </row>
        <row r="81">
          <cell r="A81" t="str">
            <v>PQRs resueltas</v>
          </cell>
        </row>
        <row r="82">
          <cell r="A82" t="str">
            <v>Proyectos de cooperación internacional gestionados</v>
          </cell>
        </row>
        <row r="83">
          <cell r="A83" t="str">
            <v>Registros Sanitarios y/o renovaciòn de plaguicidas nuevos</v>
          </cell>
        </row>
        <row r="84">
          <cell r="A84" t="str">
            <v>Registros Sanitarios, permisos y notificaciones Nuevos</v>
          </cell>
        </row>
        <row r="85">
          <cell r="A85" t="str">
            <v>Requerimientos de servicios informaticos presentados.</v>
          </cell>
        </row>
        <row r="86">
          <cell r="A86" t="str">
            <v>Requerimientos de servicios presentados en el mes.</v>
          </cell>
        </row>
        <row r="87">
          <cell r="A87" t="str">
            <v>Resolución de recursos</v>
          </cell>
        </row>
        <row r="88">
          <cell r="A88" t="str">
            <v>Solicitudes de análisis de los productos</v>
          </cell>
        </row>
        <row r="89">
          <cell r="A89" t="str">
            <v>Tramites asociados a registros sanitarios, permisos y notificaciones</v>
          </cell>
        </row>
        <row r="90">
          <cell r="A90" t="str">
            <v>Visita de Verificación de requisitos para Bancos de semen, óvulos y embriones.</v>
          </cell>
        </row>
        <row r="91">
          <cell r="A91" t="str">
            <v>Visitas  para Certificaciòn y/o ampliaciòn de BPM Cosméticas.</v>
          </cell>
        </row>
        <row r="92">
          <cell r="A92" t="str">
            <v>Visitas a Instituciones de Salud de realizadas.</v>
          </cell>
        </row>
        <row r="93">
          <cell r="A93" t="str">
            <v>Visitas a Laboratorios de Medicamentos realizadas.</v>
          </cell>
        </row>
        <row r="94">
          <cell r="A94" t="str">
            <v>Visitas de Acompañamiento Técnico en actividades relacionadas con IVC</v>
          </cell>
        </row>
        <row r="95">
          <cell r="A95" t="str">
            <v>Visitas de Acompañamiento Técnico en actividades relacionadas con IVC de Bancos de Sangre.</v>
          </cell>
        </row>
        <row r="96">
          <cell r="A96" t="str">
            <v>Visitas de Acompañamiento Técnico en actividades relacionadas con IVC de Medicamentos.</v>
          </cell>
        </row>
        <row r="97">
          <cell r="A97" t="str">
            <v>Visitas de Apoyo a la ejecución de IVC institucional.</v>
          </cell>
        </row>
        <row r="98">
          <cell r="A98" t="str">
            <v>Visitas de Autorización Sanitarias Realizadas a PBA.</v>
          </cell>
        </row>
        <row r="99">
          <cell r="A99" t="str">
            <v>Visitas de Certificación BPM para Fabricantes realizadas.</v>
          </cell>
        </row>
        <row r="100">
          <cell r="A100" t="str">
            <v xml:space="preserve">Visitas de Certificaciòn y/o ampliaciòn del Concepto Sanitario de fabricaciòn de plaguicidas de uso doméstico </v>
          </cell>
        </row>
        <row r="101">
          <cell r="A101" t="str">
            <v>Visitas de Clasificación realizadas</v>
          </cell>
        </row>
        <row r="102">
          <cell r="A102" t="str">
            <v>Visitas de Habilitación a Terceros Paises.</v>
          </cell>
        </row>
        <row r="103">
          <cell r="A103" t="str">
            <v xml:space="preserve">Visitas de Habilitacion de establecimientos o de reconocimiento de Equivalencia de Sistemas Sanitarios en terceros países. </v>
          </cell>
        </row>
        <row r="104">
          <cell r="A104" t="str">
            <v xml:space="preserve">Visitas de IVC Alimentos  Efectivas realizadas. </v>
          </cell>
        </row>
        <row r="105">
          <cell r="A105" t="str">
            <v xml:space="preserve">Visitas de IVC Alimentos  No Efectivas realizadas. </v>
          </cell>
        </row>
        <row r="106">
          <cell r="A106" t="str">
            <v xml:space="preserve">Visitas de IVC Alimentos  que No Generan Concepto realizadas. </v>
          </cell>
        </row>
        <row r="107">
          <cell r="A107" t="str">
            <v xml:space="preserve">Visitas de IVC Alimentos  Total realizadas. </v>
          </cell>
        </row>
        <row r="108">
          <cell r="A108" t="str">
            <v xml:space="preserve">Visitas de IVC Bancos de Sangre local realizadas. </v>
          </cell>
        </row>
        <row r="109">
          <cell r="A109" t="str">
            <v>Visitas de IVC Bancos de Sangre y Puestos de Control.</v>
          </cell>
        </row>
        <row r="110">
          <cell r="A110" t="str">
            <v xml:space="preserve">Visitas de IVC Bancos de Tejido y Medula Osea, Bancos de Medicina Reproductiva </v>
          </cell>
        </row>
        <row r="111">
          <cell r="A111" t="str">
            <v xml:space="preserve">Visitas de IVC Cosmeticos  realizadas. </v>
          </cell>
        </row>
        <row r="112">
          <cell r="A112" t="str">
            <v xml:space="preserve">Visitas de IVC Dispositivos realizadas. </v>
          </cell>
        </row>
        <row r="113">
          <cell r="A113" t="str">
            <v>Visitas de IVC en Sitios de Control de Primera Barrera Dispositivos</v>
          </cell>
        </row>
        <row r="114">
          <cell r="A114" t="str">
            <v>Visitas de IVC en Sitios de Control de Primera Barrera Medicamentos</v>
          </cell>
        </row>
        <row r="115">
          <cell r="A115" t="str">
            <v xml:space="preserve">Visitas de IVC Medicamentos realizadas. </v>
          </cell>
        </row>
        <row r="116">
          <cell r="A116" t="str">
            <v>Visitas de IVC Plantas de Beneficio Animal de Desposte y Desprese Efectivas</v>
          </cell>
        </row>
        <row r="117">
          <cell r="A117" t="str">
            <v>Visitas de IVC Plantas de Beneficio Animal de Desposte y Desprese No Efectivas</v>
          </cell>
        </row>
        <row r="118">
          <cell r="A118" t="str">
            <v>Visitas de IVC Plantas de Beneficio Animal de Desposte y Desprese Total</v>
          </cell>
        </row>
        <row r="119">
          <cell r="A119" t="str">
            <v>Visitas de Seguimiento a Bancos de Sangre realizadas.</v>
          </cell>
        </row>
        <row r="120">
          <cell r="A120" t="str">
            <v xml:space="preserve">Visitas de Seguimiento a Estudios de Estabilidad de los Laboratorios Farmaceuticos </v>
          </cell>
        </row>
        <row r="121">
          <cell r="A121" t="str">
            <v>Visitas de Seguimiento a las Certificaciones BPC (Buenas Practicas Clinicas).</v>
          </cell>
        </row>
        <row r="122">
          <cell r="A122" t="str">
            <v>Visitas de Seguimiento a las Certificaciones BPE (Buenas Practicas de Elaboración).</v>
          </cell>
        </row>
        <row r="123">
          <cell r="A123" t="str">
            <v>Visitas de Seguimiento a las Certificaciones BPM (Buenas Practicas de Manufactura)</v>
          </cell>
        </row>
        <row r="124">
          <cell r="A124" t="str">
            <v>Visitas de Seguimiento a las Certificaciones BPM para Gases Medicinales.</v>
          </cell>
        </row>
        <row r="125">
          <cell r="A125" t="str">
            <v>Visitas de Seguimiento a las Certificaciones y/o ampliación de BPM Cosméticas.</v>
          </cell>
        </row>
        <row r="126">
          <cell r="A126" t="str">
            <v>Visitas de Seguimiento a las Certificaciones y/o ampliaciòn de CCP Cosméticos.</v>
          </cell>
        </row>
        <row r="127">
          <cell r="A127" t="str">
            <v>Visitas de Seguimiento a las Certificaciones y/o ampliaciòn de CCP de aseo.</v>
          </cell>
        </row>
        <row r="128">
          <cell r="A128" t="str">
            <v>Visitas de Seguimiento a los diferentes procesos, planes, programas, proyectos y actividades institucionales</v>
          </cell>
        </row>
        <row r="129">
          <cell r="A129" t="str">
            <v xml:space="preserve">Visitas de Seguimiento a los GTTs </v>
          </cell>
        </row>
        <row r="130">
          <cell r="A130" t="str">
            <v>Visitas de Seguimiento a Patrocinadores/CRO Contract Research Organization.</v>
          </cell>
        </row>
        <row r="131">
          <cell r="A131" t="str">
            <v>Visitas de Seguimiento a Protocolos de Investigación Clínica</v>
          </cell>
        </row>
        <row r="132">
          <cell r="A132" t="str">
            <v>Visitas de Seguimiento al Programa Nacional de Farmacovigilancia en Entidades Administradoras de Planes de Beneficios APB.</v>
          </cell>
        </row>
        <row r="133">
          <cell r="A133" t="str">
            <v xml:space="preserve">Visitas de Seguimiento al Programa Nacional de Farmacovigilancia en instituciones de salud. </v>
          </cell>
        </row>
        <row r="134">
          <cell r="A134" t="str">
            <v xml:space="preserve">Visitas de Seguimiento al Programa Nacional de Farmacovigilancia en Laboratorios de Medicamentos.  </v>
          </cell>
        </row>
        <row r="135">
          <cell r="A135" t="str">
            <v>Visitas de Seguimientos a Certificaciones</v>
          </cell>
        </row>
        <row r="136">
          <cell r="A136" t="str">
            <v>Visitas de Seguimientos a establecimientos Certificados con Concepto Sanitario de Fabricaciòn de Plaguicidas de uso Doméstico.</v>
          </cell>
        </row>
        <row r="137">
          <cell r="A137" t="str">
            <v>Visitas de Seguimientos a establecimientos Certificados de Cosméticos, Aseo y con Concepto Sanitario de Plaguicidas de uso Doméstico.</v>
          </cell>
        </row>
        <row r="138">
          <cell r="A138" t="str">
            <v>Visitas de Seguimientos a establecimientos Certificados de Cosméticos.</v>
          </cell>
        </row>
        <row r="139">
          <cell r="A139" t="str">
            <v>Visitas de Seguimientos a establecimientos Certificados de Higiene Doméstica y Absorbentes de Higiene Personal.</v>
          </cell>
        </row>
        <row r="140">
          <cell r="A140" t="str">
            <v>Visitas de Seguimientos a las Certificaciones BPF</v>
          </cell>
        </row>
        <row r="141">
          <cell r="A141" t="str">
            <v>Visitas de Seguimientos a las Certificaciones BPM</v>
          </cell>
        </row>
        <row r="142">
          <cell r="A142" t="str">
            <v xml:space="preserve">Visitas de Seguimientos a las Certificaciones de BPM para Gases Medicinales </v>
          </cell>
        </row>
        <row r="143">
          <cell r="A143" t="str">
            <v>Visitas de Seguimientos a las Certificaciones HACCP</v>
          </cell>
        </row>
        <row r="144">
          <cell r="A144" t="str">
            <v>Visitas de verificación de prerequisitos realizadas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 Contratos DIROS"/>
      <sheetName val="Contratos DIROS"/>
      <sheetName val="Necesidades MV"/>
      <sheetName val="Hoja1"/>
      <sheetName val="secretaria general"/>
      <sheetName val="alfabetico"/>
      <sheetName val="Hoja2"/>
      <sheetName val="Hoja3"/>
    </sheetNames>
    <sheetDataSet>
      <sheetData sheetId="0"/>
      <sheetData sheetId="1"/>
      <sheetData sheetId="2"/>
      <sheetData sheetId="3">
        <row r="1">
          <cell r="B1" t="str">
            <v>1 ARRENDAMIENTO y/o ADQUISICIÓN DE INMUEBLES</v>
          </cell>
        </row>
        <row r="2">
          <cell r="B2" t="str">
            <v>2 COMODATO</v>
          </cell>
        </row>
        <row r="3">
          <cell r="B3" t="str">
            <v>3 COMPRAVENTA y/o SUMINISTRO</v>
          </cell>
        </row>
        <row r="4">
          <cell r="B4" t="str">
            <v>4 CONCESIÓN</v>
          </cell>
        </row>
        <row r="5">
          <cell r="B5" t="str">
            <v>5 CONSULTORÍA</v>
          </cell>
        </row>
        <row r="6">
          <cell r="B6" t="str">
            <v>6 CONTRATOS DE ACTIVIDAD CIENTÍFICA Y TECNOLÓGICA</v>
          </cell>
        </row>
        <row r="7">
          <cell r="B7" t="str">
            <v>7 CONTRATOS DE ESTABILIDAD JURÍDICA</v>
          </cell>
        </row>
        <row r="8">
          <cell r="B8" t="str">
            <v>8 DEPÓSITO</v>
          </cell>
        </row>
        <row r="9">
          <cell r="B9" t="str">
            <v>9 FIDUCIA y/o ENCARGO FIDUCIARIO</v>
          </cell>
        </row>
        <row r="10">
          <cell r="B10" t="str">
            <v>10 INTERVENTORÍA</v>
          </cell>
        </row>
        <row r="11">
          <cell r="B11" t="str">
            <v>11 MANTENIMIENTO y/o REPARACIÓN</v>
          </cell>
        </row>
        <row r="12">
          <cell r="B12" t="str">
            <v>12 OBRA PÚBLICA</v>
          </cell>
        </row>
        <row r="13">
          <cell r="B13" t="str">
            <v>13 PERMUTA</v>
          </cell>
        </row>
        <row r="14">
          <cell r="B14" t="str">
            <v>14 PRESTACIÓN DE SERVICIOS</v>
          </cell>
        </row>
        <row r="15">
          <cell r="B15" t="str">
            <v>15 PRESTACIÓN DE SERVICIOS DE SALUD</v>
          </cell>
        </row>
        <row r="16">
          <cell r="B16" t="str">
            <v>16 PRÉSTAMO o MUTUO</v>
          </cell>
        </row>
        <row r="17">
          <cell r="B17" t="str">
            <v>17 PUBLICIDAD</v>
          </cell>
        </row>
        <row r="18">
          <cell r="B18" t="str">
            <v>18 SEGUROS</v>
          </cell>
        </row>
        <row r="19">
          <cell r="B19" t="str">
            <v>19 TRANSPORTE</v>
          </cell>
        </row>
        <row r="20">
          <cell r="B20" t="str">
            <v>20 OTROS</v>
          </cell>
        </row>
        <row r="21">
          <cell r="B21" t="str">
            <v>99999998 NO SE DILIGENCIA INFORMACIÓN PARA ESTE FORMULARIO EN ESTE PERÍODO DE REPORTE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TI"/>
      <sheetName val="TABLEROHVI"/>
      <sheetName val="GUIA TABLERO"/>
      <sheetName val="objproceso"/>
      <sheetName val="REPORTESOPERACION"/>
      <sheetName val="OPERACION"/>
      <sheetName val="objestrat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 Y DIST"/>
      <sheetName val="MORBI"/>
      <sheetName val="MORTA"/>
      <sheetName val="CAPAC"/>
      <sheetName val="SERV ESE"/>
      <sheetName val="CAP PRIV"/>
      <sheetName val="calidad"/>
      <sheetName val="procesos"/>
      <sheetName val="Portafolio"/>
      <sheetName val="Produccion"/>
      <sheetName val="Eficiencia"/>
      <sheetName val="Reconocimiento"/>
      <sheetName val="%Reconocimiento"/>
      <sheetName val="Recaudado"/>
      <sheetName val="%Recaudado"/>
      <sheetName val="Cuadro verificación"/>
      <sheetName val="plan recau"/>
      <sheetName val="Cartera"/>
      <sheetName val="GVariables"/>
      <sheetName val="%Gastos"/>
      <sheetName val="Contratos personal"/>
      <sheetName val="eficiencia eco"/>
      <sheetName val="balance pptal"/>
      <sheetName val="Pasivos"/>
      <sheetName val="Fortalecimiento tecnológico"/>
      <sheetName val="PRESUPUESTO"/>
      <sheetName val="Equilibrio presupuestal"/>
      <sheetName val="Flujo Financiero Proyectado"/>
      <sheetName val="Riesgo"/>
      <sheetName val="Car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I2" t="str">
            <v>05</v>
          </cell>
        </row>
        <row r="3">
          <cell r="BI3" t="str">
            <v>05</v>
          </cell>
        </row>
        <row r="4">
          <cell r="BI4" t="str">
            <v>05</v>
          </cell>
        </row>
        <row r="5">
          <cell r="BI5" t="str">
            <v>05</v>
          </cell>
        </row>
        <row r="6">
          <cell r="BI6" t="str">
            <v>05</v>
          </cell>
        </row>
        <row r="7">
          <cell r="BI7" t="str">
            <v>05</v>
          </cell>
        </row>
        <row r="8">
          <cell r="BI8" t="str">
            <v>05</v>
          </cell>
        </row>
        <row r="9">
          <cell r="BI9" t="str">
            <v>05</v>
          </cell>
        </row>
        <row r="10">
          <cell r="BI10" t="str">
            <v>05</v>
          </cell>
        </row>
        <row r="11">
          <cell r="BI11" t="str">
            <v>05</v>
          </cell>
        </row>
        <row r="12">
          <cell r="BI12" t="str">
            <v>05</v>
          </cell>
        </row>
        <row r="13">
          <cell r="BI13" t="str">
            <v>05</v>
          </cell>
        </row>
        <row r="14">
          <cell r="BI14" t="str">
            <v>05</v>
          </cell>
        </row>
        <row r="15">
          <cell r="BI15" t="str">
            <v>05</v>
          </cell>
        </row>
        <row r="16">
          <cell r="BI16" t="str">
            <v>05</v>
          </cell>
        </row>
        <row r="17">
          <cell r="BI17" t="str">
            <v>05</v>
          </cell>
        </row>
        <row r="18">
          <cell r="BI18" t="str">
            <v>05</v>
          </cell>
        </row>
        <row r="19">
          <cell r="BI19" t="str">
            <v>05</v>
          </cell>
        </row>
        <row r="20">
          <cell r="BI20" t="str">
            <v>05</v>
          </cell>
        </row>
        <row r="21">
          <cell r="BI21" t="str">
            <v>05</v>
          </cell>
        </row>
        <row r="22">
          <cell r="BI22" t="str">
            <v>05</v>
          </cell>
        </row>
        <row r="23">
          <cell r="BI23" t="str">
            <v>05</v>
          </cell>
        </row>
        <row r="24">
          <cell r="BI24" t="str">
            <v>05</v>
          </cell>
        </row>
        <row r="25">
          <cell r="BI25" t="str">
            <v>05</v>
          </cell>
        </row>
        <row r="26">
          <cell r="BI26" t="str">
            <v>05</v>
          </cell>
        </row>
        <row r="27">
          <cell r="BI27" t="str">
            <v>05</v>
          </cell>
        </row>
        <row r="28">
          <cell r="BI28" t="str">
            <v>05</v>
          </cell>
        </row>
        <row r="29">
          <cell r="BI29" t="str">
            <v>05</v>
          </cell>
        </row>
        <row r="30">
          <cell r="BI30" t="str">
            <v>05</v>
          </cell>
        </row>
        <row r="31">
          <cell r="BI31" t="str">
            <v>05</v>
          </cell>
        </row>
        <row r="32">
          <cell r="BI32" t="str">
            <v>05</v>
          </cell>
        </row>
        <row r="33">
          <cell r="BI33" t="str">
            <v>05</v>
          </cell>
        </row>
        <row r="34">
          <cell r="BI34" t="str">
            <v>05</v>
          </cell>
        </row>
        <row r="35">
          <cell r="BI35" t="str">
            <v>05</v>
          </cell>
        </row>
        <row r="36">
          <cell r="BI36" t="str">
            <v>05</v>
          </cell>
        </row>
        <row r="37">
          <cell r="BI37" t="str">
            <v>05</v>
          </cell>
        </row>
        <row r="38">
          <cell r="BI38" t="str">
            <v>05</v>
          </cell>
        </row>
        <row r="39">
          <cell r="BI39" t="str">
            <v>05</v>
          </cell>
        </row>
        <row r="40">
          <cell r="BI40" t="str">
            <v>05</v>
          </cell>
        </row>
        <row r="41">
          <cell r="BI41" t="str">
            <v>05</v>
          </cell>
        </row>
        <row r="42">
          <cell r="BI42" t="str">
            <v>05</v>
          </cell>
        </row>
        <row r="43">
          <cell r="BI43" t="str">
            <v>05</v>
          </cell>
        </row>
        <row r="44">
          <cell r="BI44" t="str">
            <v>05</v>
          </cell>
        </row>
        <row r="45">
          <cell r="BI45" t="str">
            <v>05</v>
          </cell>
        </row>
        <row r="46">
          <cell r="BI46" t="str">
            <v>05</v>
          </cell>
        </row>
        <row r="47">
          <cell r="BI47" t="str">
            <v>05</v>
          </cell>
        </row>
        <row r="48">
          <cell r="BI48" t="str">
            <v>05</v>
          </cell>
        </row>
        <row r="49">
          <cell r="BI49" t="str">
            <v>05</v>
          </cell>
        </row>
        <row r="50">
          <cell r="BI50" t="str">
            <v>05</v>
          </cell>
        </row>
        <row r="51">
          <cell r="BI51" t="str">
            <v>05</v>
          </cell>
        </row>
        <row r="52">
          <cell r="BI52" t="str">
            <v>05</v>
          </cell>
        </row>
        <row r="53">
          <cell r="BI53" t="str">
            <v>05</v>
          </cell>
        </row>
        <row r="54">
          <cell r="A54">
            <v>0</v>
          </cell>
          <cell r="K54">
            <v>0</v>
          </cell>
          <cell r="BI54" t="str">
            <v>05</v>
          </cell>
        </row>
        <row r="55">
          <cell r="BI55" t="str">
            <v>05</v>
          </cell>
        </row>
        <row r="56">
          <cell r="BI56" t="str">
            <v>05</v>
          </cell>
        </row>
        <row r="57">
          <cell r="BI57" t="str">
            <v>05</v>
          </cell>
        </row>
        <row r="58">
          <cell r="BI58" t="str">
            <v>05</v>
          </cell>
        </row>
        <row r="59">
          <cell r="BI59" t="str">
            <v>05</v>
          </cell>
        </row>
        <row r="60">
          <cell r="BI60" t="str">
            <v>05</v>
          </cell>
        </row>
        <row r="61">
          <cell r="BI61" t="str">
            <v>05</v>
          </cell>
        </row>
        <row r="62">
          <cell r="BI62" t="str">
            <v>05</v>
          </cell>
        </row>
        <row r="63">
          <cell r="BI63" t="str">
            <v>05</v>
          </cell>
        </row>
        <row r="64">
          <cell r="BI64" t="str">
            <v>05</v>
          </cell>
        </row>
        <row r="65">
          <cell r="BI65" t="str">
            <v>05</v>
          </cell>
        </row>
        <row r="66">
          <cell r="BI66" t="str">
            <v>05</v>
          </cell>
        </row>
        <row r="67">
          <cell r="BI67" t="str">
            <v>05</v>
          </cell>
        </row>
        <row r="68">
          <cell r="BI68" t="str">
            <v>05</v>
          </cell>
        </row>
        <row r="69">
          <cell r="BI69" t="str">
            <v>05</v>
          </cell>
        </row>
        <row r="70">
          <cell r="BI70" t="str">
            <v>05</v>
          </cell>
        </row>
        <row r="71">
          <cell r="BI71" t="str">
            <v>05</v>
          </cell>
        </row>
        <row r="72">
          <cell r="BI72" t="str">
            <v>05</v>
          </cell>
        </row>
        <row r="73">
          <cell r="BI73" t="str">
            <v>05</v>
          </cell>
        </row>
        <row r="74">
          <cell r="BI74" t="str">
            <v>05</v>
          </cell>
        </row>
        <row r="75">
          <cell r="BI75" t="str">
            <v>05</v>
          </cell>
        </row>
        <row r="76">
          <cell r="BI76" t="str">
            <v>05</v>
          </cell>
        </row>
        <row r="77">
          <cell r="BI77" t="str">
            <v>05</v>
          </cell>
        </row>
        <row r="78">
          <cell r="BI78" t="str">
            <v>05</v>
          </cell>
        </row>
        <row r="79">
          <cell r="BI79" t="str">
            <v>05</v>
          </cell>
        </row>
        <row r="80">
          <cell r="BI80" t="str">
            <v>05</v>
          </cell>
        </row>
        <row r="81">
          <cell r="BI81" t="str">
            <v>05</v>
          </cell>
        </row>
        <row r="82">
          <cell r="BI82" t="str">
            <v>05</v>
          </cell>
        </row>
        <row r="83">
          <cell r="BI83" t="str">
            <v>05</v>
          </cell>
        </row>
        <row r="84">
          <cell r="BI84" t="str">
            <v>05</v>
          </cell>
        </row>
        <row r="85">
          <cell r="BI85" t="str">
            <v>05</v>
          </cell>
        </row>
        <row r="86">
          <cell r="BI86" t="str">
            <v>05</v>
          </cell>
        </row>
        <row r="87">
          <cell r="BI87" t="str">
            <v>05</v>
          </cell>
        </row>
        <row r="88">
          <cell r="BI88" t="str">
            <v>05</v>
          </cell>
        </row>
        <row r="89">
          <cell r="BI89" t="str">
            <v>05</v>
          </cell>
        </row>
        <row r="90">
          <cell r="BI90" t="str">
            <v>05</v>
          </cell>
        </row>
        <row r="91">
          <cell r="BI91" t="str">
            <v>05</v>
          </cell>
        </row>
        <row r="92">
          <cell r="BI92" t="str">
            <v>05</v>
          </cell>
        </row>
        <row r="93">
          <cell r="BI93" t="str">
            <v>05</v>
          </cell>
        </row>
        <row r="94">
          <cell r="BI94" t="str">
            <v>05</v>
          </cell>
        </row>
        <row r="95">
          <cell r="BI95" t="str">
            <v>05</v>
          </cell>
        </row>
        <row r="96">
          <cell r="BI96" t="str">
            <v>05</v>
          </cell>
        </row>
        <row r="97">
          <cell r="BI97" t="str">
            <v>05</v>
          </cell>
        </row>
        <row r="98">
          <cell r="BI98" t="str">
            <v>05</v>
          </cell>
        </row>
        <row r="99">
          <cell r="BI99" t="str">
            <v>05</v>
          </cell>
        </row>
        <row r="100">
          <cell r="BI100" t="str">
            <v>05</v>
          </cell>
        </row>
        <row r="101">
          <cell r="BI101" t="str">
            <v>05</v>
          </cell>
        </row>
        <row r="102">
          <cell r="BI102" t="str">
            <v>05</v>
          </cell>
        </row>
        <row r="103">
          <cell r="BI103" t="str">
            <v>05</v>
          </cell>
        </row>
        <row r="104">
          <cell r="BI104" t="str">
            <v>05</v>
          </cell>
        </row>
        <row r="105">
          <cell r="BI105" t="str">
            <v>05</v>
          </cell>
        </row>
        <row r="106">
          <cell r="BI106" t="str">
            <v>05</v>
          </cell>
        </row>
        <row r="107">
          <cell r="BI107" t="str">
            <v>05</v>
          </cell>
        </row>
        <row r="108">
          <cell r="BI108" t="str">
            <v>05</v>
          </cell>
        </row>
        <row r="109">
          <cell r="BI109" t="str">
            <v>05</v>
          </cell>
        </row>
        <row r="110">
          <cell r="BI110" t="str">
            <v>05</v>
          </cell>
        </row>
        <row r="111">
          <cell r="BI111" t="str">
            <v>05</v>
          </cell>
        </row>
        <row r="112">
          <cell r="BI112" t="str">
            <v>05</v>
          </cell>
        </row>
        <row r="113">
          <cell r="BI113" t="str">
            <v>05</v>
          </cell>
        </row>
        <row r="114">
          <cell r="BI114" t="str">
            <v>05</v>
          </cell>
        </row>
        <row r="115">
          <cell r="BI115" t="str">
            <v>05</v>
          </cell>
        </row>
        <row r="116">
          <cell r="BI116" t="str">
            <v>05</v>
          </cell>
        </row>
        <row r="117">
          <cell r="BI117" t="str">
            <v>05</v>
          </cell>
        </row>
        <row r="118">
          <cell r="BI118" t="str">
            <v>05</v>
          </cell>
        </row>
        <row r="119">
          <cell r="BI119" t="str">
            <v>05</v>
          </cell>
        </row>
        <row r="120">
          <cell r="BI120" t="str">
            <v>05</v>
          </cell>
        </row>
        <row r="121">
          <cell r="BI121" t="str">
            <v>05</v>
          </cell>
        </row>
        <row r="122">
          <cell r="BI122" t="str">
            <v>05</v>
          </cell>
        </row>
        <row r="123">
          <cell r="BI123" t="str">
            <v>05</v>
          </cell>
        </row>
        <row r="124">
          <cell r="BI124" t="str">
            <v>05</v>
          </cell>
        </row>
        <row r="125">
          <cell r="BI125" t="str">
            <v>05</v>
          </cell>
        </row>
        <row r="126">
          <cell r="BI126" t="str">
            <v>05</v>
          </cell>
        </row>
        <row r="127">
          <cell r="BI127" t="str">
            <v>08</v>
          </cell>
        </row>
        <row r="128">
          <cell r="BI128" t="str">
            <v>08</v>
          </cell>
        </row>
        <row r="129">
          <cell r="BI129" t="str">
            <v>08</v>
          </cell>
        </row>
        <row r="130">
          <cell r="BI130" t="str">
            <v>08</v>
          </cell>
        </row>
        <row r="131">
          <cell r="BI131" t="str">
            <v>08</v>
          </cell>
        </row>
        <row r="132">
          <cell r="BI132" t="str">
            <v>08</v>
          </cell>
        </row>
        <row r="133">
          <cell r="BI133" t="str">
            <v>08</v>
          </cell>
        </row>
        <row r="134">
          <cell r="BI134" t="str">
            <v>08</v>
          </cell>
        </row>
        <row r="135">
          <cell r="BI135" t="str">
            <v>08</v>
          </cell>
        </row>
        <row r="136">
          <cell r="BI136" t="str">
            <v>08</v>
          </cell>
        </row>
        <row r="137">
          <cell r="BI137" t="str">
            <v>08</v>
          </cell>
        </row>
        <row r="138">
          <cell r="BI138" t="str">
            <v>08</v>
          </cell>
        </row>
        <row r="139">
          <cell r="BI139" t="str">
            <v>08</v>
          </cell>
        </row>
        <row r="140">
          <cell r="BI140" t="str">
            <v>08</v>
          </cell>
        </row>
        <row r="141">
          <cell r="BI141" t="str">
            <v>08</v>
          </cell>
        </row>
        <row r="142">
          <cell r="BI142" t="str">
            <v>08</v>
          </cell>
        </row>
        <row r="143">
          <cell r="BI143" t="str">
            <v>08</v>
          </cell>
        </row>
        <row r="144">
          <cell r="BI144" t="str">
            <v>08</v>
          </cell>
        </row>
        <row r="145">
          <cell r="BI145" t="str">
            <v>08</v>
          </cell>
        </row>
        <row r="146">
          <cell r="BI146" t="str">
            <v>08</v>
          </cell>
        </row>
        <row r="147">
          <cell r="BI147" t="str">
            <v>08</v>
          </cell>
        </row>
        <row r="148">
          <cell r="BI148" t="str">
            <v>08</v>
          </cell>
        </row>
        <row r="149">
          <cell r="BI149" t="str">
            <v>08</v>
          </cell>
        </row>
        <row r="150">
          <cell r="BI150" t="str">
            <v>11</v>
          </cell>
        </row>
        <row r="151">
          <cell r="BI151" t="str">
            <v>13</v>
          </cell>
        </row>
        <row r="152">
          <cell r="BI152" t="str">
            <v>13</v>
          </cell>
        </row>
        <row r="153">
          <cell r="BI153" t="str">
            <v>13</v>
          </cell>
        </row>
        <row r="154">
          <cell r="BI154" t="str">
            <v>13</v>
          </cell>
        </row>
        <row r="155">
          <cell r="BI155" t="str">
            <v>13</v>
          </cell>
        </row>
        <row r="156">
          <cell r="BI156" t="str">
            <v>13</v>
          </cell>
        </row>
        <row r="157">
          <cell r="BI157" t="str">
            <v>13</v>
          </cell>
        </row>
        <row r="158">
          <cell r="BI158" t="str">
            <v>13</v>
          </cell>
        </row>
        <row r="159">
          <cell r="BI159" t="str">
            <v>13</v>
          </cell>
        </row>
        <row r="160">
          <cell r="BI160" t="str">
            <v>13</v>
          </cell>
        </row>
        <row r="161">
          <cell r="BI161" t="str">
            <v>13</v>
          </cell>
        </row>
        <row r="162">
          <cell r="BI162" t="str">
            <v>13</v>
          </cell>
        </row>
        <row r="163">
          <cell r="BI163" t="str">
            <v>13</v>
          </cell>
        </row>
        <row r="164">
          <cell r="BI164" t="str">
            <v>13</v>
          </cell>
        </row>
        <row r="165">
          <cell r="BI165" t="str">
            <v>13</v>
          </cell>
        </row>
        <row r="166">
          <cell r="BI166" t="str">
            <v>13</v>
          </cell>
        </row>
        <row r="167">
          <cell r="BI167" t="str">
            <v>13</v>
          </cell>
        </row>
        <row r="168">
          <cell r="BI168" t="str">
            <v>13</v>
          </cell>
        </row>
        <row r="169">
          <cell r="BI169" t="str">
            <v>13</v>
          </cell>
        </row>
        <row r="170">
          <cell r="BI170" t="str">
            <v>13</v>
          </cell>
        </row>
        <row r="171">
          <cell r="BI171" t="str">
            <v>13</v>
          </cell>
        </row>
        <row r="172">
          <cell r="BI172" t="str">
            <v>13</v>
          </cell>
        </row>
        <row r="173">
          <cell r="BI173" t="str">
            <v>13</v>
          </cell>
        </row>
        <row r="174">
          <cell r="BI174" t="str">
            <v>13</v>
          </cell>
        </row>
        <row r="175">
          <cell r="BI175" t="str">
            <v>13</v>
          </cell>
        </row>
        <row r="176">
          <cell r="BI176" t="str">
            <v>13</v>
          </cell>
        </row>
        <row r="177">
          <cell r="BI177" t="str">
            <v>13</v>
          </cell>
        </row>
        <row r="178">
          <cell r="BI178" t="str">
            <v>13</v>
          </cell>
        </row>
        <row r="179">
          <cell r="BI179" t="str">
            <v>13</v>
          </cell>
        </row>
        <row r="180">
          <cell r="BI180" t="str">
            <v>13</v>
          </cell>
        </row>
        <row r="181">
          <cell r="BI181" t="str">
            <v>13</v>
          </cell>
        </row>
        <row r="182">
          <cell r="BI182" t="str">
            <v>13</v>
          </cell>
        </row>
        <row r="183">
          <cell r="BI183" t="str">
            <v>13</v>
          </cell>
        </row>
        <row r="184">
          <cell r="BI184" t="str">
            <v>13</v>
          </cell>
        </row>
        <row r="185">
          <cell r="BI185" t="str">
            <v>13</v>
          </cell>
        </row>
        <row r="186">
          <cell r="BI186" t="str">
            <v>13</v>
          </cell>
        </row>
        <row r="187">
          <cell r="BI187" t="str">
            <v>13</v>
          </cell>
        </row>
        <row r="188">
          <cell r="BI188" t="str">
            <v>13</v>
          </cell>
        </row>
        <row r="189">
          <cell r="BI189" t="str">
            <v>13</v>
          </cell>
        </row>
        <row r="190">
          <cell r="BI190" t="str">
            <v>13</v>
          </cell>
        </row>
        <row r="191">
          <cell r="BI191" t="str">
            <v>13</v>
          </cell>
        </row>
        <row r="192">
          <cell r="BI192" t="str">
            <v>13</v>
          </cell>
        </row>
        <row r="193">
          <cell r="BI193" t="str">
            <v>13</v>
          </cell>
        </row>
        <row r="194">
          <cell r="BI194" t="str">
            <v>13</v>
          </cell>
        </row>
        <row r="195">
          <cell r="BI195" t="str">
            <v>13</v>
          </cell>
        </row>
        <row r="196">
          <cell r="BI196" t="str">
            <v>15</v>
          </cell>
        </row>
        <row r="197">
          <cell r="BI197" t="str">
            <v>15</v>
          </cell>
        </row>
        <row r="198">
          <cell r="BI198" t="str">
            <v>15</v>
          </cell>
        </row>
        <row r="199">
          <cell r="BI199" t="str">
            <v>15</v>
          </cell>
        </row>
        <row r="200">
          <cell r="BI200" t="str">
            <v>15</v>
          </cell>
        </row>
        <row r="201">
          <cell r="BI201" t="str">
            <v>15</v>
          </cell>
        </row>
        <row r="202">
          <cell r="BI202" t="str">
            <v>15</v>
          </cell>
        </row>
        <row r="203">
          <cell r="BI203" t="str">
            <v>15</v>
          </cell>
        </row>
        <row r="204">
          <cell r="BI204" t="str">
            <v>15</v>
          </cell>
        </row>
        <row r="205">
          <cell r="BI205" t="str">
            <v>15</v>
          </cell>
        </row>
        <row r="206">
          <cell r="BI206" t="str">
            <v>15</v>
          </cell>
        </row>
        <row r="207">
          <cell r="BI207" t="str">
            <v>15</v>
          </cell>
        </row>
        <row r="208">
          <cell r="BI208" t="str">
            <v>15</v>
          </cell>
        </row>
        <row r="209">
          <cell r="BI209" t="str">
            <v>15</v>
          </cell>
        </row>
        <row r="210">
          <cell r="BI210" t="str">
            <v>15</v>
          </cell>
        </row>
        <row r="211">
          <cell r="BI211" t="str">
            <v>15</v>
          </cell>
        </row>
        <row r="212">
          <cell r="BI212" t="str">
            <v>15</v>
          </cell>
        </row>
        <row r="213">
          <cell r="BI213" t="str">
            <v>15</v>
          </cell>
        </row>
        <row r="214">
          <cell r="BI214" t="str">
            <v>15</v>
          </cell>
        </row>
        <row r="215">
          <cell r="BI215" t="str">
            <v>15</v>
          </cell>
        </row>
        <row r="216">
          <cell r="BI216" t="str">
            <v>15</v>
          </cell>
        </row>
        <row r="217">
          <cell r="BI217" t="str">
            <v>15</v>
          </cell>
        </row>
        <row r="218">
          <cell r="BI218" t="str">
            <v>15</v>
          </cell>
        </row>
        <row r="219">
          <cell r="BI219" t="str">
            <v>15</v>
          </cell>
        </row>
        <row r="220">
          <cell r="BI220" t="str">
            <v>15</v>
          </cell>
        </row>
        <row r="221">
          <cell r="BI221" t="str">
            <v>15</v>
          </cell>
        </row>
        <row r="222">
          <cell r="BI222" t="str">
            <v>15</v>
          </cell>
        </row>
        <row r="223">
          <cell r="BI223" t="str">
            <v>15</v>
          </cell>
        </row>
        <row r="224">
          <cell r="BI224" t="str">
            <v>15</v>
          </cell>
        </row>
        <row r="225">
          <cell r="BI225" t="str">
            <v>15</v>
          </cell>
        </row>
        <row r="226">
          <cell r="BI226" t="str">
            <v>15</v>
          </cell>
        </row>
        <row r="227">
          <cell r="BI227" t="str">
            <v>15</v>
          </cell>
        </row>
        <row r="228">
          <cell r="BI228" t="str">
            <v>15</v>
          </cell>
        </row>
        <row r="229">
          <cell r="BI229" t="str">
            <v>15</v>
          </cell>
        </row>
        <row r="230">
          <cell r="BI230" t="str">
            <v>15</v>
          </cell>
        </row>
        <row r="231">
          <cell r="BI231" t="str">
            <v>15</v>
          </cell>
        </row>
        <row r="232">
          <cell r="BI232" t="str">
            <v>15</v>
          </cell>
        </row>
        <row r="233">
          <cell r="BI233" t="str">
            <v>15</v>
          </cell>
        </row>
        <row r="234">
          <cell r="BI234" t="str">
            <v>15</v>
          </cell>
        </row>
        <row r="235">
          <cell r="BI235" t="str">
            <v>15</v>
          </cell>
        </row>
        <row r="236">
          <cell r="BI236" t="str">
            <v>15</v>
          </cell>
        </row>
        <row r="237">
          <cell r="BI237" t="str">
            <v>15</v>
          </cell>
        </row>
        <row r="238">
          <cell r="BI238" t="str">
            <v>15</v>
          </cell>
        </row>
        <row r="239">
          <cell r="BI239" t="str">
            <v>15</v>
          </cell>
        </row>
        <row r="240">
          <cell r="BI240" t="str">
            <v>15</v>
          </cell>
        </row>
        <row r="241">
          <cell r="BI241" t="str">
            <v>15</v>
          </cell>
        </row>
        <row r="242">
          <cell r="BI242" t="str">
            <v>15</v>
          </cell>
        </row>
        <row r="243">
          <cell r="BI243" t="str">
            <v>15</v>
          </cell>
        </row>
        <row r="244">
          <cell r="BI244" t="str">
            <v>15</v>
          </cell>
        </row>
        <row r="245">
          <cell r="BI245" t="str">
            <v>15</v>
          </cell>
        </row>
        <row r="246">
          <cell r="BI246" t="str">
            <v>15</v>
          </cell>
        </row>
        <row r="247">
          <cell r="BI247" t="str">
            <v>15</v>
          </cell>
        </row>
        <row r="248">
          <cell r="BI248" t="str">
            <v>15</v>
          </cell>
        </row>
        <row r="249">
          <cell r="BI249" t="str">
            <v>15</v>
          </cell>
        </row>
        <row r="250">
          <cell r="BI250" t="str">
            <v>15</v>
          </cell>
        </row>
        <row r="251">
          <cell r="BI251" t="str">
            <v>15</v>
          </cell>
        </row>
        <row r="252">
          <cell r="BI252" t="str">
            <v>15</v>
          </cell>
        </row>
        <row r="253">
          <cell r="BI253" t="str">
            <v>15</v>
          </cell>
        </row>
        <row r="254">
          <cell r="BI254" t="str">
            <v>15</v>
          </cell>
        </row>
        <row r="255">
          <cell r="BI255" t="str">
            <v>15</v>
          </cell>
        </row>
        <row r="256">
          <cell r="BI256" t="str">
            <v>15</v>
          </cell>
        </row>
        <row r="257">
          <cell r="BI257" t="str">
            <v>15</v>
          </cell>
        </row>
        <row r="258">
          <cell r="BI258" t="str">
            <v>15</v>
          </cell>
        </row>
        <row r="259">
          <cell r="BI259" t="str">
            <v>15</v>
          </cell>
        </row>
        <row r="260">
          <cell r="BI260" t="str">
            <v>15</v>
          </cell>
        </row>
        <row r="261">
          <cell r="BI261" t="str">
            <v>15</v>
          </cell>
        </row>
        <row r="262">
          <cell r="BI262" t="str">
            <v>15</v>
          </cell>
        </row>
        <row r="263">
          <cell r="BI263" t="str">
            <v>15</v>
          </cell>
        </row>
        <row r="264">
          <cell r="BI264" t="str">
            <v>15</v>
          </cell>
        </row>
        <row r="265">
          <cell r="BI265" t="str">
            <v>15</v>
          </cell>
        </row>
        <row r="266">
          <cell r="BI266" t="str">
            <v>15</v>
          </cell>
        </row>
        <row r="267">
          <cell r="BI267" t="str">
            <v>15</v>
          </cell>
        </row>
        <row r="268">
          <cell r="BI268" t="str">
            <v>15</v>
          </cell>
        </row>
        <row r="269">
          <cell r="BI269" t="str">
            <v>15</v>
          </cell>
        </row>
        <row r="270">
          <cell r="BI270" t="str">
            <v>15</v>
          </cell>
        </row>
        <row r="271">
          <cell r="BI271" t="str">
            <v>15</v>
          </cell>
        </row>
        <row r="272">
          <cell r="BI272" t="str">
            <v>15</v>
          </cell>
        </row>
        <row r="273">
          <cell r="BI273" t="str">
            <v>15</v>
          </cell>
        </row>
        <row r="274">
          <cell r="BI274" t="str">
            <v>15</v>
          </cell>
        </row>
        <row r="275">
          <cell r="BI275" t="str">
            <v>15</v>
          </cell>
        </row>
        <row r="276">
          <cell r="BI276" t="str">
            <v>15</v>
          </cell>
        </row>
        <row r="277">
          <cell r="BI277" t="str">
            <v>15</v>
          </cell>
        </row>
        <row r="278">
          <cell r="BI278" t="str">
            <v>15</v>
          </cell>
        </row>
        <row r="279">
          <cell r="BI279" t="str">
            <v>15</v>
          </cell>
        </row>
        <row r="280">
          <cell r="BI280" t="str">
            <v>15</v>
          </cell>
        </row>
        <row r="281">
          <cell r="BI281" t="str">
            <v>15</v>
          </cell>
        </row>
        <row r="282">
          <cell r="BI282" t="str">
            <v>15</v>
          </cell>
        </row>
        <row r="283">
          <cell r="BI283" t="str">
            <v>15</v>
          </cell>
        </row>
        <row r="284">
          <cell r="BI284" t="str">
            <v>15</v>
          </cell>
        </row>
        <row r="285">
          <cell r="BI285" t="str">
            <v>15</v>
          </cell>
        </row>
        <row r="286">
          <cell r="BI286" t="str">
            <v>15</v>
          </cell>
        </row>
        <row r="287">
          <cell r="BI287" t="str">
            <v>15</v>
          </cell>
        </row>
        <row r="288">
          <cell r="BI288" t="str">
            <v>15</v>
          </cell>
        </row>
        <row r="289">
          <cell r="BI289" t="str">
            <v>15</v>
          </cell>
        </row>
        <row r="290">
          <cell r="BI290" t="str">
            <v>15</v>
          </cell>
        </row>
        <row r="291">
          <cell r="BI291" t="str">
            <v>15</v>
          </cell>
        </row>
        <row r="292">
          <cell r="BI292" t="str">
            <v>15</v>
          </cell>
        </row>
        <row r="293">
          <cell r="BI293" t="str">
            <v>15</v>
          </cell>
        </row>
        <row r="294">
          <cell r="BI294" t="str">
            <v>15</v>
          </cell>
        </row>
        <row r="295">
          <cell r="BI295" t="str">
            <v>15</v>
          </cell>
        </row>
        <row r="296">
          <cell r="BI296" t="str">
            <v>15</v>
          </cell>
        </row>
        <row r="297">
          <cell r="BI297" t="str">
            <v>15</v>
          </cell>
        </row>
        <row r="298">
          <cell r="BI298" t="str">
            <v>15</v>
          </cell>
        </row>
        <row r="299">
          <cell r="BI299" t="str">
            <v>15</v>
          </cell>
        </row>
        <row r="300">
          <cell r="BI300" t="str">
            <v>15</v>
          </cell>
        </row>
        <row r="301">
          <cell r="BI301" t="str">
            <v>15</v>
          </cell>
        </row>
        <row r="302">
          <cell r="BI302" t="str">
            <v>15</v>
          </cell>
        </row>
        <row r="303">
          <cell r="BI303" t="str">
            <v>15</v>
          </cell>
        </row>
        <row r="304">
          <cell r="BI304" t="str">
            <v>15</v>
          </cell>
        </row>
        <row r="305">
          <cell r="BI305" t="str">
            <v>15</v>
          </cell>
        </row>
        <row r="306">
          <cell r="BI306" t="str">
            <v>15</v>
          </cell>
        </row>
        <row r="307">
          <cell r="BI307" t="str">
            <v>15</v>
          </cell>
        </row>
        <row r="308">
          <cell r="BI308" t="str">
            <v>15</v>
          </cell>
        </row>
        <row r="309">
          <cell r="BI309" t="str">
            <v>15</v>
          </cell>
        </row>
        <row r="310">
          <cell r="BI310" t="str">
            <v>15</v>
          </cell>
        </row>
        <row r="311">
          <cell r="BI311" t="str">
            <v>15</v>
          </cell>
        </row>
        <row r="312">
          <cell r="BI312" t="str">
            <v>15</v>
          </cell>
        </row>
        <row r="313">
          <cell r="BI313" t="str">
            <v>15</v>
          </cell>
        </row>
        <row r="314">
          <cell r="BI314" t="str">
            <v>15</v>
          </cell>
        </row>
        <row r="315">
          <cell r="BI315" t="str">
            <v>15</v>
          </cell>
        </row>
        <row r="316">
          <cell r="BI316" t="str">
            <v>15</v>
          </cell>
        </row>
        <row r="317">
          <cell r="BI317" t="str">
            <v>15</v>
          </cell>
        </row>
        <row r="318">
          <cell r="BI318" t="str">
            <v>15</v>
          </cell>
        </row>
        <row r="319">
          <cell r="BI319" t="str">
            <v>17</v>
          </cell>
        </row>
        <row r="320">
          <cell r="BI320" t="str">
            <v>17</v>
          </cell>
        </row>
        <row r="321">
          <cell r="BI321" t="str">
            <v>17</v>
          </cell>
        </row>
        <row r="322">
          <cell r="BI322" t="str">
            <v>17</v>
          </cell>
        </row>
        <row r="323">
          <cell r="BI323" t="str">
            <v>17</v>
          </cell>
        </row>
        <row r="324">
          <cell r="BI324" t="str">
            <v>17</v>
          </cell>
        </row>
        <row r="325">
          <cell r="BI325" t="str">
            <v>17</v>
          </cell>
        </row>
        <row r="326">
          <cell r="BI326" t="str">
            <v>17</v>
          </cell>
        </row>
        <row r="327">
          <cell r="BI327" t="str">
            <v>17</v>
          </cell>
        </row>
        <row r="328">
          <cell r="BI328" t="str">
            <v>17</v>
          </cell>
        </row>
        <row r="329">
          <cell r="BI329" t="str">
            <v>17</v>
          </cell>
        </row>
        <row r="330">
          <cell r="BI330" t="str">
            <v>17</v>
          </cell>
        </row>
        <row r="331">
          <cell r="BI331" t="str">
            <v>17</v>
          </cell>
        </row>
        <row r="332">
          <cell r="BI332" t="str">
            <v>17</v>
          </cell>
        </row>
        <row r="333">
          <cell r="BI333" t="str">
            <v>17</v>
          </cell>
        </row>
        <row r="334">
          <cell r="BI334" t="str">
            <v>17</v>
          </cell>
        </row>
        <row r="335">
          <cell r="BI335" t="str">
            <v>17</v>
          </cell>
        </row>
        <row r="336">
          <cell r="BI336" t="str">
            <v>17</v>
          </cell>
        </row>
        <row r="337">
          <cell r="BI337" t="str">
            <v>17</v>
          </cell>
        </row>
        <row r="338">
          <cell r="BI338" t="str">
            <v>17</v>
          </cell>
        </row>
        <row r="339">
          <cell r="BI339" t="str">
            <v>17</v>
          </cell>
        </row>
        <row r="340">
          <cell r="BI340" t="str">
            <v>17</v>
          </cell>
        </row>
        <row r="341">
          <cell r="BI341" t="str">
            <v>17</v>
          </cell>
        </row>
        <row r="342">
          <cell r="BI342" t="str">
            <v>17</v>
          </cell>
        </row>
        <row r="343">
          <cell r="BI343" t="str">
            <v>17</v>
          </cell>
        </row>
        <row r="344">
          <cell r="BI344" t="str">
            <v>17</v>
          </cell>
        </row>
        <row r="345">
          <cell r="BI345" t="str">
            <v>17</v>
          </cell>
        </row>
        <row r="346">
          <cell r="BI346" t="str">
            <v>18</v>
          </cell>
        </row>
        <row r="347">
          <cell r="BI347" t="str">
            <v>18</v>
          </cell>
        </row>
        <row r="348">
          <cell r="BI348" t="str">
            <v>18</v>
          </cell>
        </row>
        <row r="349">
          <cell r="BI349" t="str">
            <v>18</v>
          </cell>
        </row>
        <row r="350">
          <cell r="BI350" t="str">
            <v>18</v>
          </cell>
        </row>
        <row r="351">
          <cell r="BI351" t="str">
            <v>18</v>
          </cell>
        </row>
        <row r="352">
          <cell r="BI352" t="str">
            <v>18</v>
          </cell>
        </row>
        <row r="353">
          <cell r="BI353" t="str">
            <v>18</v>
          </cell>
        </row>
        <row r="354">
          <cell r="BI354" t="str">
            <v>18</v>
          </cell>
        </row>
        <row r="355">
          <cell r="BI355" t="str">
            <v>18</v>
          </cell>
        </row>
        <row r="356">
          <cell r="BI356" t="str">
            <v>18</v>
          </cell>
        </row>
        <row r="357">
          <cell r="BI357" t="str">
            <v>18</v>
          </cell>
        </row>
        <row r="358">
          <cell r="BI358" t="str">
            <v>18</v>
          </cell>
        </row>
        <row r="359">
          <cell r="BI359" t="str">
            <v>18</v>
          </cell>
        </row>
        <row r="360">
          <cell r="BI360" t="str">
            <v>18</v>
          </cell>
        </row>
        <row r="361">
          <cell r="BI361" t="str">
            <v>18</v>
          </cell>
        </row>
        <row r="362">
          <cell r="BI362" t="str">
            <v>19</v>
          </cell>
        </row>
        <row r="363">
          <cell r="BI363" t="str">
            <v>19</v>
          </cell>
        </row>
        <row r="364">
          <cell r="BI364" t="str">
            <v>19</v>
          </cell>
        </row>
        <row r="365">
          <cell r="BI365" t="str">
            <v>19</v>
          </cell>
        </row>
        <row r="366">
          <cell r="BI366" t="str">
            <v>19</v>
          </cell>
        </row>
        <row r="367">
          <cell r="BI367" t="str">
            <v>19</v>
          </cell>
        </row>
        <row r="368">
          <cell r="BI368" t="str">
            <v>19</v>
          </cell>
        </row>
        <row r="369">
          <cell r="BI369" t="str">
            <v>19</v>
          </cell>
        </row>
        <row r="370">
          <cell r="BI370" t="str">
            <v>19</v>
          </cell>
        </row>
        <row r="371">
          <cell r="BI371" t="str">
            <v>19</v>
          </cell>
        </row>
        <row r="372">
          <cell r="BI372" t="str">
            <v>19</v>
          </cell>
        </row>
        <row r="373">
          <cell r="BI373" t="str">
            <v>19</v>
          </cell>
        </row>
        <row r="374">
          <cell r="BI374" t="str">
            <v>19</v>
          </cell>
        </row>
        <row r="375">
          <cell r="BI375" t="str">
            <v>19</v>
          </cell>
        </row>
        <row r="376">
          <cell r="BI376" t="str">
            <v>19</v>
          </cell>
        </row>
        <row r="377">
          <cell r="BI377" t="str">
            <v>19</v>
          </cell>
        </row>
        <row r="378">
          <cell r="BI378" t="str">
            <v>19</v>
          </cell>
        </row>
        <row r="379">
          <cell r="BI379" t="str">
            <v>19</v>
          </cell>
        </row>
        <row r="380">
          <cell r="BI380" t="str">
            <v>19</v>
          </cell>
        </row>
        <row r="381">
          <cell r="BI381" t="str">
            <v>19</v>
          </cell>
        </row>
        <row r="382">
          <cell r="BI382" t="str">
            <v>19</v>
          </cell>
        </row>
        <row r="383">
          <cell r="BI383" t="str">
            <v>19</v>
          </cell>
        </row>
        <row r="384">
          <cell r="BI384" t="str">
            <v>19</v>
          </cell>
        </row>
        <row r="385">
          <cell r="BI385" t="str">
            <v>19</v>
          </cell>
        </row>
        <row r="386">
          <cell r="BI386" t="str">
            <v>19</v>
          </cell>
        </row>
        <row r="387">
          <cell r="BI387" t="str">
            <v>19</v>
          </cell>
        </row>
        <row r="388">
          <cell r="BI388" t="str">
            <v>19</v>
          </cell>
        </row>
        <row r="389">
          <cell r="BI389" t="str">
            <v>19</v>
          </cell>
        </row>
        <row r="390">
          <cell r="BI390" t="str">
            <v>19</v>
          </cell>
        </row>
        <row r="391">
          <cell r="BI391" t="str">
            <v>19</v>
          </cell>
        </row>
        <row r="392">
          <cell r="BI392" t="str">
            <v>19</v>
          </cell>
        </row>
        <row r="393">
          <cell r="BI393" t="str">
            <v>19</v>
          </cell>
        </row>
        <row r="394">
          <cell r="BI394" t="str">
            <v>19</v>
          </cell>
        </row>
        <row r="395">
          <cell r="BI395" t="str">
            <v>19</v>
          </cell>
        </row>
        <row r="396">
          <cell r="BI396" t="str">
            <v>19</v>
          </cell>
        </row>
        <row r="397">
          <cell r="BI397" t="str">
            <v>19</v>
          </cell>
        </row>
        <row r="398">
          <cell r="BI398" t="str">
            <v>19</v>
          </cell>
        </row>
        <row r="399">
          <cell r="BI399" t="str">
            <v>19</v>
          </cell>
        </row>
        <row r="400">
          <cell r="BI400" t="str">
            <v>19</v>
          </cell>
        </row>
        <row r="401">
          <cell r="BI401" t="str">
            <v>19</v>
          </cell>
        </row>
        <row r="402">
          <cell r="BI402" t="str">
            <v>19</v>
          </cell>
        </row>
        <row r="403">
          <cell r="BI403" t="str">
            <v>20</v>
          </cell>
        </row>
        <row r="404">
          <cell r="BI404" t="str">
            <v>20</v>
          </cell>
        </row>
        <row r="405">
          <cell r="BI405" t="str">
            <v>20</v>
          </cell>
        </row>
        <row r="406">
          <cell r="BI406" t="str">
            <v>20</v>
          </cell>
        </row>
        <row r="407">
          <cell r="BI407" t="str">
            <v>20</v>
          </cell>
        </row>
        <row r="408">
          <cell r="BI408" t="str">
            <v>20</v>
          </cell>
        </row>
        <row r="409">
          <cell r="BI409" t="str">
            <v>20</v>
          </cell>
        </row>
        <row r="410">
          <cell r="BI410" t="str">
            <v>20</v>
          </cell>
        </row>
        <row r="411">
          <cell r="BI411" t="str">
            <v>20</v>
          </cell>
        </row>
        <row r="412">
          <cell r="BI412" t="str">
            <v>20</v>
          </cell>
        </row>
        <row r="413">
          <cell r="BI413" t="str">
            <v>20</v>
          </cell>
        </row>
        <row r="414">
          <cell r="BI414" t="str">
            <v>20</v>
          </cell>
        </row>
        <row r="415">
          <cell r="BI415" t="str">
            <v>20</v>
          </cell>
        </row>
        <row r="416">
          <cell r="BI416" t="str">
            <v>20</v>
          </cell>
        </row>
        <row r="417">
          <cell r="BI417" t="str">
            <v>20</v>
          </cell>
        </row>
        <row r="418">
          <cell r="BI418" t="str">
            <v>20</v>
          </cell>
        </row>
        <row r="419">
          <cell r="BI419" t="str">
            <v>20</v>
          </cell>
        </row>
        <row r="420">
          <cell r="BI420" t="str">
            <v>20</v>
          </cell>
        </row>
        <row r="421">
          <cell r="BI421" t="str">
            <v>20</v>
          </cell>
        </row>
        <row r="422">
          <cell r="BI422" t="str">
            <v>20</v>
          </cell>
        </row>
        <row r="423">
          <cell r="BI423" t="str">
            <v>20</v>
          </cell>
        </row>
        <row r="424">
          <cell r="BI424" t="str">
            <v>20</v>
          </cell>
        </row>
        <row r="425">
          <cell r="BI425" t="str">
            <v>20</v>
          </cell>
        </row>
        <row r="426">
          <cell r="BI426" t="str">
            <v>20</v>
          </cell>
        </row>
        <row r="427">
          <cell r="BI427" t="str">
            <v>20</v>
          </cell>
        </row>
        <row r="428">
          <cell r="BI428" t="str">
            <v>23</v>
          </cell>
        </row>
        <row r="429">
          <cell r="BI429" t="str">
            <v>23</v>
          </cell>
        </row>
        <row r="430">
          <cell r="BI430" t="str">
            <v>23</v>
          </cell>
        </row>
        <row r="431">
          <cell r="BI431" t="str">
            <v>23</v>
          </cell>
        </row>
        <row r="432">
          <cell r="BI432" t="str">
            <v>23</v>
          </cell>
        </row>
        <row r="433">
          <cell r="BI433" t="str">
            <v>23</v>
          </cell>
        </row>
        <row r="434">
          <cell r="BI434" t="str">
            <v>23</v>
          </cell>
        </row>
        <row r="435">
          <cell r="BI435" t="str">
            <v>23</v>
          </cell>
        </row>
        <row r="436">
          <cell r="BI436" t="str">
            <v>23</v>
          </cell>
        </row>
        <row r="437">
          <cell r="BI437" t="str">
            <v>23</v>
          </cell>
        </row>
        <row r="438">
          <cell r="BI438" t="str">
            <v>23</v>
          </cell>
        </row>
        <row r="439">
          <cell r="BI439" t="str">
            <v>23</v>
          </cell>
        </row>
        <row r="440">
          <cell r="BI440" t="str">
            <v>23</v>
          </cell>
        </row>
        <row r="441">
          <cell r="BI441" t="str">
            <v>23</v>
          </cell>
        </row>
        <row r="442">
          <cell r="BI442" t="str">
            <v>23</v>
          </cell>
        </row>
        <row r="443">
          <cell r="BI443" t="str">
            <v>23</v>
          </cell>
        </row>
        <row r="444">
          <cell r="BI444" t="str">
            <v>23</v>
          </cell>
        </row>
        <row r="445">
          <cell r="BI445" t="str">
            <v>23</v>
          </cell>
        </row>
        <row r="446">
          <cell r="BI446" t="str">
            <v>23</v>
          </cell>
        </row>
        <row r="447">
          <cell r="BI447" t="str">
            <v>23</v>
          </cell>
        </row>
        <row r="448">
          <cell r="BI448" t="str">
            <v>23</v>
          </cell>
        </row>
        <row r="449">
          <cell r="BI449" t="str">
            <v>23</v>
          </cell>
        </row>
        <row r="450">
          <cell r="BI450" t="str">
            <v>23</v>
          </cell>
        </row>
        <row r="451">
          <cell r="BI451" t="str">
            <v>23</v>
          </cell>
        </row>
        <row r="452">
          <cell r="BI452" t="str">
            <v>23</v>
          </cell>
        </row>
        <row r="453">
          <cell r="BI453" t="str">
            <v>23</v>
          </cell>
        </row>
        <row r="454">
          <cell r="BI454" t="str">
            <v>23</v>
          </cell>
        </row>
        <row r="455">
          <cell r="BI455" t="str">
            <v>23</v>
          </cell>
        </row>
        <row r="456">
          <cell r="BI456" t="str">
            <v>25</v>
          </cell>
        </row>
        <row r="457">
          <cell r="BI457" t="str">
            <v>25</v>
          </cell>
        </row>
        <row r="458">
          <cell r="BI458" t="str">
            <v>25</v>
          </cell>
        </row>
        <row r="459">
          <cell r="BI459" t="str">
            <v>25</v>
          </cell>
        </row>
        <row r="460">
          <cell r="BI460" t="str">
            <v>25</v>
          </cell>
        </row>
        <row r="461">
          <cell r="BI461" t="str">
            <v>25</v>
          </cell>
        </row>
        <row r="462">
          <cell r="BI462" t="str">
            <v>25</v>
          </cell>
        </row>
        <row r="463">
          <cell r="BI463" t="str">
            <v>25</v>
          </cell>
        </row>
        <row r="464">
          <cell r="BI464" t="str">
            <v>25</v>
          </cell>
        </row>
        <row r="465">
          <cell r="BI465" t="str">
            <v>25</v>
          </cell>
        </row>
        <row r="466">
          <cell r="BI466" t="str">
            <v>25</v>
          </cell>
        </row>
        <row r="467">
          <cell r="BI467" t="str">
            <v>25</v>
          </cell>
        </row>
        <row r="468">
          <cell r="BI468" t="str">
            <v>25</v>
          </cell>
        </row>
        <row r="469">
          <cell r="BI469" t="str">
            <v>25</v>
          </cell>
        </row>
        <row r="470">
          <cell r="BI470" t="str">
            <v>25</v>
          </cell>
        </row>
        <row r="471">
          <cell r="BI471" t="str">
            <v>25</v>
          </cell>
        </row>
        <row r="472">
          <cell r="BI472" t="str">
            <v>25</v>
          </cell>
        </row>
        <row r="473">
          <cell r="BI473" t="str">
            <v>25</v>
          </cell>
        </row>
        <row r="474">
          <cell r="BI474" t="str">
            <v>25</v>
          </cell>
        </row>
        <row r="475">
          <cell r="BI475" t="str">
            <v>25</v>
          </cell>
        </row>
        <row r="476">
          <cell r="BI476" t="str">
            <v>25</v>
          </cell>
        </row>
        <row r="477">
          <cell r="BI477" t="str">
            <v>25</v>
          </cell>
        </row>
        <row r="478">
          <cell r="BI478" t="str">
            <v>25</v>
          </cell>
        </row>
        <row r="479">
          <cell r="BI479" t="str">
            <v>25</v>
          </cell>
        </row>
        <row r="480">
          <cell r="BI480" t="str">
            <v>25</v>
          </cell>
        </row>
        <row r="481">
          <cell r="BI481" t="str">
            <v>25</v>
          </cell>
        </row>
        <row r="482">
          <cell r="BI482" t="str">
            <v>25</v>
          </cell>
        </row>
        <row r="483">
          <cell r="BI483" t="str">
            <v>25</v>
          </cell>
        </row>
        <row r="484">
          <cell r="BI484" t="str">
            <v>25</v>
          </cell>
        </row>
        <row r="485">
          <cell r="BI485" t="str">
            <v>25</v>
          </cell>
        </row>
        <row r="486">
          <cell r="BI486" t="str">
            <v>25</v>
          </cell>
        </row>
        <row r="487">
          <cell r="BI487" t="str">
            <v>25</v>
          </cell>
        </row>
        <row r="488">
          <cell r="BI488" t="str">
            <v>25</v>
          </cell>
        </row>
        <row r="489">
          <cell r="BI489" t="str">
            <v>25</v>
          </cell>
        </row>
        <row r="490">
          <cell r="BI490" t="str">
            <v>25</v>
          </cell>
        </row>
        <row r="491">
          <cell r="BI491" t="str">
            <v>25</v>
          </cell>
        </row>
        <row r="492">
          <cell r="BI492" t="str">
            <v>25</v>
          </cell>
        </row>
        <row r="493">
          <cell r="BI493" t="str">
            <v>25</v>
          </cell>
        </row>
        <row r="494">
          <cell r="BI494" t="str">
            <v>25</v>
          </cell>
        </row>
        <row r="495">
          <cell r="BI495" t="str">
            <v>25</v>
          </cell>
        </row>
        <row r="496">
          <cell r="BI496" t="str">
            <v>25</v>
          </cell>
        </row>
        <row r="497">
          <cell r="BI497" t="str">
            <v>25</v>
          </cell>
        </row>
        <row r="498">
          <cell r="BI498" t="str">
            <v>25</v>
          </cell>
        </row>
        <row r="499">
          <cell r="BI499" t="str">
            <v>25</v>
          </cell>
        </row>
        <row r="500">
          <cell r="BI500" t="str">
            <v>25</v>
          </cell>
        </row>
        <row r="501">
          <cell r="BI501" t="str">
            <v>25</v>
          </cell>
        </row>
        <row r="502">
          <cell r="BI502" t="str">
            <v>25</v>
          </cell>
        </row>
        <row r="503">
          <cell r="BI503" t="str">
            <v>25</v>
          </cell>
        </row>
        <row r="504">
          <cell r="BI504" t="str">
            <v>25</v>
          </cell>
        </row>
        <row r="505">
          <cell r="BI505" t="str">
            <v>25</v>
          </cell>
        </row>
        <row r="506">
          <cell r="BI506" t="str">
            <v>25</v>
          </cell>
        </row>
        <row r="507">
          <cell r="BI507" t="str">
            <v>25</v>
          </cell>
        </row>
        <row r="508">
          <cell r="BI508" t="str">
            <v>25</v>
          </cell>
        </row>
        <row r="509">
          <cell r="BI509" t="str">
            <v>25</v>
          </cell>
        </row>
        <row r="510">
          <cell r="BI510" t="str">
            <v>25</v>
          </cell>
        </row>
        <row r="511">
          <cell r="BI511" t="str">
            <v>25</v>
          </cell>
        </row>
        <row r="512">
          <cell r="BI512" t="str">
            <v>25</v>
          </cell>
        </row>
        <row r="513">
          <cell r="BI513" t="str">
            <v>25</v>
          </cell>
        </row>
        <row r="514">
          <cell r="BI514" t="str">
            <v>25</v>
          </cell>
        </row>
        <row r="515">
          <cell r="BI515" t="str">
            <v>25</v>
          </cell>
        </row>
        <row r="516">
          <cell r="BI516" t="str">
            <v>25</v>
          </cell>
        </row>
        <row r="517">
          <cell r="BI517" t="str">
            <v>25</v>
          </cell>
        </row>
        <row r="518">
          <cell r="BI518" t="str">
            <v>25</v>
          </cell>
        </row>
        <row r="519">
          <cell r="BI519" t="str">
            <v>25</v>
          </cell>
        </row>
        <row r="520">
          <cell r="BI520" t="str">
            <v>25</v>
          </cell>
        </row>
        <row r="521">
          <cell r="BI521" t="str">
            <v>25</v>
          </cell>
        </row>
        <row r="522">
          <cell r="BI522" t="str">
            <v>25</v>
          </cell>
        </row>
        <row r="523">
          <cell r="BI523" t="str">
            <v>25</v>
          </cell>
        </row>
        <row r="524">
          <cell r="BI524" t="str">
            <v>25</v>
          </cell>
        </row>
        <row r="525">
          <cell r="BI525" t="str">
            <v>25</v>
          </cell>
        </row>
        <row r="526">
          <cell r="BI526" t="str">
            <v>25</v>
          </cell>
        </row>
        <row r="527">
          <cell r="BI527" t="str">
            <v>25</v>
          </cell>
        </row>
        <row r="528">
          <cell r="BI528" t="str">
            <v>25</v>
          </cell>
        </row>
        <row r="529">
          <cell r="BI529" t="str">
            <v>25</v>
          </cell>
        </row>
        <row r="530">
          <cell r="BI530" t="str">
            <v>25</v>
          </cell>
        </row>
        <row r="531">
          <cell r="BI531" t="str">
            <v>25</v>
          </cell>
        </row>
        <row r="532">
          <cell r="BI532" t="str">
            <v>25</v>
          </cell>
        </row>
        <row r="533">
          <cell r="BI533" t="str">
            <v>25</v>
          </cell>
        </row>
        <row r="534">
          <cell r="BI534" t="str">
            <v>25</v>
          </cell>
        </row>
        <row r="535">
          <cell r="BI535" t="str">
            <v>25</v>
          </cell>
        </row>
        <row r="536">
          <cell r="BI536" t="str">
            <v>25</v>
          </cell>
        </row>
        <row r="537">
          <cell r="BI537" t="str">
            <v>25</v>
          </cell>
        </row>
        <row r="538">
          <cell r="BI538" t="str">
            <v>25</v>
          </cell>
        </row>
        <row r="539">
          <cell r="BI539" t="str">
            <v>25</v>
          </cell>
        </row>
        <row r="540">
          <cell r="BI540" t="str">
            <v>25</v>
          </cell>
        </row>
        <row r="541">
          <cell r="BI541" t="str">
            <v>25</v>
          </cell>
        </row>
        <row r="542">
          <cell r="BI542" t="str">
            <v>25</v>
          </cell>
        </row>
        <row r="543">
          <cell r="BI543" t="str">
            <v>25</v>
          </cell>
        </row>
        <row r="544">
          <cell r="BI544" t="str">
            <v>25</v>
          </cell>
        </row>
        <row r="545">
          <cell r="BI545" t="str">
            <v>25</v>
          </cell>
        </row>
        <row r="546">
          <cell r="BI546" t="str">
            <v>25</v>
          </cell>
        </row>
        <row r="547">
          <cell r="BI547" t="str">
            <v>25</v>
          </cell>
        </row>
        <row r="548">
          <cell r="BI548" t="str">
            <v>25</v>
          </cell>
        </row>
        <row r="549">
          <cell r="BI549" t="str">
            <v>25</v>
          </cell>
        </row>
        <row r="550">
          <cell r="BI550" t="str">
            <v>25</v>
          </cell>
        </row>
        <row r="551">
          <cell r="BI551" t="str">
            <v>25</v>
          </cell>
        </row>
        <row r="552">
          <cell r="BI552" t="str">
            <v>25</v>
          </cell>
        </row>
        <row r="553">
          <cell r="BI553" t="str">
            <v>25</v>
          </cell>
        </row>
        <row r="554">
          <cell r="BI554" t="str">
            <v>25</v>
          </cell>
        </row>
        <row r="555">
          <cell r="BI555" t="str">
            <v>25</v>
          </cell>
        </row>
        <row r="556">
          <cell r="BI556" t="str">
            <v>25</v>
          </cell>
        </row>
        <row r="557">
          <cell r="BI557" t="str">
            <v>25</v>
          </cell>
        </row>
        <row r="558">
          <cell r="BI558" t="str">
            <v>25</v>
          </cell>
        </row>
        <row r="559">
          <cell r="BI559" t="str">
            <v>25</v>
          </cell>
        </row>
        <row r="560">
          <cell r="BI560" t="str">
            <v>25</v>
          </cell>
        </row>
        <row r="561">
          <cell r="BI561" t="str">
            <v>25</v>
          </cell>
        </row>
        <row r="562">
          <cell r="BI562" t="str">
            <v>25</v>
          </cell>
        </row>
        <row r="563">
          <cell r="BI563" t="str">
            <v>25</v>
          </cell>
        </row>
        <row r="564">
          <cell r="BI564" t="str">
            <v>25</v>
          </cell>
        </row>
        <row r="565">
          <cell r="BI565" t="str">
            <v>25</v>
          </cell>
        </row>
        <row r="566">
          <cell r="BI566" t="str">
            <v>25</v>
          </cell>
        </row>
        <row r="567">
          <cell r="BI567" t="str">
            <v>25</v>
          </cell>
        </row>
        <row r="568">
          <cell r="BI568" t="str">
            <v>25</v>
          </cell>
        </row>
        <row r="569">
          <cell r="BI569" t="str">
            <v>25</v>
          </cell>
        </row>
        <row r="570">
          <cell r="BI570" t="str">
            <v>25</v>
          </cell>
        </row>
        <row r="571">
          <cell r="BI571" t="str">
            <v>25</v>
          </cell>
        </row>
        <row r="572">
          <cell r="BI572" t="str">
            <v>27</v>
          </cell>
        </row>
        <row r="573">
          <cell r="BI573" t="str">
            <v>27</v>
          </cell>
        </row>
        <row r="574">
          <cell r="BI574" t="str">
            <v>27</v>
          </cell>
        </row>
        <row r="575">
          <cell r="BI575" t="str">
            <v>27</v>
          </cell>
        </row>
        <row r="576">
          <cell r="BI576" t="str">
            <v>27</v>
          </cell>
        </row>
        <row r="577">
          <cell r="BI577" t="str">
            <v>27</v>
          </cell>
        </row>
        <row r="578">
          <cell r="BI578" t="str">
            <v>27</v>
          </cell>
        </row>
        <row r="579">
          <cell r="BI579" t="str">
            <v>27</v>
          </cell>
        </row>
        <row r="580">
          <cell r="BI580" t="str">
            <v>27</v>
          </cell>
        </row>
        <row r="581">
          <cell r="BI581" t="str">
            <v>27</v>
          </cell>
        </row>
        <row r="582">
          <cell r="BI582" t="str">
            <v>27</v>
          </cell>
        </row>
        <row r="583">
          <cell r="BI583" t="str">
            <v>27</v>
          </cell>
        </row>
        <row r="584">
          <cell r="BI584" t="str">
            <v>27</v>
          </cell>
        </row>
        <row r="585">
          <cell r="BI585" t="str">
            <v>27</v>
          </cell>
        </row>
        <row r="586">
          <cell r="BI586" t="str">
            <v>27</v>
          </cell>
        </row>
        <row r="587">
          <cell r="BI587" t="str">
            <v>27</v>
          </cell>
        </row>
        <row r="588">
          <cell r="BI588" t="str">
            <v>27</v>
          </cell>
        </row>
        <row r="589">
          <cell r="BI589" t="str">
            <v>27</v>
          </cell>
        </row>
        <row r="590">
          <cell r="BI590" t="str">
            <v>27</v>
          </cell>
        </row>
        <row r="591">
          <cell r="BI591" t="str">
            <v>27</v>
          </cell>
        </row>
        <row r="592">
          <cell r="BI592" t="str">
            <v>27</v>
          </cell>
        </row>
        <row r="593">
          <cell r="BI593" t="str">
            <v>27</v>
          </cell>
        </row>
        <row r="594">
          <cell r="BI594" t="str">
            <v>27</v>
          </cell>
        </row>
        <row r="595">
          <cell r="BI595" t="str">
            <v>27</v>
          </cell>
        </row>
        <row r="596">
          <cell r="BI596" t="str">
            <v>27</v>
          </cell>
        </row>
        <row r="597">
          <cell r="BI597" t="str">
            <v>27</v>
          </cell>
        </row>
        <row r="598">
          <cell r="BI598" t="str">
            <v>27</v>
          </cell>
        </row>
        <row r="599">
          <cell r="BI599" t="str">
            <v>27</v>
          </cell>
        </row>
        <row r="600">
          <cell r="BI600" t="str">
            <v>27</v>
          </cell>
        </row>
        <row r="601">
          <cell r="BI601" t="str">
            <v>27</v>
          </cell>
        </row>
        <row r="602">
          <cell r="BI602" t="str">
            <v>27</v>
          </cell>
        </row>
        <row r="603">
          <cell r="BI603" t="str">
            <v>41</v>
          </cell>
        </row>
        <row r="604">
          <cell r="BI604" t="str">
            <v>41</v>
          </cell>
        </row>
        <row r="605">
          <cell r="BI605" t="str">
            <v>41</v>
          </cell>
        </row>
        <row r="606">
          <cell r="BI606" t="str">
            <v>41</v>
          </cell>
        </row>
        <row r="607">
          <cell r="BI607" t="str">
            <v>41</v>
          </cell>
        </row>
        <row r="608">
          <cell r="BI608" t="str">
            <v>41</v>
          </cell>
        </row>
        <row r="609">
          <cell r="BI609" t="str">
            <v>41</v>
          </cell>
        </row>
        <row r="610">
          <cell r="BI610" t="str">
            <v>41</v>
          </cell>
        </row>
        <row r="611">
          <cell r="BI611" t="str">
            <v>41</v>
          </cell>
        </row>
        <row r="612">
          <cell r="BI612" t="str">
            <v>41</v>
          </cell>
        </row>
        <row r="613">
          <cell r="BI613" t="str">
            <v>41</v>
          </cell>
        </row>
        <row r="614">
          <cell r="BI614" t="str">
            <v>41</v>
          </cell>
        </row>
        <row r="615">
          <cell r="BI615" t="str">
            <v>41</v>
          </cell>
        </row>
        <row r="616">
          <cell r="BI616" t="str">
            <v>41</v>
          </cell>
        </row>
        <row r="617">
          <cell r="BI617" t="str">
            <v>41</v>
          </cell>
        </row>
        <row r="618">
          <cell r="BI618" t="str">
            <v>41</v>
          </cell>
        </row>
        <row r="619">
          <cell r="BI619" t="str">
            <v>41</v>
          </cell>
        </row>
        <row r="620">
          <cell r="BI620" t="str">
            <v>41</v>
          </cell>
        </row>
        <row r="621">
          <cell r="BI621" t="str">
            <v>41</v>
          </cell>
        </row>
        <row r="622">
          <cell r="BI622" t="str">
            <v>41</v>
          </cell>
        </row>
        <row r="623">
          <cell r="BI623" t="str">
            <v>41</v>
          </cell>
        </row>
        <row r="624">
          <cell r="BI624" t="str">
            <v>41</v>
          </cell>
        </row>
        <row r="625">
          <cell r="BI625" t="str">
            <v>41</v>
          </cell>
        </row>
        <row r="626">
          <cell r="BI626" t="str">
            <v>41</v>
          </cell>
        </row>
        <row r="627">
          <cell r="BI627" t="str">
            <v>41</v>
          </cell>
        </row>
        <row r="628">
          <cell r="BI628" t="str">
            <v>41</v>
          </cell>
        </row>
        <row r="629">
          <cell r="BI629" t="str">
            <v>41</v>
          </cell>
        </row>
        <row r="630">
          <cell r="BI630" t="str">
            <v>41</v>
          </cell>
        </row>
        <row r="631">
          <cell r="BI631" t="str">
            <v>41</v>
          </cell>
        </row>
        <row r="632">
          <cell r="BI632" t="str">
            <v>41</v>
          </cell>
        </row>
        <row r="633">
          <cell r="BI633" t="str">
            <v>41</v>
          </cell>
        </row>
        <row r="634">
          <cell r="BI634" t="str">
            <v>41</v>
          </cell>
        </row>
        <row r="635">
          <cell r="BI635" t="str">
            <v>41</v>
          </cell>
        </row>
        <row r="636">
          <cell r="BI636" t="str">
            <v>41</v>
          </cell>
        </row>
        <row r="637">
          <cell r="BI637" t="str">
            <v>41</v>
          </cell>
        </row>
        <row r="638">
          <cell r="BI638" t="str">
            <v>41</v>
          </cell>
        </row>
        <row r="639">
          <cell r="BI639" t="str">
            <v>41</v>
          </cell>
        </row>
        <row r="640">
          <cell r="BI640" t="str">
            <v>44</v>
          </cell>
        </row>
        <row r="641">
          <cell r="BI641" t="str">
            <v>44</v>
          </cell>
        </row>
        <row r="642">
          <cell r="BI642" t="str">
            <v>44</v>
          </cell>
        </row>
        <row r="643">
          <cell r="BI643" t="str">
            <v>44</v>
          </cell>
        </row>
        <row r="644">
          <cell r="BI644" t="str">
            <v>44</v>
          </cell>
        </row>
        <row r="645">
          <cell r="BI645" t="str">
            <v>44</v>
          </cell>
        </row>
        <row r="646">
          <cell r="BI646" t="str">
            <v>44</v>
          </cell>
        </row>
        <row r="647">
          <cell r="BI647" t="str">
            <v>44</v>
          </cell>
        </row>
        <row r="648">
          <cell r="BI648" t="str">
            <v>44</v>
          </cell>
        </row>
        <row r="649">
          <cell r="BI649" t="str">
            <v>44</v>
          </cell>
        </row>
        <row r="650">
          <cell r="BI650" t="str">
            <v>44</v>
          </cell>
        </row>
        <row r="651">
          <cell r="BI651" t="str">
            <v>44</v>
          </cell>
        </row>
        <row r="652">
          <cell r="BI652" t="str">
            <v>44</v>
          </cell>
        </row>
        <row r="653">
          <cell r="BI653" t="str">
            <v>44</v>
          </cell>
        </row>
        <row r="654">
          <cell r="BI654" t="str">
            <v>44</v>
          </cell>
        </row>
        <row r="655">
          <cell r="BI655" t="str">
            <v>47</v>
          </cell>
        </row>
        <row r="656">
          <cell r="BI656" t="str">
            <v>47</v>
          </cell>
        </row>
        <row r="657">
          <cell r="BI657" t="str">
            <v>47</v>
          </cell>
        </row>
        <row r="658">
          <cell r="BI658" t="str">
            <v>47</v>
          </cell>
        </row>
        <row r="659">
          <cell r="BI659" t="str">
            <v>47</v>
          </cell>
        </row>
        <row r="660">
          <cell r="BI660" t="str">
            <v>47</v>
          </cell>
        </row>
        <row r="661">
          <cell r="BI661" t="str">
            <v>47</v>
          </cell>
        </row>
        <row r="662">
          <cell r="BI662" t="str">
            <v>47</v>
          </cell>
        </row>
        <row r="663">
          <cell r="BI663" t="str">
            <v>47</v>
          </cell>
        </row>
        <row r="664">
          <cell r="BI664" t="str">
            <v>47</v>
          </cell>
        </row>
        <row r="665">
          <cell r="BI665" t="str">
            <v>47</v>
          </cell>
        </row>
        <row r="666">
          <cell r="BI666" t="str">
            <v>47</v>
          </cell>
        </row>
        <row r="667">
          <cell r="BI667" t="str">
            <v>47</v>
          </cell>
        </row>
        <row r="668">
          <cell r="BI668" t="str">
            <v>47</v>
          </cell>
        </row>
        <row r="669">
          <cell r="BI669" t="str">
            <v>47</v>
          </cell>
        </row>
        <row r="670">
          <cell r="BI670" t="str">
            <v>47</v>
          </cell>
        </row>
        <row r="671">
          <cell r="BI671" t="str">
            <v>47</v>
          </cell>
        </row>
        <row r="672">
          <cell r="BI672" t="str">
            <v>47</v>
          </cell>
        </row>
        <row r="673">
          <cell r="BI673" t="str">
            <v>47</v>
          </cell>
        </row>
        <row r="674">
          <cell r="BI674" t="str">
            <v>47</v>
          </cell>
        </row>
        <row r="675">
          <cell r="BI675" t="str">
            <v>47</v>
          </cell>
        </row>
        <row r="676">
          <cell r="BI676" t="str">
            <v>47</v>
          </cell>
        </row>
        <row r="677">
          <cell r="BI677" t="str">
            <v>47</v>
          </cell>
        </row>
        <row r="678">
          <cell r="BI678" t="str">
            <v>47</v>
          </cell>
        </row>
        <row r="679">
          <cell r="BI679" t="str">
            <v>47</v>
          </cell>
        </row>
        <row r="680">
          <cell r="BI680" t="str">
            <v>47</v>
          </cell>
        </row>
        <row r="681">
          <cell r="BI681" t="str">
            <v>47</v>
          </cell>
        </row>
        <row r="682">
          <cell r="BI682" t="str">
            <v>47</v>
          </cell>
        </row>
        <row r="683">
          <cell r="BI683" t="str">
            <v>47</v>
          </cell>
        </row>
        <row r="684">
          <cell r="BI684" t="str">
            <v>47</v>
          </cell>
        </row>
        <row r="685">
          <cell r="BI685" t="str">
            <v>50</v>
          </cell>
        </row>
        <row r="686">
          <cell r="BI686" t="str">
            <v>50</v>
          </cell>
        </row>
        <row r="687">
          <cell r="BI687" t="str">
            <v>50</v>
          </cell>
        </row>
        <row r="688">
          <cell r="BI688" t="str">
            <v>50</v>
          </cell>
        </row>
        <row r="689">
          <cell r="BI689" t="str">
            <v>50</v>
          </cell>
        </row>
        <row r="690">
          <cell r="BI690" t="str">
            <v>50</v>
          </cell>
        </row>
        <row r="691">
          <cell r="BI691" t="str">
            <v>50</v>
          </cell>
        </row>
        <row r="692">
          <cell r="BI692" t="str">
            <v>50</v>
          </cell>
        </row>
        <row r="693">
          <cell r="BI693" t="str">
            <v>50</v>
          </cell>
        </row>
        <row r="694">
          <cell r="BI694" t="str">
            <v>50</v>
          </cell>
        </row>
        <row r="695">
          <cell r="BI695" t="str">
            <v>50</v>
          </cell>
        </row>
        <row r="696">
          <cell r="BI696" t="str">
            <v>50</v>
          </cell>
        </row>
        <row r="697">
          <cell r="BI697" t="str">
            <v>50</v>
          </cell>
        </row>
        <row r="698">
          <cell r="BI698" t="str">
            <v>50</v>
          </cell>
        </row>
        <row r="699">
          <cell r="BI699" t="str">
            <v>50</v>
          </cell>
        </row>
        <row r="700">
          <cell r="BI700" t="str">
            <v>50</v>
          </cell>
        </row>
        <row r="701">
          <cell r="BI701" t="str">
            <v>50</v>
          </cell>
        </row>
        <row r="702">
          <cell r="BI702" t="str">
            <v>50</v>
          </cell>
        </row>
        <row r="703">
          <cell r="BI703" t="str">
            <v>50</v>
          </cell>
        </row>
        <row r="704">
          <cell r="BI704" t="str">
            <v>50</v>
          </cell>
        </row>
        <row r="705">
          <cell r="BI705" t="str">
            <v>50</v>
          </cell>
        </row>
        <row r="706">
          <cell r="BI706" t="str">
            <v>50</v>
          </cell>
        </row>
        <row r="707">
          <cell r="BI707" t="str">
            <v>50</v>
          </cell>
        </row>
        <row r="708">
          <cell r="BI708" t="str">
            <v>50</v>
          </cell>
        </row>
        <row r="709">
          <cell r="BI709" t="str">
            <v>50</v>
          </cell>
        </row>
        <row r="710">
          <cell r="BI710" t="str">
            <v>50</v>
          </cell>
        </row>
        <row r="711">
          <cell r="BI711" t="str">
            <v>50</v>
          </cell>
        </row>
        <row r="712">
          <cell r="BI712" t="str">
            <v>50</v>
          </cell>
        </row>
        <row r="713">
          <cell r="BI713" t="str">
            <v>50</v>
          </cell>
        </row>
        <row r="714">
          <cell r="BI714" t="str">
            <v>52</v>
          </cell>
        </row>
        <row r="715">
          <cell r="BI715" t="str">
            <v>52</v>
          </cell>
        </row>
        <row r="716">
          <cell r="BI716" t="str">
            <v>52</v>
          </cell>
        </row>
        <row r="717">
          <cell r="BI717" t="str">
            <v>52</v>
          </cell>
        </row>
        <row r="718">
          <cell r="BI718" t="str">
            <v>52</v>
          </cell>
        </row>
        <row r="719">
          <cell r="BI719" t="str">
            <v>52</v>
          </cell>
        </row>
        <row r="720">
          <cell r="BI720" t="str">
            <v>52</v>
          </cell>
        </row>
        <row r="721">
          <cell r="BI721" t="str">
            <v>52</v>
          </cell>
        </row>
        <row r="722">
          <cell r="BI722" t="str">
            <v>52</v>
          </cell>
        </row>
        <row r="723">
          <cell r="BI723" t="str">
            <v>52</v>
          </cell>
        </row>
        <row r="724">
          <cell r="BI724" t="str">
            <v>52</v>
          </cell>
        </row>
        <row r="725">
          <cell r="BI725" t="str">
            <v>52</v>
          </cell>
        </row>
        <row r="726">
          <cell r="BI726" t="str">
            <v>52</v>
          </cell>
        </row>
        <row r="727">
          <cell r="BI727" t="str">
            <v>52</v>
          </cell>
        </row>
        <row r="728">
          <cell r="BI728" t="str">
            <v>52</v>
          </cell>
        </row>
        <row r="729">
          <cell r="BI729" t="str">
            <v>52</v>
          </cell>
        </row>
        <row r="730">
          <cell r="BI730" t="str">
            <v>52</v>
          </cell>
        </row>
        <row r="731">
          <cell r="BI731" t="str">
            <v>52</v>
          </cell>
        </row>
        <row r="732">
          <cell r="BI732" t="str">
            <v>52</v>
          </cell>
        </row>
        <row r="733">
          <cell r="BI733" t="str">
            <v>52</v>
          </cell>
        </row>
        <row r="734">
          <cell r="BI734" t="str">
            <v>52</v>
          </cell>
        </row>
        <row r="735">
          <cell r="BI735" t="str">
            <v>52</v>
          </cell>
        </row>
        <row r="736">
          <cell r="BI736" t="str">
            <v>52</v>
          </cell>
        </row>
        <row r="737">
          <cell r="BI737" t="str">
            <v>52</v>
          </cell>
        </row>
        <row r="738">
          <cell r="BI738" t="str">
            <v>52</v>
          </cell>
        </row>
        <row r="739">
          <cell r="BI739" t="str">
            <v>52</v>
          </cell>
        </row>
        <row r="740">
          <cell r="BI740" t="str">
            <v>52</v>
          </cell>
        </row>
        <row r="741">
          <cell r="BI741" t="str">
            <v>52</v>
          </cell>
        </row>
        <row r="742">
          <cell r="BI742" t="str">
            <v>52</v>
          </cell>
        </row>
        <row r="743">
          <cell r="BI743" t="str">
            <v>52</v>
          </cell>
        </row>
        <row r="744">
          <cell r="BI744" t="str">
            <v>52</v>
          </cell>
        </row>
        <row r="745">
          <cell r="BI745" t="str">
            <v>52</v>
          </cell>
        </row>
        <row r="746">
          <cell r="BI746" t="str">
            <v>52</v>
          </cell>
        </row>
        <row r="747">
          <cell r="BI747" t="str">
            <v>52</v>
          </cell>
        </row>
        <row r="748">
          <cell r="BI748" t="str">
            <v>52</v>
          </cell>
        </row>
        <row r="749">
          <cell r="BI749" t="str">
            <v>52</v>
          </cell>
        </row>
        <row r="750">
          <cell r="BI750" t="str">
            <v>52</v>
          </cell>
        </row>
        <row r="751">
          <cell r="BI751" t="str">
            <v>52</v>
          </cell>
        </row>
        <row r="752">
          <cell r="BI752" t="str">
            <v>52</v>
          </cell>
        </row>
        <row r="753">
          <cell r="BI753" t="str">
            <v>52</v>
          </cell>
        </row>
        <row r="754">
          <cell r="BI754" t="str">
            <v>52</v>
          </cell>
        </row>
        <row r="755">
          <cell r="BI755" t="str">
            <v>52</v>
          </cell>
        </row>
        <row r="756">
          <cell r="BI756" t="str">
            <v>52</v>
          </cell>
        </row>
        <row r="757">
          <cell r="BI757" t="str">
            <v>52</v>
          </cell>
        </row>
        <row r="758">
          <cell r="BI758" t="str">
            <v>52</v>
          </cell>
        </row>
        <row r="759">
          <cell r="BI759" t="str">
            <v>52</v>
          </cell>
        </row>
        <row r="760">
          <cell r="BI760" t="str">
            <v>52</v>
          </cell>
        </row>
        <row r="761">
          <cell r="BI761" t="str">
            <v>52</v>
          </cell>
        </row>
        <row r="762">
          <cell r="BI762" t="str">
            <v>52</v>
          </cell>
        </row>
        <row r="763">
          <cell r="BI763" t="str">
            <v>52</v>
          </cell>
        </row>
        <row r="764">
          <cell r="BI764" t="str">
            <v>52</v>
          </cell>
        </row>
        <row r="765">
          <cell r="BI765" t="str">
            <v>52</v>
          </cell>
        </row>
        <row r="766">
          <cell r="BI766" t="str">
            <v>52</v>
          </cell>
        </row>
        <row r="767">
          <cell r="BI767" t="str">
            <v>52</v>
          </cell>
        </row>
        <row r="768">
          <cell r="BI768" t="str">
            <v>52</v>
          </cell>
        </row>
        <row r="769">
          <cell r="BI769" t="str">
            <v>52</v>
          </cell>
        </row>
        <row r="770">
          <cell r="BI770" t="str">
            <v>52</v>
          </cell>
        </row>
        <row r="771">
          <cell r="BI771" t="str">
            <v>52</v>
          </cell>
        </row>
        <row r="772">
          <cell r="BI772" t="str">
            <v>52</v>
          </cell>
        </row>
        <row r="773">
          <cell r="BI773" t="str">
            <v>52</v>
          </cell>
        </row>
        <row r="774">
          <cell r="BI774" t="str">
            <v>52</v>
          </cell>
        </row>
        <row r="775">
          <cell r="BI775" t="str">
            <v>52</v>
          </cell>
        </row>
        <row r="776">
          <cell r="BI776" t="str">
            <v>52</v>
          </cell>
        </row>
        <row r="777">
          <cell r="BI777" t="str">
            <v>52</v>
          </cell>
        </row>
        <row r="778">
          <cell r="BI778" t="str">
            <v>54</v>
          </cell>
        </row>
        <row r="779">
          <cell r="BI779" t="str">
            <v>54</v>
          </cell>
        </row>
        <row r="780">
          <cell r="BI780" t="str">
            <v>54</v>
          </cell>
        </row>
        <row r="781">
          <cell r="BI781" t="str">
            <v>54</v>
          </cell>
        </row>
        <row r="782">
          <cell r="BI782" t="str">
            <v>54</v>
          </cell>
        </row>
        <row r="783">
          <cell r="BI783" t="str">
            <v>54</v>
          </cell>
        </row>
        <row r="784">
          <cell r="BI784" t="str">
            <v>54</v>
          </cell>
        </row>
        <row r="785">
          <cell r="BI785" t="str">
            <v>54</v>
          </cell>
        </row>
        <row r="786">
          <cell r="BI786" t="str">
            <v>54</v>
          </cell>
        </row>
        <row r="787">
          <cell r="BI787" t="str">
            <v>54</v>
          </cell>
        </row>
        <row r="788">
          <cell r="BI788" t="str">
            <v>54</v>
          </cell>
        </row>
        <row r="789">
          <cell r="BI789" t="str">
            <v>54</v>
          </cell>
        </row>
        <row r="790">
          <cell r="BI790" t="str">
            <v>54</v>
          </cell>
        </row>
        <row r="791">
          <cell r="BI791" t="str">
            <v>54</v>
          </cell>
        </row>
        <row r="792">
          <cell r="BI792" t="str">
            <v>54</v>
          </cell>
        </row>
        <row r="793">
          <cell r="BI793" t="str">
            <v>54</v>
          </cell>
        </row>
        <row r="794">
          <cell r="BI794" t="str">
            <v>54</v>
          </cell>
        </row>
        <row r="795">
          <cell r="BI795" t="str">
            <v>54</v>
          </cell>
        </row>
        <row r="796">
          <cell r="BI796" t="str">
            <v>54</v>
          </cell>
        </row>
        <row r="797">
          <cell r="BI797" t="str">
            <v>54</v>
          </cell>
        </row>
        <row r="798">
          <cell r="BI798" t="str">
            <v>54</v>
          </cell>
        </row>
        <row r="799">
          <cell r="BI799" t="str">
            <v>54</v>
          </cell>
        </row>
        <row r="800">
          <cell r="BI800" t="str">
            <v>54</v>
          </cell>
        </row>
        <row r="801">
          <cell r="BI801" t="str">
            <v>54</v>
          </cell>
        </row>
        <row r="802">
          <cell r="BI802" t="str">
            <v>54</v>
          </cell>
        </row>
        <row r="803">
          <cell r="BI803" t="str">
            <v>54</v>
          </cell>
        </row>
        <row r="804">
          <cell r="BI804" t="str">
            <v>54</v>
          </cell>
        </row>
        <row r="805">
          <cell r="BI805" t="str">
            <v>54</v>
          </cell>
        </row>
        <row r="806">
          <cell r="BI806" t="str">
            <v>54</v>
          </cell>
        </row>
        <row r="807">
          <cell r="BI807" t="str">
            <v>54</v>
          </cell>
        </row>
        <row r="808">
          <cell r="BI808" t="str">
            <v>54</v>
          </cell>
        </row>
        <row r="809">
          <cell r="BI809" t="str">
            <v>54</v>
          </cell>
        </row>
        <row r="810">
          <cell r="BI810" t="str">
            <v>54</v>
          </cell>
        </row>
        <row r="811">
          <cell r="BI811" t="str">
            <v>54</v>
          </cell>
        </row>
        <row r="812">
          <cell r="BI812" t="str">
            <v>54</v>
          </cell>
        </row>
        <row r="813">
          <cell r="BI813" t="str">
            <v>54</v>
          </cell>
        </row>
        <row r="814">
          <cell r="BI814" t="str">
            <v>54</v>
          </cell>
        </row>
        <row r="815">
          <cell r="BI815" t="str">
            <v>54</v>
          </cell>
        </row>
        <row r="816">
          <cell r="BI816" t="str">
            <v>54</v>
          </cell>
        </row>
        <row r="817">
          <cell r="BI817" t="str">
            <v>54</v>
          </cell>
        </row>
        <row r="818">
          <cell r="BI818" t="str">
            <v>63</v>
          </cell>
        </row>
        <row r="819">
          <cell r="BI819" t="str">
            <v>63</v>
          </cell>
        </row>
        <row r="820">
          <cell r="BI820" t="str">
            <v>63</v>
          </cell>
        </row>
        <row r="821">
          <cell r="BI821" t="str">
            <v>63</v>
          </cell>
        </row>
        <row r="822">
          <cell r="BI822" t="str">
            <v>63</v>
          </cell>
        </row>
        <row r="823">
          <cell r="BI823" t="str">
            <v>63</v>
          </cell>
        </row>
        <row r="824">
          <cell r="BI824" t="str">
            <v>63</v>
          </cell>
        </row>
        <row r="825">
          <cell r="BI825" t="str">
            <v>63</v>
          </cell>
        </row>
        <row r="826">
          <cell r="BI826" t="str">
            <v>63</v>
          </cell>
        </row>
        <row r="827">
          <cell r="BI827" t="str">
            <v>63</v>
          </cell>
        </row>
        <row r="828">
          <cell r="BI828" t="str">
            <v>63</v>
          </cell>
        </row>
        <row r="829">
          <cell r="BI829" t="str">
            <v>63</v>
          </cell>
        </row>
        <row r="830">
          <cell r="BI830" t="str">
            <v>66</v>
          </cell>
        </row>
        <row r="831">
          <cell r="BI831" t="str">
            <v>66</v>
          </cell>
        </row>
        <row r="832">
          <cell r="BI832" t="str">
            <v>66</v>
          </cell>
        </row>
        <row r="833">
          <cell r="BI833" t="str">
            <v>66</v>
          </cell>
        </row>
        <row r="834">
          <cell r="BI834" t="str">
            <v>66</v>
          </cell>
        </row>
        <row r="835">
          <cell r="BI835" t="str">
            <v>66</v>
          </cell>
        </row>
        <row r="836">
          <cell r="BI836" t="str">
            <v>66</v>
          </cell>
        </row>
        <row r="837">
          <cell r="BI837" t="str">
            <v>66</v>
          </cell>
        </row>
        <row r="838">
          <cell r="BI838" t="str">
            <v>66</v>
          </cell>
        </row>
        <row r="839">
          <cell r="BI839" t="str">
            <v>66</v>
          </cell>
        </row>
        <row r="840">
          <cell r="BI840" t="str">
            <v>66</v>
          </cell>
        </row>
        <row r="841">
          <cell r="BI841" t="str">
            <v>66</v>
          </cell>
        </row>
        <row r="842">
          <cell r="BI842" t="str">
            <v>66</v>
          </cell>
        </row>
        <row r="843">
          <cell r="BI843" t="str">
            <v>66</v>
          </cell>
        </row>
        <row r="844">
          <cell r="BI844" t="str">
            <v>68</v>
          </cell>
        </row>
        <row r="845">
          <cell r="BI845" t="str">
            <v>68</v>
          </cell>
        </row>
        <row r="846">
          <cell r="BI846" t="str">
            <v>68</v>
          </cell>
        </row>
        <row r="847">
          <cell r="BI847" t="str">
            <v>68</v>
          </cell>
        </row>
        <row r="848">
          <cell r="BI848" t="str">
            <v>68</v>
          </cell>
        </row>
        <row r="849">
          <cell r="BI849" t="str">
            <v>68</v>
          </cell>
        </row>
        <row r="850">
          <cell r="BI850" t="str">
            <v>68</v>
          </cell>
        </row>
        <row r="851">
          <cell r="BI851" t="str">
            <v>68</v>
          </cell>
        </row>
        <row r="852">
          <cell r="BI852" t="str">
            <v>68</v>
          </cell>
        </row>
        <row r="853">
          <cell r="BI853" t="str">
            <v>68</v>
          </cell>
        </row>
        <row r="854">
          <cell r="BI854" t="str">
            <v>68</v>
          </cell>
        </row>
        <row r="855">
          <cell r="BI855" t="str">
            <v>68</v>
          </cell>
        </row>
        <row r="856">
          <cell r="BI856" t="str">
            <v>68</v>
          </cell>
        </row>
        <row r="857">
          <cell r="BI857" t="str">
            <v>68</v>
          </cell>
        </row>
        <row r="858">
          <cell r="BI858" t="str">
            <v>68</v>
          </cell>
        </row>
        <row r="859">
          <cell r="BI859" t="str">
            <v>68</v>
          </cell>
        </row>
        <row r="860">
          <cell r="BI860" t="str">
            <v>68</v>
          </cell>
        </row>
        <row r="861">
          <cell r="BI861" t="str">
            <v>68</v>
          </cell>
        </row>
        <row r="862">
          <cell r="BI862" t="str">
            <v>68</v>
          </cell>
        </row>
        <row r="863">
          <cell r="BI863" t="str">
            <v>68</v>
          </cell>
        </row>
        <row r="864">
          <cell r="BI864" t="str">
            <v>68</v>
          </cell>
        </row>
        <row r="865">
          <cell r="BI865" t="str">
            <v>68</v>
          </cell>
        </row>
        <row r="866">
          <cell r="BI866" t="str">
            <v>68</v>
          </cell>
        </row>
        <row r="867">
          <cell r="BI867" t="str">
            <v>68</v>
          </cell>
        </row>
        <row r="868">
          <cell r="BI868" t="str">
            <v>68</v>
          </cell>
        </row>
        <row r="869">
          <cell r="BI869" t="str">
            <v>68</v>
          </cell>
        </row>
        <row r="870">
          <cell r="BI870" t="str">
            <v>68</v>
          </cell>
        </row>
        <row r="871">
          <cell r="BI871" t="str">
            <v>68</v>
          </cell>
        </row>
        <row r="872">
          <cell r="BI872" t="str">
            <v>68</v>
          </cell>
        </row>
        <row r="873">
          <cell r="BI873" t="str">
            <v>68</v>
          </cell>
        </row>
        <row r="874">
          <cell r="BI874" t="str">
            <v>68</v>
          </cell>
        </row>
        <row r="875">
          <cell r="BI875" t="str">
            <v>68</v>
          </cell>
        </row>
        <row r="876">
          <cell r="BI876" t="str">
            <v>68</v>
          </cell>
        </row>
        <row r="877">
          <cell r="BI877" t="str">
            <v>68</v>
          </cell>
        </row>
        <row r="878">
          <cell r="BI878" t="str">
            <v>68</v>
          </cell>
        </row>
        <row r="879">
          <cell r="BI879" t="str">
            <v>68</v>
          </cell>
        </row>
        <row r="880">
          <cell r="BI880" t="str">
            <v>68</v>
          </cell>
        </row>
        <row r="881">
          <cell r="BI881" t="str">
            <v>68</v>
          </cell>
        </row>
        <row r="882">
          <cell r="BI882" t="str">
            <v>68</v>
          </cell>
        </row>
        <row r="883">
          <cell r="BI883" t="str">
            <v>68</v>
          </cell>
        </row>
        <row r="884">
          <cell r="BI884" t="str">
            <v>68</v>
          </cell>
        </row>
        <row r="885">
          <cell r="BI885" t="str">
            <v>68</v>
          </cell>
        </row>
        <row r="886">
          <cell r="BI886" t="str">
            <v>68</v>
          </cell>
        </row>
        <row r="887">
          <cell r="BI887" t="str">
            <v>68</v>
          </cell>
        </row>
        <row r="888">
          <cell r="BI888" t="str">
            <v>68</v>
          </cell>
        </row>
        <row r="889">
          <cell r="BI889" t="str">
            <v>68</v>
          </cell>
        </row>
        <row r="890">
          <cell r="BI890" t="str">
            <v>68</v>
          </cell>
        </row>
        <row r="891">
          <cell r="BI891" t="str">
            <v>68</v>
          </cell>
        </row>
        <row r="892">
          <cell r="BI892" t="str">
            <v>68</v>
          </cell>
        </row>
        <row r="893">
          <cell r="BI893" t="str">
            <v>68</v>
          </cell>
        </row>
        <row r="894">
          <cell r="BI894" t="str">
            <v>68</v>
          </cell>
        </row>
        <row r="895">
          <cell r="BI895" t="str">
            <v>68</v>
          </cell>
        </row>
        <row r="896">
          <cell r="BI896" t="str">
            <v>68</v>
          </cell>
        </row>
        <row r="897">
          <cell r="BI897" t="str">
            <v>68</v>
          </cell>
        </row>
        <row r="898">
          <cell r="BI898" t="str">
            <v>68</v>
          </cell>
        </row>
        <row r="899">
          <cell r="BI899" t="str">
            <v>68</v>
          </cell>
        </row>
        <row r="900">
          <cell r="BI900" t="str">
            <v>68</v>
          </cell>
        </row>
        <row r="901">
          <cell r="BI901" t="str">
            <v>68</v>
          </cell>
        </row>
        <row r="902">
          <cell r="BI902" t="str">
            <v>68</v>
          </cell>
        </row>
        <row r="903">
          <cell r="BI903" t="str">
            <v>68</v>
          </cell>
        </row>
        <row r="904">
          <cell r="BI904" t="str">
            <v>68</v>
          </cell>
        </row>
        <row r="905">
          <cell r="BI905" t="str">
            <v>68</v>
          </cell>
        </row>
        <row r="906">
          <cell r="BI906" t="str">
            <v>68</v>
          </cell>
        </row>
        <row r="907">
          <cell r="BI907" t="str">
            <v>68</v>
          </cell>
        </row>
        <row r="908">
          <cell r="BI908" t="str">
            <v>68</v>
          </cell>
        </row>
        <row r="909">
          <cell r="BI909" t="str">
            <v>68</v>
          </cell>
        </row>
        <row r="910">
          <cell r="BI910" t="str">
            <v>68</v>
          </cell>
        </row>
        <row r="911">
          <cell r="BI911" t="str">
            <v>68</v>
          </cell>
        </row>
        <row r="912">
          <cell r="BI912" t="str">
            <v>68</v>
          </cell>
        </row>
        <row r="913">
          <cell r="BI913" t="str">
            <v>68</v>
          </cell>
        </row>
        <row r="914">
          <cell r="BI914" t="str">
            <v>68</v>
          </cell>
        </row>
        <row r="915">
          <cell r="BI915" t="str">
            <v>68</v>
          </cell>
        </row>
        <row r="916">
          <cell r="BI916" t="str">
            <v>68</v>
          </cell>
        </row>
        <row r="917">
          <cell r="BI917" t="str">
            <v>68</v>
          </cell>
        </row>
        <row r="918">
          <cell r="BI918" t="str">
            <v>68</v>
          </cell>
        </row>
        <row r="919">
          <cell r="BI919" t="str">
            <v>68</v>
          </cell>
        </row>
        <row r="920">
          <cell r="BI920" t="str">
            <v>68</v>
          </cell>
        </row>
        <row r="921">
          <cell r="BI921" t="str">
            <v>68</v>
          </cell>
        </row>
        <row r="922">
          <cell r="BI922" t="str">
            <v>68</v>
          </cell>
        </row>
        <row r="923">
          <cell r="BI923" t="str">
            <v>68</v>
          </cell>
        </row>
        <row r="924">
          <cell r="BI924" t="str">
            <v>68</v>
          </cell>
        </row>
        <row r="925">
          <cell r="BI925" t="str">
            <v>68</v>
          </cell>
        </row>
        <row r="926">
          <cell r="BI926" t="str">
            <v>68</v>
          </cell>
        </row>
        <row r="927">
          <cell r="BI927" t="str">
            <v>68</v>
          </cell>
        </row>
        <row r="928">
          <cell r="BI928" t="str">
            <v>68</v>
          </cell>
        </row>
        <row r="929">
          <cell r="BI929" t="str">
            <v>68</v>
          </cell>
        </row>
        <row r="930">
          <cell r="BI930" t="str">
            <v>68</v>
          </cell>
        </row>
        <row r="931">
          <cell r="BI931" t="str">
            <v>70</v>
          </cell>
        </row>
        <row r="932">
          <cell r="BI932" t="str">
            <v>70</v>
          </cell>
        </row>
        <row r="933">
          <cell r="BI933" t="str">
            <v>70</v>
          </cell>
        </row>
        <row r="934">
          <cell r="BI934" t="str">
            <v>70</v>
          </cell>
        </row>
        <row r="935">
          <cell r="BI935" t="str">
            <v>70</v>
          </cell>
        </row>
        <row r="936">
          <cell r="BI936" t="str">
            <v>70</v>
          </cell>
        </row>
        <row r="937">
          <cell r="BI937" t="str">
            <v>70</v>
          </cell>
        </row>
        <row r="938">
          <cell r="BI938" t="str">
            <v>70</v>
          </cell>
        </row>
        <row r="939">
          <cell r="BI939" t="str">
            <v>70</v>
          </cell>
        </row>
        <row r="940">
          <cell r="BI940" t="str">
            <v>70</v>
          </cell>
        </row>
        <row r="941">
          <cell r="BI941" t="str">
            <v>70</v>
          </cell>
        </row>
        <row r="942">
          <cell r="BI942" t="str">
            <v>70</v>
          </cell>
        </row>
        <row r="943">
          <cell r="BI943" t="str">
            <v>70</v>
          </cell>
        </row>
        <row r="944">
          <cell r="BI944" t="str">
            <v>70</v>
          </cell>
        </row>
        <row r="945">
          <cell r="BI945" t="str">
            <v>70</v>
          </cell>
        </row>
        <row r="946">
          <cell r="BI946" t="str">
            <v>70</v>
          </cell>
        </row>
        <row r="947">
          <cell r="BI947" t="str">
            <v>70</v>
          </cell>
        </row>
        <row r="948">
          <cell r="BI948" t="str">
            <v>70</v>
          </cell>
        </row>
        <row r="949">
          <cell r="BI949" t="str">
            <v>70</v>
          </cell>
        </row>
        <row r="950">
          <cell r="BI950" t="str">
            <v>70</v>
          </cell>
        </row>
        <row r="951">
          <cell r="BI951" t="str">
            <v>70</v>
          </cell>
        </row>
        <row r="952">
          <cell r="BI952" t="str">
            <v>70</v>
          </cell>
        </row>
        <row r="953">
          <cell r="BI953" t="str">
            <v>70</v>
          </cell>
        </row>
        <row r="954">
          <cell r="BI954" t="str">
            <v>70</v>
          </cell>
        </row>
        <row r="955">
          <cell r="BI955" t="str">
            <v>70</v>
          </cell>
        </row>
        <row r="956">
          <cell r="BI956" t="str">
            <v>70</v>
          </cell>
        </row>
        <row r="957">
          <cell r="BI957" t="str">
            <v>73</v>
          </cell>
        </row>
        <row r="958">
          <cell r="BI958" t="str">
            <v>73</v>
          </cell>
        </row>
        <row r="959">
          <cell r="BI959" t="str">
            <v>73</v>
          </cell>
        </row>
        <row r="960">
          <cell r="BI960" t="str">
            <v>73</v>
          </cell>
        </row>
        <row r="961">
          <cell r="BI961" t="str">
            <v>73</v>
          </cell>
        </row>
        <row r="962">
          <cell r="BI962" t="str">
            <v>73</v>
          </cell>
        </row>
        <row r="963">
          <cell r="BI963" t="str">
            <v>73</v>
          </cell>
        </row>
        <row r="964">
          <cell r="BI964" t="str">
            <v>73</v>
          </cell>
        </row>
        <row r="965">
          <cell r="BI965" t="str">
            <v>73</v>
          </cell>
        </row>
        <row r="966">
          <cell r="BI966" t="str">
            <v>73</v>
          </cell>
        </row>
        <row r="967">
          <cell r="BI967" t="str">
            <v>73</v>
          </cell>
        </row>
        <row r="968">
          <cell r="BI968" t="str">
            <v>73</v>
          </cell>
        </row>
        <row r="969">
          <cell r="BI969" t="str">
            <v>73</v>
          </cell>
        </row>
        <row r="970">
          <cell r="BI970" t="str">
            <v>73</v>
          </cell>
        </row>
        <row r="971">
          <cell r="BI971" t="str">
            <v>73</v>
          </cell>
        </row>
        <row r="972">
          <cell r="BI972" t="str">
            <v>73</v>
          </cell>
        </row>
        <row r="973">
          <cell r="BI973" t="str">
            <v>73</v>
          </cell>
        </row>
        <row r="974">
          <cell r="BI974" t="str">
            <v>73</v>
          </cell>
        </row>
        <row r="975">
          <cell r="BI975" t="str">
            <v>73</v>
          </cell>
        </row>
        <row r="976">
          <cell r="BI976" t="str">
            <v>73</v>
          </cell>
        </row>
        <row r="977">
          <cell r="BI977" t="str">
            <v>73</v>
          </cell>
        </row>
        <row r="978">
          <cell r="BI978" t="str">
            <v>73</v>
          </cell>
        </row>
        <row r="979">
          <cell r="BI979" t="str">
            <v>73</v>
          </cell>
        </row>
        <row r="980">
          <cell r="BI980" t="str">
            <v>73</v>
          </cell>
        </row>
        <row r="981">
          <cell r="BI981" t="str">
            <v>73</v>
          </cell>
        </row>
        <row r="982">
          <cell r="BI982" t="str">
            <v>73</v>
          </cell>
        </row>
        <row r="983">
          <cell r="BI983" t="str">
            <v>73</v>
          </cell>
        </row>
        <row r="984">
          <cell r="BI984" t="str">
            <v>73</v>
          </cell>
        </row>
        <row r="985">
          <cell r="BI985" t="str">
            <v>73</v>
          </cell>
        </row>
        <row r="986">
          <cell r="BI986" t="str">
            <v>73</v>
          </cell>
        </row>
        <row r="987">
          <cell r="BI987" t="str">
            <v>73</v>
          </cell>
        </row>
        <row r="988">
          <cell r="BI988" t="str">
            <v>73</v>
          </cell>
        </row>
        <row r="989">
          <cell r="BI989" t="str">
            <v>73</v>
          </cell>
        </row>
        <row r="990">
          <cell r="BI990" t="str">
            <v>73</v>
          </cell>
        </row>
        <row r="991">
          <cell r="BI991" t="str">
            <v>73</v>
          </cell>
        </row>
        <row r="992">
          <cell r="BI992" t="str">
            <v>73</v>
          </cell>
        </row>
        <row r="993">
          <cell r="BI993" t="str">
            <v>73</v>
          </cell>
        </row>
        <row r="994">
          <cell r="BI994" t="str">
            <v>73</v>
          </cell>
        </row>
        <row r="995">
          <cell r="BI995" t="str">
            <v>73</v>
          </cell>
        </row>
        <row r="996">
          <cell r="BI996" t="str">
            <v>73</v>
          </cell>
        </row>
        <row r="997">
          <cell r="BI997" t="str">
            <v>73</v>
          </cell>
        </row>
        <row r="998">
          <cell r="BI998" t="str">
            <v>73</v>
          </cell>
        </row>
        <row r="999">
          <cell r="BI999" t="str">
            <v>73</v>
          </cell>
        </row>
        <row r="1000">
          <cell r="BI1000" t="str">
            <v>73</v>
          </cell>
        </row>
        <row r="1001">
          <cell r="BI1001" t="str">
            <v>73</v>
          </cell>
        </row>
        <row r="1002">
          <cell r="BI1002" t="str">
            <v>73</v>
          </cell>
        </row>
        <row r="1003">
          <cell r="BI1003" t="str">
            <v>73</v>
          </cell>
        </row>
        <row r="1004">
          <cell r="BI1004" t="str">
            <v>76</v>
          </cell>
        </row>
        <row r="1005">
          <cell r="BI1005" t="str">
            <v>76</v>
          </cell>
        </row>
        <row r="1006">
          <cell r="BI1006" t="str">
            <v>76</v>
          </cell>
        </row>
        <row r="1007">
          <cell r="BI1007" t="str">
            <v>76</v>
          </cell>
        </row>
        <row r="1008">
          <cell r="BI1008" t="str">
            <v>76</v>
          </cell>
        </row>
        <row r="1009">
          <cell r="BI1009" t="str">
            <v>76</v>
          </cell>
        </row>
        <row r="1010">
          <cell r="BI1010" t="str">
            <v>76</v>
          </cell>
        </row>
        <row r="1011">
          <cell r="BI1011" t="str">
            <v>76</v>
          </cell>
        </row>
        <row r="1012">
          <cell r="BI1012" t="str">
            <v>76</v>
          </cell>
        </row>
        <row r="1013">
          <cell r="BI1013" t="str">
            <v>76</v>
          </cell>
        </row>
        <row r="1014">
          <cell r="BI1014" t="str">
            <v>76</v>
          </cell>
        </row>
        <row r="1015">
          <cell r="BI1015" t="str">
            <v>76</v>
          </cell>
        </row>
        <row r="1016">
          <cell r="BI1016" t="str">
            <v>76</v>
          </cell>
        </row>
        <row r="1017">
          <cell r="BI1017" t="str">
            <v>76</v>
          </cell>
        </row>
        <row r="1018">
          <cell r="BI1018" t="str">
            <v>76</v>
          </cell>
        </row>
        <row r="1019">
          <cell r="BI1019" t="str">
            <v>76</v>
          </cell>
        </row>
        <row r="1020">
          <cell r="BI1020" t="str">
            <v>76</v>
          </cell>
        </row>
        <row r="1021">
          <cell r="BI1021" t="str">
            <v>76</v>
          </cell>
        </row>
        <row r="1022">
          <cell r="BI1022" t="str">
            <v>76</v>
          </cell>
        </row>
        <row r="1023">
          <cell r="BI1023" t="str">
            <v>76</v>
          </cell>
        </row>
        <row r="1024">
          <cell r="BI1024" t="str">
            <v>76</v>
          </cell>
        </row>
        <row r="1025">
          <cell r="BI1025" t="str">
            <v>76</v>
          </cell>
        </row>
        <row r="1026">
          <cell r="BI1026" t="str">
            <v>76</v>
          </cell>
        </row>
        <row r="1027">
          <cell r="BI1027" t="str">
            <v>76</v>
          </cell>
        </row>
        <row r="1028">
          <cell r="BI1028" t="str">
            <v>76</v>
          </cell>
        </row>
        <row r="1029">
          <cell r="BI1029" t="str">
            <v>76</v>
          </cell>
        </row>
        <row r="1030">
          <cell r="BI1030" t="str">
            <v>76</v>
          </cell>
        </row>
        <row r="1031">
          <cell r="BI1031" t="str">
            <v>76</v>
          </cell>
        </row>
        <row r="1032">
          <cell r="BI1032" t="str">
            <v>76</v>
          </cell>
        </row>
        <row r="1033">
          <cell r="BI1033" t="str">
            <v>76</v>
          </cell>
        </row>
        <row r="1034">
          <cell r="BI1034" t="str">
            <v>76</v>
          </cell>
        </row>
        <row r="1035">
          <cell r="BI1035" t="str">
            <v>76</v>
          </cell>
        </row>
        <row r="1036">
          <cell r="BI1036" t="str">
            <v>76</v>
          </cell>
        </row>
        <row r="1037">
          <cell r="BI1037" t="str">
            <v>76</v>
          </cell>
        </row>
        <row r="1038">
          <cell r="BI1038" t="str">
            <v>76</v>
          </cell>
        </row>
        <row r="1039">
          <cell r="BI1039" t="str">
            <v>76</v>
          </cell>
        </row>
        <row r="1040">
          <cell r="BI1040" t="str">
            <v>76</v>
          </cell>
        </row>
        <row r="1041">
          <cell r="BI1041" t="str">
            <v>76</v>
          </cell>
        </row>
        <row r="1042">
          <cell r="BI1042" t="str">
            <v>76</v>
          </cell>
        </row>
        <row r="1043">
          <cell r="BI1043" t="str">
            <v>76</v>
          </cell>
        </row>
        <row r="1044">
          <cell r="BI1044" t="str">
            <v>76</v>
          </cell>
        </row>
        <row r="1045">
          <cell r="BI1045" t="str">
            <v>76</v>
          </cell>
        </row>
        <row r="1046">
          <cell r="BI1046" t="str">
            <v>81</v>
          </cell>
        </row>
        <row r="1047">
          <cell r="BI1047" t="str">
            <v>81</v>
          </cell>
        </row>
        <row r="1048">
          <cell r="BI1048" t="str">
            <v>81</v>
          </cell>
        </row>
        <row r="1049">
          <cell r="BI1049" t="str">
            <v>81</v>
          </cell>
        </row>
        <row r="1050">
          <cell r="BI1050" t="str">
            <v>81</v>
          </cell>
        </row>
        <row r="1051">
          <cell r="BI1051" t="str">
            <v>81</v>
          </cell>
        </row>
        <row r="1052">
          <cell r="BI1052" t="str">
            <v>81</v>
          </cell>
        </row>
        <row r="1053">
          <cell r="BI1053" t="str">
            <v>85</v>
          </cell>
        </row>
        <row r="1054">
          <cell r="BI1054" t="str">
            <v>85</v>
          </cell>
        </row>
        <row r="1055">
          <cell r="BI1055" t="str">
            <v>85</v>
          </cell>
        </row>
        <row r="1056">
          <cell r="BI1056" t="str">
            <v>85</v>
          </cell>
        </row>
        <row r="1057">
          <cell r="BI1057" t="str">
            <v>85</v>
          </cell>
        </row>
        <row r="1058">
          <cell r="BI1058" t="str">
            <v>85</v>
          </cell>
        </row>
        <row r="1059">
          <cell r="BI1059" t="str">
            <v>85</v>
          </cell>
        </row>
        <row r="1060">
          <cell r="BI1060" t="str">
            <v>85</v>
          </cell>
        </row>
        <row r="1061">
          <cell r="BI1061" t="str">
            <v>85</v>
          </cell>
        </row>
        <row r="1062">
          <cell r="BI1062" t="str">
            <v>85</v>
          </cell>
        </row>
        <row r="1063">
          <cell r="BI1063" t="str">
            <v>85</v>
          </cell>
        </row>
        <row r="1064">
          <cell r="BI1064" t="str">
            <v>85</v>
          </cell>
        </row>
        <row r="1065">
          <cell r="BI1065" t="str">
            <v>85</v>
          </cell>
        </row>
        <row r="1066">
          <cell r="BI1066" t="str">
            <v>85</v>
          </cell>
        </row>
        <row r="1067">
          <cell r="BI1067" t="str">
            <v>85</v>
          </cell>
        </row>
        <row r="1068">
          <cell r="BI1068" t="str">
            <v>85</v>
          </cell>
        </row>
        <row r="1069">
          <cell r="BI1069" t="str">
            <v>85</v>
          </cell>
        </row>
        <row r="1070">
          <cell r="BI1070" t="str">
            <v>85</v>
          </cell>
        </row>
        <row r="1071">
          <cell r="BI1071" t="str">
            <v>85</v>
          </cell>
        </row>
        <row r="1072">
          <cell r="BI1072" t="str">
            <v>86</v>
          </cell>
        </row>
        <row r="1073">
          <cell r="BI1073" t="str">
            <v>86</v>
          </cell>
        </row>
        <row r="1074">
          <cell r="BI1074" t="str">
            <v>86</v>
          </cell>
        </row>
        <row r="1075">
          <cell r="BI1075" t="str">
            <v>86</v>
          </cell>
        </row>
        <row r="1076">
          <cell r="BI1076" t="str">
            <v>86</v>
          </cell>
        </row>
        <row r="1077">
          <cell r="BI1077" t="str">
            <v>86</v>
          </cell>
        </row>
        <row r="1078">
          <cell r="BI1078" t="str">
            <v>86</v>
          </cell>
        </row>
        <row r="1079">
          <cell r="BI1079" t="str">
            <v>86</v>
          </cell>
        </row>
        <row r="1080">
          <cell r="BI1080" t="str">
            <v>86</v>
          </cell>
        </row>
        <row r="1081">
          <cell r="BI1081" t="str">
            <v>86</v>
          </cell>
        </row>
        <row r="1082">
          <cell r="BI1082" t="str">
            <v>86</v>
          </cell>
        </row>
        <row r="1083">
          <cell r="BI1083" t="str">
            <v>86</v>
          </cell>
        </row>
        <row r="1084">
          <cell r="BI1084" t="str">
            <v>86</v>
          </cell>
        </row>
        <row r="1085">
          <cell r="BI1085" t="str">
            <v>88</v>
          </cell>
        </row>
        <row r="1086">
          <cell r="BI1086" t="str">
            <v>88</v>
          </cell>
        </row>
        <row r="1087">
          <cell r="BI1087" t="str">
            <v>91</v>
          </cell>
        </row>
        <row r="1088">
          <cell r="BI1088" t="str">
            <v>91</v>
          </cell>
        </row>
        <row r="1089">
          <cell r="BI1089" t="str">
            <v>91</v>
          </cell>
        </row>
        <row r="1090">
          <cell r="BI1090" t="str">
            <v>91</v>
          </cell>
        </row>
        <row r="1091">
          <cell r="BI1091" t="str">
            <v>91</v>
          </cell>
        </row>
        <row r="1092">
          <cell r="BI1092" t="str">
            <v>91</v>
          </cell>
        </row>
        <row r="1093">
          <cell r="BI1093" t="str">
            <v>91</v>
          </cell>
        </row>
        <row r="1094">
          <cell r="BI1094" t="str">
            <v>91</v>
          </cell>
        </row>
        <row r="1095">
          <cell r="BI1095" t="str">
            <v>91</v>
          </cell>
        </row>
        <row r="1096">
          <cell r="BI1096" t="str">
            <v>91</v>
          </cell>
        </row>
        <row r="1097">
          <cell r="BI1097" t="str">
            <v>91</v>
          </cell>
        </row>
        <row r="1098">
          <cell r="BI1098" t="str">
            <v>94</v>
          </cell>
        </row>
        <row r="1099">
          <cell r="BI1099" t="str">
            <v>94</v>
          </cell>
        </row>
        <row r="1100">
          <cell r="BI1100" t="str">
            <v>94</v>
          </cell>
        </row>
        <row r="1101">
          <cell r="BI1101" t="str">
            <v>94</v>
          </cell>
        </row>
        <row r="1102">
          <cell r="BI1102" t="str">
            <v>94</v>
          </cell>
        </row>
        <row r="1103">
          <cell r="BI1103" t="str">
            <v>94</v>
          </cell>
        </row>
        <row r="1104">
          <cell r="BI1104" t="str">
            <v>94</v>
          </cell>
        </row>
        <row r="1105">
          <cell r="BI1105" t="str">
            <v>94</v>
          </cell>
        </row>
        <row r="1106">
          <cell r="BI1106" t="str">
            <v>94</v>
          </cell>
        </row>
        <row r="1107">
          <cell r="BI1107" t="str">
            <v>95</v>
          </cell>
        </row>
        <row r="1108">
          <cell r="BI1108" t="str">
            <v>95</v>
          </cell>
        </row>
        <row r="1109">
          <cell r="BI1109" t="str">
            <v>95</v>
          </cell>
        </row>
        <row r="1110">
          <cell r="BI1110" t="str">
            <v>95</v>
          </cell>
        </row>
        <row r="1111">
          <cell r="BI1111" t="str">
            <v>97</v>
          </cell>
        </row>
        <row r="1112">
          <cell r="BI1112" t="str">
            <v>97</v>
          </cell>
        </row>
        <row r="1113">
          <cell r="BI1113" t="str">
            <v>97</v>
          </cell>
        </row>
        <row r="1114">
          <cell r="BI1114" t="str">
            <v>97</v>
          </cell>
        </row>
        <row r="1115">
          <cell r="BI1115" t="str">
            <v>97</v>
          </cell>
        </row>
        <row r="1116">
          <cell r="BI1116" t="str">
            <v>97</v>
          </cell>
        </row>
        <row r="1117">
          <cell r="BI1117" t="str">
            <v>99</v>
          </cell>
        </row>
        <row r="1118">
          <cell r="BI1118" t="str">
            <v>99</v>
          </cell>
        </row>
        <row r="1119">
          <cell r="BI1119" t="str">
            <v>99</v>
          </cell>
        </row>
        <row r="1120">
          <cell r="BI1120" t="str">
            <v>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2016"/>
      <sheetName val="Dinamico por Proyectos"/>
      <sheetName val="Dinamico por Programas"/>
      <sheetName val="Proyectos-DIROS-2018"/>
      <sheetName val="POA_DIROS-2018"/>
      <sheetName val="POAI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1. Educación sanitaria</v>
          </cell>
          <cell r="E3" t="str">
            <v>Dirección General</v>
          </cell>
        </row>
        <row r="4">
          <cell r="B4" t="str">
            <v>2. Gestión y Articulación de la Cooperación y relacionamiento Internacional estratégico del Instituto como Autoridad Sanitaria de referencia regional.</v>
          </cell>
          <cell r="E4" t="str">
            <v>Oficina Asesora de Planeación</v>
          </cell>
        </row>
        <row r="5">
          <cell r="B5" t="str">
            <v>3. Programa Nacional De Tecnovigilancia</v>
          </cell>
          <cell r="E5" t="str">
            <v>Oficina Asesora Jurídica</v>
          </cell>
        </row>
        <row r="6">
          <cell r="B6" t="str">
            <v>4. Programa Nacional De Reactivovigilancia</v>
          </cell>
          <cell r="E6" t="str">
            <v>Oficina de Control Interno</v>
          </cell>
        </row>
        <row r="7">
          <cell r="B7" t="str">
            <v xml:space="preserve">5. Programa Nacional de Vigilancia y Control de Microorganismos Patógenos y Calidad Microbiológica y Físico-Química  en Alimentos y Bebidas. </v>
          </cell>
          <cell r="E7" t="str">
            <v>Oficina de Laboratorios y Control de Calidad</v>
          </cell>
        </row>
        <row r="8">
          <cell r="B8" t="str">
            <v>6. Programa Nacional de Vigilancia y Control de Nutrientes de Interés en Salud Pública</v>
          </cell>
          <cell r="E8" t="str">
            <v>Oficina de Tecnologías de la Información</v>
          </cell>
        </row>
        <row r="9">
          <cell r="B9" t="str">
            <v>7. Programa Nacional de Vigilancia y Control de Residuos y contaminantes químicos en Alimentos y Bebidas.</v>
          </cell>
          <cell r="E9" t="str">
            <v>Oficina de Atención al Ciudadano</v>
          </cell>
        </row>
        <row r="10">
          <cell r="B10" t="str">
            <v xml:space="preserve">8. Programa Nacional De Farmacovigilancia </v>
          </cell>
          <cell r="E10" t="str">
            <v>Oficina de Asuntos Internacionales</v>
          </cell>
        </row>
        <row r="11">
          <cell r="B11" t="str">
            <v>9. Demuestra De La Calidad</v>
          </cell>
          <cell r="E11" t="str">
            <v>Secretaria General</v>
          </cell>
        </row>
        <row r="12">
          <cell r="B12" t="str">
            <v>10. Fortalecimiento de la Inspección, Vigilancia y Control Sanitaria con Enfoque de Riesgos</v>
          </cell>
          <cell r="E12" t="str">
            <v>Dirección de Cosméticos</v>
          </cell>
        </row>
        <row r="13">
          <cell r="B13" t="str">
            <v>11. Apoyo a la competitividad de la Industria</v>
          </cell>
          <cell r="E13" t="str">
            <v>Dirección de Alimentos y Bebidas</v>
          </cell>
        </row>
        <row r="14">
          <cell r="B14" t="str">
            <v>12. Fortalecimiento Sistema De Gestión Integrado</v>
          </cell>
          <cell r="E14" t="str">
            <v>Dirección de Dispositivos Médicos</v>
          </cell>
        </row>
        <row r="15">
          <cell r="B15" t="str">
            <v>13. Fortalecimiento Institucional</v>
          </cell>
          <cell r="E15" t="str">
            <v xml:space="preserve">Dirección de Medicamentos </v>
          </cell>
        </row>
        <row r="16">
          <cell r="B16" t="str">
            <v>14. Modernización De Los Sistemas De Información Actuales Del Invima</v>
          </cell>
          <cell r="E16" t="str">
            <v>Dirección de Operaciones Sanitarias</v>
          </cell>
        </row>
        <row r="17">
          <cell r="B17" t="str">
            <v>15. Seguimiento E Implementación A La Estrategia De Gobierno En Linea</v>
          </cell>
          <cell r="E17" t="str">
            <v>Dirección de Responsabilidad Sanitaria</v>
          </cell>
        </row>
        <row r="18">
          <cell r="B18" t="str">
            <v>16. Mejoramiento De Calidad De Vida Laboral</v>
          </cell>
        </row>
        <row r="19">
          <cell r="B19" t="str">
            <v>17. Mejoramiento  de la efectividad técnica de los laboratorios Nacionales</v>
          </cell>
        </row>
        <row r="20">
          <cell r="B20" t="str">
            <v>18. Gestionar  la red  nacional contra la Ilegalidad y la Corrupción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3">
          <cell r="F3" t="str">
            <v>Dirección General</v>
          </cell>
        </row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19"/>
      <sheetName val="POA-2019 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  <row r="14">
          <cell r="B14" t="str">
            <v>Funcionamiento</v>
          </cell>
        </row>
        <row r="15">
          <cell r="B15" t="str">
            <v>Fortalecimiento de la inspección vigilancia y control de los productos competencia del Invima a nivel nacional</v>
          </cell>
        </row>
        <row r="16">
          <cell r="B16" t="str">
            <v>Fortalecimiento de la arquitectura tecnológica y los procesos asociados a la gestión de las tecnologías de la información y comunicaciones nacional</v>
          </cell>
        </row>
        <row r="17">
          <cell r="B17" t="str">
            <v>Fortalecimiento institucional en la gestión administrativa y de apoyo del Invima a nivel nacional</v>
          </cell>
        </row>
        <row r="20">
          <cell r="B20" t="str">
            <v>Funcionamiento</v>
          </cell>
        </row>
        <row r="21">
          <cell r="B21" t="str">
            <v xml:space="preserve">Adoptar las buenas prácticas, estándares y requerimientos normativos para el adecuado gobierno de TI </v>
          </cell>
        </row>
        <row r="22">
          <cell r="B22" t="str">
            <v>Identificar las buenas prácticas, estandares y requerimientos normativos para el adecuado  gobierno de TI y el cumplimiento de los lineamientos del estado</v>
          </cell>
        </row>
        <row r="23">
          <cell r="B23" t="str">
            <v>Realizar el diagnóstico y levantamiento de necesidades de software, hardware, implantación de soluciones, soporte, actualizaciones en sistemas de información</v>
          </cell>
        </row>
        <row r="24">
          <cell r="B24" t="str">
            <v xml:space="preserve">Implementar la infraestructura tecnológica y de comunicaciones </v>
          </cell>
        </row>
        <row r="25">
          <cell r="B25" t="str">
            <v>Implementar software e implantación de soluciones, desarrollos, soportes y actualizaciones para los sistemas de información.</v>
          </cell>
        </row>
        <row r="26">
          <cell r="B26" t="str">
            <v>Diagnósticar  las necesidades en adecuación y dotación, físicas, técnicas y de reforzamiento estructural de las Sedes Administrativas y de los Laboratorios del Instituto.</v>
          </cell>
        </row>
        <row r="27">
          <cell r="B27" t="str">
            <v>Realizar las dotaciones de acuerdo a las necesidades identificadas</v>
          </cell>
        </row>
        <row r="28">
          <cell r="B28" t="str">
            <v>Realizar el proceso de diseños,  adecuaciones y demas acciones  que soporten el desarrollo de las mismas, de acuerdo a las necesidades detectadas .</v>
          </cell>
        </row>
        <row r="29">
          <cell r="B29" t="str">
            <v>Adelantar el proceso de identificación, selección  avaluo , y demas  costos inherentes a la  compra de nuevas sedes</v>
          </cell>
        </row>
        <row r="30">
          <cell r="B30" t="str">
            <v>Adquirir sedes de acuerdo a  las necesidades establecidas.</v>
          </cell>
        </row>
        <row r="31">
          <cell r="B31" t="str">
            <v xml:space="preserve">Implementar programas de capacitación y actualización de los conocimientos del  recurso humano de la entidad. </v>
          </cell>
        </row>
        <row r="32">
          <cell r="B32" t="str">
            <v xml:space="preserve">Desarrollar actividades inherentes a la cooperación y articulación con los actores involucrados en la vigilancia sanitaria  </v>
          </cell>
        </row>
        <row r="33">
          <cell r="B33" t="str">
            <v xml:space="preserve">Gestionar convenios interinstitucionales en capacitación, actualización y formación de los funcionarios del Instituto. </v>
          </cell>
        </row>
        <row r="34">
          <cell r="B34" t="str">
            <v xml:space="preserve">Realizar las capacitaciones y actualizaciones de acuerdo a las necesidades detectadas. </v>
          </cell>
        </row>
        <row r="35">
          <cell r="B35" t="str">
            <v xml:space="preserve">Realizar los procesos de selección de los funcionarios  </v>
          </cell>
        </row>
        <row r="36">
          <cell r="B36" t="str">
            <v>Transferir recursos al  fondo INVIMA – ICETEX en el marco del reglamento Operativo.</v>
          </cell>
        </row>
        <row r="37">
          <cell r="B37" t="str">
            <v>Diagnósticar las necesidades  del sistema de gestión documental.</v>
          </cell>
        </row>
        <row r="38">
          <cell r="B38" t="str">
            <v xml:space="preserve">Desarrollar las actividades inherentes a la organización y transferencia de los documentos físicos y electrónicos en sus diferentes ciclos de vida </v>
          </cell>
        </row>
        <row r="39">
          <cell r="B39" t="str">
            <v>Implementar el sistema de correspondencia</v>
          </cell>
        </row>
        <row r="40">
          <cell r="B40" t="str">
            <v>Realizar seguimiento a las fases  de implementación del sistema de gestión documental.</v>
          </cell>
        </row>
        <row r="41">
          <cell r="B41" t="str">
            <v>Actualizar los Instrumentos archivísticos para la gestión documental.</v>
          </cell>
        </row>
        <row r="42">
          <cell r="B42" t="str">
            <v>Hacer seguimiento y monitoreo a los Instrumentos archivísticos para la gestión documental.</v>
          </cell>
        </row>
        <row r="43">
          <cell r="B43" t="str">
            <v xml:space="preserve">Desarrollar acciones  tecnicas y administrativas asociados a inspección, vigilancia y control </v>
          </cell>
        </row>
        <row r="44">
          <cell r="B44" t="str">
            <v xml:space="preserve">Aplicar las medidas sanitarias de seguridad de acuerdo con lo dispuesto en la normatividad sanitaria vigente </v>
          </cell>
        </row>
        <row r="45">
          <cell r="B45" t="str">
            <v>Realizar la definición y priorización de las acciones técnicas y administrativas asociadas a vigilancia epidemiológica , postcomercialización y control de residuos quimicos</v>
          </cell>
        </row>
        <row r="46">
          <cell r="B46" t="str">
            <v>Desarrollar acciones técnicas y administrativas asociadas a vigilancia epidemiológica , postcomercialización y control de residuos quimicos</v>
          </cell>
        </row>
        <row r="47">
          <cell r="B47" t="str">
            <v>Realizar la identificación y priorización de las tematicas que seran incluidas en la capacitación informal  en Inspección, Vigilancia y Control  a los Inspectores que intervienen en la inspección, vigilancia y control sanitario</v>
          </cell>
        </row>
        <row r="48">
          <cell r="B48" t="str">
            <v>Brindar capacitación informal  en Inspección, Vigilancia y Control a los Inspectores que intervienen en la inspección, vigilancia y control sanitario</v>
          </cell>
        </row>
        <row r="49">
          <cell r="B49" t="str">
            <v xml:space="preserve">Desarrollar acciones  técnicas y administrativas de relacionamiento con instituciones publico/privadas del orden territorial, nacional e internacional </v>
          </cell>
        </row>
        <row r="50">
          <cell r="B50" t="str">
            <v xml:space="preserve">Elaborar  documento del desarrollo acciones  técnicas y administrativas de relacionamiento con instituciones publico/privadas del orden territorial, nacional e internacional </v>
          </cell>
        </row>
        <row r="51">
          <cell r="B51" t="str">
            <v>Fotalecer el sistema de gestión de calidad de los laboratorios del Invima</v>
          </cell>
        </row>
        <row r="52">
          <cell r="B52" t="str">
            <v>Desarrollar acciones tecnicas y administrativas para el  control de calidad de los productos competencia del Invima</v>
          </cell>
        </row>
        <row r="53">
          <cell r="B53" t="str">
            <v>Establecer lineamientos para solicitar, administrar, consolidar y analizar los resultados analíticos de control de calidad de productos competencia del Invima, emitidos por los Laboratorios de Salud Pública</v>
          </cell>
        </row>
        <row r="54">
          <cell r="B54" t="str">
            <v xml:space="preserve">Priorizar  los temas y necesidades de asistencia tecnica que son requeridos por los actores que intervienen en el funcionamiento del modelo de IVC </v>
          </cell>
        </row>
        <row r="55">
          <cell r="B55" t="str">
            <v xml:space="preserve">Brindar asistencia tecnica  en Inspección, Vigilancia y Control a los actores que intervienen en el funcionamiento del modelo de IVC </v>
          </cell>
        </row>
        <row r="56">
          <cell r="B56" t="str">
            <v xml:space="preserve">Definir las actividades  de comunicación efectiva y asertiva que requiere el instituto para  los actores que intervienen en el funcionamiento del modelo de IVC </v>
          </cell>
        </row>
        <row r="57">
          <cell r="B57" t="str">
            <v xml:space="preserve">Implementar  actividades  de comunicación efectiva y asertiva para  los actores que intervienen en el funcionamiento del modelo de IVC </v>
          </cell>
        </row>
        <row r="58">
          <cell r="B58" t="str">
            <v xml:space="preserve">Planear las visitas con proposito de otorgar certificaciones  de verificación de requisitos a establecimientos de productos competencia del Invima </v>
          </cell>
        </row>
        <row r="59">
          <cell r="B59" t="str">
            <v xml:space="preserve">Realizar la visitas con proposito de otorgar certificación del cumplimiento de los requisitos establecidos en la normatividad sanitaria vigente </v>
          </cell>
        </row>
        <row r="60">
          <cell r="B60" t="str">
            <v xml:space="preserve">Planear las visitas con proposito de seguimiento a las certificaciones  otorgadas  a establecimientos de productos competencia del Invima </v>
          </cell>
        </row>
        <row r="61">
          <cell r="B61" t="str">
            <v>Ejecutar visitas de seguimiento a establecimientos de productos competencia del Invima ya  certificados en ecumplimiento de los requisitos establecidos en la normatividad sanitaria vigente</v>
          </cell>
        </row>
        <row r="62">
          <cell r="B62" t="str">
            <v xml:space="preserve">Programar  los casos  que requieren de estudio de las Salas Especializadas de la Comisión Revisora </v>
          </cell>
        </row>
        <row r="63">
          <cell r="B63" t="str">
            <v>Emitir  concepto acerca de los aspectos científicos y tecnológicos de los productos que por competencia se someten a consideración de las Salas Especializadas de la Comisión Revisora</v>
          </cell>
        </row>
        <row r="64">
          <cell r="B64" t="str">
            <v>Realizar estudios de los trámites de aprobación y renovación de registros sanitarios radicados  según el tipo de producto.</v>
          </cell>
        </row>
        <row r="65">
          <cell r="B65" t="str">
            <v xml:space="preserve">Gestionar la expedición de Registros Sanitarios y trámites asociados, a los productos competencia del Invima 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aeProy" displayName="MaeProy" ref="A4:L8" totalsRowShown="0" headerRowDxfId="49" dataDxfId="48" tableBorderDxfId="47">
  <tableColumns count="12">
    <tableColumn id="1" xr3:uid="{00000000-0010-0000-0000-000001000000}" name="Rubro Presupestal" dataDxfId="46"/>
    <tableColumn id="4" xr3:uid="{52CBB563-81C0-46B3-B878-15C70F6522D4}" name="BPIN" dataDxfId="45"/>
    <tableColumn id="2" xr3:uid="{00000000-0010-0000-0000-000002000000}" name="Proyecto de Inversión" dataDxfId="44"/>
    <tableColumn id="3" xr3:uid="{00000000-0010-0000-0000-000003000000}" name="Objetivo General" dataDxfId="43"/>
    <tableColumn id="6" xr3:uid="{00000000-0010-0000-0000-000006000000}" name="Apropiación_SUIFP" dataDxfId="42"/>
    <tableColumn id="18" xr3:uid="{00000000-0010-0000-0000-000012000000}" name="Presupuesto_Disponible" dataDxfId="41">
      <calculatedColumnFormula>+MaeProy[[#This Row],[Apropiación_SUIFP]]-MaeProy[[#This Row],[CDP]]</calculatedColumnFormula>
    </tableColumn>
    <tableColumn id="17" xr3:uid="{00000000-0010-0000-0000-000011000000}" name="CDP" dataDxfId="40" dataCellStyle="Moneda 11"/>
    <tableColumn id="30" xr3:uid="{00000000-0010-0000-0000-00001E000000}" name="% CDP" dataDxfId="39" dataCellStyle="Porcentaje">
      <calculatedColumnFormula>+MaeProy[[#This Row],[CDP]]/MaeProy[[#This Row],[Apropiación_SUIFP]]</calculatedColumnFormula>
    </tableColumn>
    <tableColumn id="29" xr3:uid="{00000000-0010-0000-0000-00001D000000}" name="CRP" dataDxfId="38" dataCellStyle="Moneda 11"/>
    <tableColumn id="16" xr3:uid="{00000000-0010-0000-0000-000010000000}" name="%CRP" dataDxfId="37" dataCellStyle="Porcentaje">
      <calculatedColumnFormula>+MaeProy[[#This Row],[CRP]]/MaeProy[[#This Row],[Apropiación_SUIFP]]</calculatedColumnFormula>
    </tableColumn>
    <tableColumn id="15" xr3:uid="{00000000-0010-0000-0000-00000F000000}" name="OBLIGADO" dataDxfId="36" dataCellStyle="Moneda"/>
    <tableColumn id="22" xr3:uid="{00000000-0010-0000-0000-000016000000}" name="%OBLIGADO" dataDxfId="35" dataCellStyle="Porcentaje">
      <calculatedColumnFormula>+MaeProy[[#This Row],[OBLIGADO]]/MaeProy[[#This Row],[Apropiación_SUIFP]]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aeDepe" displayName="MaeDepe" ref="A4:J22" totalsRowCount="1" headerRowDxfId="22" dataDxfId="21" tableBorderDxfId="20">
  <tableColumns count="10">
    <tableColumn id="1" xr3:uid="{00000000-0010-0000-0100-000001000000}" name="id Dependencia" dataDxfId="19" totalsRowDxfId="9"/>
    <tableColumn id="2" xr3:uid="{00000000-0010-0000-0100-000002000000}" name="Dependencia Descripcion" dataDxfId="18" totalsRowDxfId="8"/>
    <tableColumn id="3" xr3:uid="{00000000-0010-0000-0100-000003000000}" name="Apropiación_" dataDxfId="17" totalsRowDxfId="7"/>
    <tableColumn id="10" xr3:uid="{00000000-0010-0000-0100-00000A000000}" name="Presupuesto_Disponible" dataDxfId="16" totalsRowDxfId="6" dataCellStyle="Millares" totalsRowCellStyle="Millares">
      <calculatedColumnFormula>+MaeDepe[[#This Row],[Apropiación_]]-MaeDepe[[#This Row],[CDP]]</calculatedColumnFormula>
    </tableColumn>
    <tableColumn id="9" xr3:uid="{00000000-0010-0000-0100-000009000000}" name="CDP" dataDxfId="15" totalsRowDxfId="5" dataCellStyle="Millares" totalsRowCellStyle="Millares"/>
    <tableColumn id="8" xr3:uid="{00000000-0010-0000-0100-000008000000}" name="% CDP" dataDxfId="14" totalsRowDxfId="4">
      <calculatedColumnFormula>+MaeDepe[[#This Row],[CDP]]/MaeDepe[[#This Row],[Apropiación_]]</calculatedColumnFormula>
    </tableColumn>
    <tableColumn id="4" xr3:uid="{00000000-0010-0000-0100-000004000000}" name="CRP" dataDxfId="13" totalsRowDxfId="3" dataCellStyle="Millares" totalsRowCellStyle="Millares"/>
    <tableColumn id="7" xr3:uid="{00000000-0010-0000-0100-000007000000}" name="%CRP" dataDxfId="12" totalsRowDxfId="2">
      <calculatedColumnFormula>+MaeDepe[[#This Row],[CRP]]/MaeDepe[[#This Row],[Apropiación_]]</calculatedColumnFormula>
    </tableColumn>
    <tableColumn id="6" xr3:uid="{00000000-0010-0000-0100-000006000000}" name="Obligado" dataDxfId="11" totalsRowDxfId="1" dataCellStyle="Millares" totalsRowCellStyle="Millares"/>
    <tableColumn id="5" xr3:uid="{00000000-0010-0000-0100-000005000000}" name="%Obligado" dataDxfId="10" totalsRowDxfId="0">
      <calculatedColumnFormula>+MaeDepe[[#This Row],[Obligado]]/MaeDepe[[#This Row],[Apropiación_]]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MaeProy"/>
  <dimension ref="A1:V109"/>
  <sheetViews>
    <sheetView showGridLines="0" zoomScaleNormal="100" workbookViewId="0">
      <pane ySplit="4" topLeftCell="A5" activePane="bottomLeft" state="frozen"/>
      <selection activeCell="B20" sqref="B20"/>
      <selection pane="bottomLeft" activeCell="H8" sqref="H8"/>
    </sheetView>
  </sheetViews>
  <sheetFormatPr baseColWidth="10" defaultColWidth="0" defaultRowHeight="15" customHeight="1" zeroHeight="1" x14ac:dyDescent="0.25"/>
  <cols>
    <col min="1" max="1" width="14.28515625" bestFit="1" customWidth="1"/>
    <col min="2" max="2" width="17.28515625" style="29" bestFit="1" customWidth="1"/>
    <col min="3" max="3" width="34.28515625" bestFit="1" customWidth="1"/>
    <col min="4" max="4" width="30.7109375" customWidth="1"/>
    <col min="5" max="5" width="18.7109375" bestFit="1" customWidth="1"/>
    <col min="6" max="6" width="23" bestFit="1" customWidth="1"/>
    <col min="7" max="7" width="18.5703125" bestFit="1" customWidth="1"/>
    <col min="8" max="8" width="8" bestFit="1" customWidth="1"/>
    <col min="9" max="9" width="18.5703125" bestFit="1" customWidth="1"/>
    <col min="10" max="10" width="7.85546875" bestFit="1" customWidth="1"/>
    <col min="11" max="11" width="18.140625" bestFit="1" customWidth="1"/>
    <col min="12" max="12" width="14.28515625" bestFit="1" customWidth="1"/>
    <col min="13" max="13" width="17.7109375" customWidth="1"/>
    <col min="14" max="16" width="3.7109375" customWidth="1"/>
    <col min="17" max="22" width="0" hidden="1" customWidth="1"/>
    <col min="23" max="16384" width="11.42578125" hidden="1"/>
  </cols>
  <sheetData>
    <row r="1" spans="1:14" ht="23.25" customHeight="1" x14ac:dyDescent="0.25"/>
    <row r="2" spans="1:14" ht="30" x14ac:dyDescent="0.45">
      <c r="A2" s="14"/>
      <c r="B2" s="30"/>
      <c r="C2" s="8" t="s">
        <v>7</v>
      </c>
      <c r="D2" s="103">
        <v>44651</v>
      </c>
    </row>
    <row r="3" spans="1:14" ht="22.5" customHeight="1" x14ac:dyDescent="0.25"/>
    <row r="4" spans="1:14" s="55" customFormat="1" ht="32.25" customHeight="1" x14ac:dyDescent="0.2">
      <c r="A4" s="53" t="s">
        <v>140</v>
      </c>
      <c r="B4" s="54" t="s">
        <v>141</v>
      </c>
      <c r="C4" s="53" t="s">
        <v>94</v>
      </c>
      <c r="D4" s="53" t="s">
        <v>95</v>
      </c>
      <c r="E4" s="53" t="s">
        <v>76</v>
      </c>
      <c r="F4" s="53" t="s">
        <v>77</v>
      </c>
      <c r="G4" s="53" t="s">
        <v>17</v>
      </c>
      <c r="H4" s="53" t="s">
        <v>78</v>
      </c>
      <c r="I4" s="53" t="s">
        <v>19</v>
      </c>
      <c r="J4" s="53" t="s">
        <v>79</v>
      </c>
      <c r="K4" s="53" t="s">
        <v>80</v>
      </c>
      <c r="L4" s="53" t="s">
        <v>81</v>
      </c>
    </row>
    <row r="5" spans="1:14" s="57" customFormat="1" ht="72.75" customHeight="1" x14ac:dyDescent="0.2">
      <c r="A5" s="32" t="s">
        <v>86</v>
      </c>
      <c r="B5" s="33">
        <v>2018011000504</v>
      </c>
      <c r="C5" s="34" t="s">
        <v>40</v>
      </c>
      <c r="D5" s="34" t="s">
        <v>87</v>
      </c>
      <c r="E5" s="35">
        <v>11657820529</v>
      </c>
      <c r="F5" s="35">
        <f>+MaeProy[[#This Row],[Apropiación_SUIFP]]-MaeProy[[#This Row],[CDP]]</f>
        <v>9236808746.0400009</v>
      </c>
      <c r="G5" s="36">
        <v>2421011782.96</v>
      </c>
      <c r="H5" s="37">
        <f>+MaeProy[[#This Row],[CDP]]/MaeProy[[#This Row],[Apropiación_SUIFP]]</f>
        <v>0.20767276155414213</v>
      </c>
      <c r="I5" s="36">
        <v>2298705881.7600002</v>
      </c>
      <c r="J5" s="37">
        <f>+MaeProy[[#This Row],[CRP]]/MaeProy[[#This Row],[Apropiación_SUIFP]]</f>
        <v>0.19718144365336027</v>
      </c>
      <c r="K5" s="38">
        <v>575440540</v>
      </c>
      <c r="L5" s="37">
        <f>+MaeProy[[#This Row],[OBLIGADO]]/MaeProy[[#This Row],[Apropiación_SUIFP]]</f>
        <v>4.9360902286026263E-2</v>
      </c>
      <c r="M5" s="48"/>
      <c r="N5" s="56"/>
    </row>
    <row r="6" spans="1:14" s="57" customFormat="1" ht="72.75" customHeight="1" x14ac:dyDescent="0.2">
      <c r="A6" s="32" t="s">
        <v>82</v>
      </c>
      <c r="B6" s="33">
        <v>2017011000467</v>
      </c>
      <c r="C6" s="34" t="s">
        <v>41</v>
      </c>
      <c r="D6" s="34" t="s">
        <v>83</v>
      </c>
      <c r="E6" s="35">
        <v>12488665858.999998</v>
      </c>
      <c r="F6" s="35">
        <f>+MaeProy[[#This Row],[Apropiación_SUIFP]]-MaeProy[[#This Row],[CDP]]</f>
        <v>5709571886.9499979</v>
      </c>
      <c r="G6" s="36">
        <v>6779093972.0500002</v>
      </c>
      <c r="H6" s="37">
        <f>+MaeProy[[#This Row],[CDP]]/MaeProy[[#This Row],[Apropiación_SUIFP]]</f>
        <v>0.5428197093738899</v>
      </c>
      <c r="I6" s="36">
        <v>6406404881.71</v>
      </c>
      <c r="J6" s="37">
        <f>+MaeProy[[#This Row],[CRP]]/MaeProy[[#This Row],[Apropiación_SUIFP]]</f>
        <v>0.51297752330311597</v>
      </c>
      <c r="K6" s="38">
        <v>2261210680.8200002</v>
      </c>
      <c r="L6" s="37">
        <f>+MaeProy[[#This Row],[OBLIGADO]]/MaeProy[[#This Row],[Apropiación_SUIFP]]</f>
        <v>0.18106102816342479</v>
      </c>
      <c r="M6" s="48"/>
      <c r="N6" s="56"/>
    </row>
    <row r="7" spans="1:14" s="57" customFormat="1" ht="72.75" customHeight="1" x14ac:dyDescent="0.2">
      <c r="A7" s="32" t="s">
        <v>84</v>
      </c>
      <c r="B7" s="33">
        <v>2018011000550</v>
      </c>
      <c r="C7" s="34" t="s">
        <v>26</v>
      </c>
      <c r="D7" s="34" t="s">
        <v>85</v>
      </c>
      <c r="E7" s="35">
        <v>63503505212</v>
      </c>
      <c r="F7" s="35">
        <f>+MaeProy[[#This Row],[Apropiación_SUIFP]]-MaeProy[[#This Row],[CDP]]</f>
        <v>29684483511.549999</v>
      </c>
      <c r="G7" s="36">
        <v>33819021700.450001</v>
      </c>
      <c r="H7" s="37">
        <f>+MaeProy[[#This Row],[CDP]]/MaeProy[[#This Row],[Apropiación_SUIFP]]</f>
        <v>0.53255362184415855</v>
      </c>
      <c r="I7" s="36">
        <v>28718598661.150002</v>
      </c>
      <c r="J7" s="37">
        <f>+MaeProy[[#This Row],[CRP]]/MaeProy[[#This Row],[Apropiación_SUIFP]]</f>
        <v>0.45223643270203556</v>
      </c>
      <c r="K7" s="38">
        <v>5692632024.3299999</v>
      </c>
      <c r="L7" s="37">
        <f>+MaeProy[[#This Row],[OBLIGADO]]/MaeProy[[#This Row],[Apropiación_SUIFP]]</f>
        <v>8.9642800115138935E-2</v>
      </c>
      <c r="M7" s="48"/>
      <c r="N7" s="56"/>
    </row>
    <row r="8" spans="1:14" s="57" customFormat="1" ht="72.75" customHeight="1" x14ac:dyDescent="0.2">
      <c r="A8" s="32" t="s">
        <v>132</v>
      </c>
      <c r="B8" s="33">
        <v>2021011000093</v>
      </c>
      <c r="C8" s="34" t="s">
        <v>139</v>
      </c>
      <c r="D8" s="34" t="s">
        <v>133</v>
      </c>
      <c r="E8" s="35">
        <v>1350008400</v>
      </c>
      <c r="F8" s="35">
        <f>+MaeProy[[#This Row],[Apropiación_SUIFP]]-MaeProy[[#This Row],[CDP]]</f>
        <v>1239250916.6700001</v>
      </c>
      <c r="G8" s="39">
        <v>110757483.33</v>
      </c>
      <c r="H8" s="37">
        <f>+MaeProy[[#This Row],[CDP]]/MaeProy[[#This Row],[Apropiación_SUIFP]]</f>
        <v>8.2042069760454819E-2</v>
      </c>
      <c r="I8" s="39">
        <v>110757483.33</v>
      </c>
      <c r="J8" s="37">
        <f>+MaeProy[[#This Row],[CRP]]/MaeProy[[#This Row],[Apropiación_SUIFP]]</f>
        <v>8.2042069760454819E-2</v>
      </c>
      <c r="K8" s="38">
        <v>10281500</v>
      </c>
      <c r="L8" s="37">
        <f>+MaeProy[[#This Row],[OBLIGADO]]/MaeProy[[#This Row],[Apropiación_SUIFP]]</f>
        <v>7.6158785382372434E-3</v>
      </c>
      <c r="M8" s="48"/>
      <c r="N8" s="56"/>
    </row>
    <row r="9" spans="1:14" s="60" customFormat="1" ht="12.75" x14ac:dyDescent="0.2">
      <c r="A9" s="32"/>
      <c r="B9" s="33"/>
      <c r="C9" s="34"/>
      <c r="D9" s="34"/>
      <c r="E9" s="40"/>
      <c r="F9" s="35"/>
      <c r="G9" s="58"/>
      <c r="H9" s="58"/>
      <c r="I9" s="58"/>
      <c r="J9" s="58"/>
      <c r="K9" s="58"/>
      <c r="L9" s="59"/>
      <c r="M9" s="57"/>
    </row>
    <row r="10" spans="1:14" s="57" customFormat="1" ht="12.75" x14ac:dyDescent="0.2">
      <c r="A10" s="107" t="s">
        <v>88</v>
      </c>
      <c r="B10" s="107"/>
      <c r="C10" s="107"/>
      <c r="D10" s="107"/>
      <c r="E10" s="61">
        <f>SUM(E5:E9)</f>
        <v>89000000000</v>
      </c>
      <c r="F10" s="61">
        <f>SUM(F5:F9)</f>
        <v>45870115061.209991</v>
      </c>
      <c r="G10" s="61">
        <f>SUM(G5:G9)</f>
        <v>43129884938.790001</v>
      </c>
      <c r="H10" s="41">
        <f>+G10/E10</f>
        <v>0.48460544875044947</v>
      </c>
      <c r="I10" s="61">
        <f>SUM(I5:I9)</f>
        <v>37534466907.950005</v>
      </c>
      <c r="J10" s="41">
        <f>+I10/E10</f>
        <v>0.42173558323539329</v>
      </c>
      <c r="K10" s="61">
        <f>SUM(K5:K9)</f>
        <v>8539564745.1499996</v>
      </c>
      <c r="L10" s="41">
        <f>+K10/E10</f>
        <v>9.5950165675842691E-2</v>
      </c>
    </row>
    <row r="11" spans="1:14" x14ac:dyDescent="0.25">
      <c r="A11" s="16"/>
      <c r="B11" s="31"/>
      <c r="C11" s="15"/>
      <c r="D11" s="15"/>
      <c r="E11" s="17"/>
      <c r="F11" s="18"/>
    </row>
    <row r="12" spans="1:14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</row>
    <row r="13" spans="1:14" x14ac:dyDescent="0.25">
      <c r="A13" s="16"/>
      <c r="B13" s="31"/>
      <c r="C13" s="15"/>
      <c r="D13" s="15"/>
      <c r="E13" s="17"/>
      <c r="F13" s="18"/>
    </row>
    <row r="14" spans="1:14" x14ac:dyDescent="0.25">
      <c r="A14" s="16"/>
      <c r="B14" s="31"/>
      <c r="C14" s="15"/>
      <c r="D14" s="15"/>
      <c r="E14" s="17"/>
      <c r="F14" s="18"/>
      <c r="H14" s="18"/>
      <c r="J14" s="18"/>
      <c r="K14" s="18"/>
      <c r="L14" s="18"/>
    </row>
    <row r="15" spans="1:14" x14ac:dyDescent="0.25">
      <c r="A15" s="16"/>
      <c r="B15" s="31"/>
      <c r="C15" s="15"/>
      <c r="D15" s="15"/>
      <c r="E15" s="17"/>
      <c r="F15" s="18"/>
    </row>
    <row r="16" spans="1:14" x14ac:dyDescent="0.25">
      <c r="A16" s="16"/>
      <c r="B16" s="31"/>
      <c r="C16" s="15"/>
      <c r="D16" s="15"/>
      <c r="E16" s="17"/>
      <c r="F16" s="18"/>
    </row>
    <row r="17" spans="1:6" x14ac:dyDescent="0.25">
      <c r="A17" s="16"/>
      <c r="B17" s="31"/>
      <c r="C17" s="15"/>
      <c r="D17" s="15"/>
      <c r="E17" s="17"/>
      <c r="F17" s="18"/>
    </row>
    <row r="18" spans="1:6" x14ac:dyDescent="0.25">
      <c r="A18" s="16"/>
      <c r="B18" s="31"/>
      <c r="C18" s="15"/>
      <c r="D18" s="15"/>
      <c r="E18" s="17"/>
      <c r="F18" s="18"/>
    </row>
    <row r="19" spans="1:6" x14ac:dyDescent="0.25">
      <c r="A19" s="16"/>
      <c r="B19" s="31"/>
      <c r="C19" s="15"/>
      <c r="D19" s="15"/>
      <c r="E19" s="17"/>
      <c r="F19" s="18"/>
    </row>
    <row r="20" spans="1:6" x14ac:dyDescent="0.25">
      <c r="A20" s="16"/>
      <c r="B20" s="31"/>
      <c r="C20" s="15"/>
      <c r="D20" s="15"/>
      <c r="E20" s="17"/>
      <c r="F20" s="18"/>
    </row>
    <row r="21" spans="1:6" x14ac:dyDescent="0.25">
      <c r="A21" s="16"/>
      <c r="B21" s="31"/>
      <c r="C21" s="15"/>
      <c r="D21" s="15"/>
      <c r="E21" s="17"/>
      <c r="F21" s="18"/>
    </row>
    <row r="22" spans="1:6" x14ac:dyDescent="0.25">
      <c r="A22" s="16"/>
      <c r="B22" s="31"/>
      <c r="C22" s="15"/>
      <c r="D22" s="15"/>
      <c r="E22" s="17"/>
      <c r="F22" s="18"/>
    </row>
    <row r="23" spans="1:6" x14ac:dyDescent="0.25">
      <c r="A23" s="16"/>
      <c r="B23" s="31"/>
      <c r="C23" s="15"/>
      <c r="D23" s="15"/>
      <c r="E23" s="17"/>
      <c r="F23" s="18"/>
    </row>
    <row r="24" spans="1:6" x14ac:dyDescent="0.25">
      <c r="A24" s="16"/>
      <c r="B24" s="31"/>
      <c r="C24" s="15"/>
      <c r="D24" s="15"/>
      <c r="E24" s="17"/>
      <c r="F24" s="18"/>
    </row>
    <row r="25" spans="1:6" x14ac:dyDescent="0.25">
      <c r="A25" s="16"/>
      <c r="B25" s="31"/>
      <c r="C25" s="15"/>
      <c r="D25" s="15"/>
      <c r="E25" s="17"/>
      <c r="F25" s="18"/>
    </row>
    <row r="26" spans="1:6" x14ac:dyDescent="0.25">
      <c r="A26" s="16"/>
      <c r="B26" s="31"/>
      <c r="C26" s="15"/>
      <c r="D26" s="15"/>
      <c r="E26" s="17"/>
      <c r="F26" s="18"/>
    </row>
    <row r="27" spans="1:6" x14ac:dyDescent="0.25">
      <c r="A27" s="16"/>
      <c r="B27" s="31"/>
      <c r="C27" s="15"/>
      <c r="D27" s="15"/>
      <c r="E27" s="17"/>
      <c r="F27" s="18"/>
    </row>
    <row r="28" spans="1:6" x14ac:dyDescent="0.25">
      <c r="A28" s="16"/>
      <c r="B28" s="31"/>
      <c r="C28" s="15"/>
      <c r="D28" s="15"/>
      <c r="E28" s="17"/>
      <c r="F28" s="18"/>
    </row>
    <row r="29" spans="1:6" x14ac:dyDescent="0.25">
      <c r="A29" s="16"/>
      <c r="B29" s="31"/>
      <c r="C29" s="15"/>
      <c r="D29" s="15"/>
      <c r="E29" s="17"/>
      <c r="F29" s="18"/>
    </row>
    <row r="30" spans="1:6" x14ac:dyDescent="0.25">
      <c r="A30" s="16"/>
      <c r="B30" s="31"/>
      <c r="C30" s="15"/>
      <c r="D30" s="15"/>
      <c r="E30" s="17"/>
      <c r="F30" s="18"/>
    </row>
    <row r="31" spans="1:6" x14ac:dyDescent="0.25">
      <c r="A31" s="16"/>
      <c r="B31" s="31"/>
      <c r="C31" s="15"/>
      <c r="D31" s="15"/>
      <c r="E31" s="17"/>
      <c r="F31" s="18"/>
    </row>
    <row r="32" spans="1:6" x14ac:dyDescent="0.25">
      <c r="A32" s="16"/>
      <c r="B32" s="31"/>
      <c r="C32" s="15"/>
      <c r="D32" s="15"/>
      <c r="E32" s="17"/>
      <c r="F32" s="18"/>
    </row>
    <row r="33" spans="1:6" x14ac:dyDescent="0.25">
      <c r="A33" s="16"/>
      <c r="B33" s="31"/>
      <c r="C33" s="15"/>
      <c r="D33" s="15"/>
      <c r="E33" s="17"/>
      <c r="F33" s="18"/>
    </row>
    <row r="34" spans="1:6" x14ac:dyDescent="0.25">
      <c r="A34" s="16"/>
      <c r="B34" s="31"/>
      <c r="C34" s="15"/>
      <c r="D34" s="15"/>
      <c r="E34" s="17"/>
      <c r="F34" s="18"/>
    </row>
    <row r="35" spans="1:6" x14ac:dyDescent="0.25">
      <c r="A35" s="16"/>
      <c r="B35" s="31"/>
      <c r="C35" s="15"/>
      <c r="D35" s="15"/>
      <c r="E35" s="17"/>
      <c r="F35" s="18"/>
    </row>
    <row r="36" spans="1:6" x14ac:dyDescent="0.25">
      <c r="A36" s="16"/>
      <c r="B36" s="31"/>
      <c r="C36" s="15"/>
      <c r="D36" s="15"/>
      <c r="E36" s="17"/>
      <c r="F36" s="18"/>
    </row>
    <row r="37" spans="1:6" x14ac:dyDescent="0.25">
      <c r="A37" s="16"/>
      <c r="B37" s="31"/>
      <c r="C37" s="15"/>
      <c r="D37" s="15"/>
      <c r="E37" s="17"/>
      <c r="F37" s="18"/>
    </row>
    <row r="38" spans="1:6" x14ac:dyDescent="0.25">
      <c r="A38" s="16"/>
      <c r="B38" s="31"/>
      <c r="C38" s="15"/>
      <c r="D38" s="15"/>
      <c r="E38" s="17"/>
      <c r="F38" s="18"/>
    </row>
    <row r="39" spans="1:6" x14ac:dyDescent="0.25">
      <c r="A39" s="16"/>
      <c r="B39" s="31"/>
      <c r="C39" s="15"/>
      <c r="D39" s="15"/>
      <c r="E39" s="17"/>
      <c r="F39" s="18"/>
    </row>
    <row r="40" spans="1:6" x14ac:dyDescent="0.25">
      <c r="A40" s="16"/>
      <c r="B40" s="31"/>
      <c r="C40" s="15"/>
      <c r="D40" s="15"/>
      <c r="E40" s="17"/>
      <c r="F40" s="18"/>
    </row>
    <row r="41" spans="1:6" x14ac:dyDescent="0.25">
      <c r="A41" s="16"/>
      <c r="B41" s="31"/>
      <c r="C41" s="15"/>
      <c r="D41" s="15"/>
      <c r="E41" s="17"/>
      <c r="F41" s="18"/>
    </row>
    <row r="42" spans="1:6" x14ac:dyDescent="0.25">
      <c r="A42" s="16"/>
      <c r="B42" s="31"/>
      <c r="C42" s="15"/>
      <c r="D42" s="15"/>
      <c r="E42" s="17"/>
      <c r="F42" s="18"/>
    </row>
    <row r="43" spans="1:6" x14ac:dyDescent="0.25">
      <c r="A43" s="16"/>
      <c r="B43" s="31"/>
      <c r="C43" s="15"/>
      <c r="D43" s="15"/>
      <c r="E43" s="17"/>
      <c r="F43" s="18"/>
    </row>
    <row r="44" spans="1:6" x14ac:dyDescent="0.25">
      <c r="A44" s="16"/>
      <c r="B44" s="31"/>
      <c r="C44" s="15"/>
      <c r="D44" s="15"/>
      <c r="E44" s="17"/>
      <c r="F44" s="18"/>
    </row>
    <row r="45" spans="1:6" x14ac:dyDescent="0.25">
      <c r="A45" s="16"/>
      <c r="B45" s="31"/>
      <c r="C45" s="15"/>
      <c r="D45" s="15"/>
      <c r="E45" s="17"/>
      <c r="F45" s="18"/>
    </row>
    <row r="46" spans="1:6" x14ac:dyDescent="0.25">
      <c r="A46" s="16"/>
      <c r="B46" s="31"/>
      <c r="C46" s="15"/>
      <c r="D46" s="15"/>
      <c r="E46" s="17"/>
      <c r="F46" s="18"/>
    </row>
    <row r="47" spans="1:6" x14ac:dyDescent="0.25">
      <c r="A47" s="16"/>
      <c r="B47" s="31"/>
      <c r="C47" s="15"/>
      <c r="D47" s="15"/>
      <c r="E47" s="17"/>
      <c r="F47" s="18"/>
    </row>
    <row r="48" spans="1:6" x14ac:dyDescent="0.25">
      <c r="A48" s="16"/>
      <c r="B48" s="31"/>
      <c r="C48" s="15"/>
      <c r="D48" s="15"/>
      <c r="E48" s="17"/>
      <c r="F48" s="18"/>
    </row>
    <row r="49" spans="1:6" x14ac:dyDescent="0.25">
      <c r="A49" s="16"/>
      <c r="B49" s="31"/>
      <c r="C49" s="15"/>
      <c r="D49" s="15"/>
      <c r="E49" s="17"/>
      <c r="F49" s="18"/>
    </row>
    <row r="50" spans="1:6" x14ac:dyDescent="0.25">
      <c r="A50" s="16"/>
      <c r="B50" s="31"/>
      <c r="C50" s="15"/>
      <c r="D50" s="15"/>
      <c r="E50" s="17"/>
      <c r="F50" s="18"/>
    </row>
    <row r="51" spans="1:6" x14ac:dyDescent="0.25">
      <c r="A51" s="16"/>
      <c r="B51" s="31"/>
      <c r="C51" s="15"/>
      <c r="D51" s="15"/>
      <c r="E51" s="17"/>
      <c r="F51" s="18"/>
    </row>
    <row r="52" spans="1:6" x14ac:dyDescent="0.25">
      <c r="A52" s="16"/>
      <c r="B52" s="31"/>
      <c r="C52" s="15"/>
      <c r="D52" s="15"/>
      <c r="E52" s="17"/>
      <c r="F52" s="18"/>
    </row>
    <row r="53" spans="1:6" x14ac:dyDescent="0.25">
      <c r="A53" s="16"/>
      <c r="B53" s="31"/>
      <c r="C53" s="15"/>
      <c r="D53" s="15"/>
      <c r="E53" s="17"/>
      <c r="F53" s="18"/>
    </row>
    <row r="54" spans="1:6" x14ac:dyDescent="0.25">
      <c r="A54" s="16"/>
      <c r="B54" s="31"/>
      <c r="C54" s="15"/>
      <c r="D54" s="15"/>
      <c r="E54" s="17"/>
      <c r="F54" s="18"/>
    </row>
    <row r="55" spans="1:6" x14ac:dyDescent="0.25">
      <c r="A55" s="16"/>
      <c r="B55" s="31"/>
      <c r="C55" s="15"/>
      <c r="D55" s="15"/>
      <c r="E55" s="17"/>
      <c r="F55" s="18"/>
    </row>
    <row r="56" spans="1:6" x14ac:dyDescent="0.25">
      <c r="A56" s="16"/>
      <c r="B56" s="31"/>
      <c r="C56" s="15"/>
      <c r="D56" s="15"/>
      <c r="E56" s="17"/>
      <c r="F56" s="18"/>
    </row>
    <row r="57" spans="1:6" x14ac:dyDescent="0.25">
      <c r="A57" s="16"/>
      <c r="B57" s="31"/>
      <c r="C57" s="15"/>
      <c r="D57" s="15"/>
      <c r="E57" s="17"/>
      <c r="F57" s="18"/>
    </row>
    <row r="58" spans="1:6" x14ac:dyDescent="0.25">
      <c r="A58" s="16"/>
      <c r="B58" s="31"/>
      <c r="C58" s="15"/>
      <c r="D58" s="15"/>
      <c r="E58" s="17"/>
      <c r="F58" s="18"/>
    </row>
    <row r="59" spans="1:6" x14ac:dyDescent="0.25">
      <c r="A59" s="16"/>
      <c r="B59" s="31"/>
      <c r="C59" s="15"/>
      <c r="D59" s="15"/>
      <c r="E59" s="17"/>
      <c r="F59" s="18"/>
    </row>
    <row r="60" spans="1:6" x14ac:dyDescent="0.25">
      <c r="A60" s="16"/>
      <c r="B60" s="31"/>
      <c r="C60" s="15"/>
      <c r="D60" s="15"/>
      <c r="E60" s="17"/>
      <c r="F60" s="18"/>
    </row>
    <row r="61" spans="1:6" x14ac:dyDescent="0.25">
      <c r="A61" s="16"/>
      <c r="B61" s="31"/>
      <c r="C61" s="15"/>
      <c r="D61" s="15"/>
      <c r="E61" s="17"/>
      <c r="F61" s="18"/>
    </row>
    <row r="62" spans="1:6" x14ac:dyDescent="0.25">
      <c r="A62" s="16"/>
      <c r="B62" s="31"/>
      <c r="C62" s="15"/>
      <c r="D62" s="15"/>
      <c r="E62" s="17"/>
      <c r="F62" s="18"/>
    </row>
    <row r="63" spans="1:6" x14ac:dyDescent="0.25">
      <c r="A63" s="16"/>
      <c r="B63" s="31"/>
      <c r="C63" s="15"/>
      <c r="D63" s="15"/>
      <c r="E63" s="17"/>
      <c r="F63" s="18"/>
    </row>
    <row r="64" spans="1:6" x14ac:dyDescent="0.25">
      <c r="A64" s="16"/>
      <c r="B64" s="31"/>
      <c r="C64" s="15"/>
      <c r="D64" s="15"/>
      <c r="E64" s="17"/>
      <c r="F64" s="18"/>
    </row>
    <row r="65" spans="1:6" x14ac:dyDescent="0.25">
      <c r="A65" s="16"/>
      <c r="B65" s="31"/>
      <c r="C65" s="15"/>
      <c r="D65" s="15"/>
      <c r="E65" s="17"/>
      <c r="F65" s="18"/>
    </row>
    <row r="66" spans="1:6" x14ac:dyDescent="0.25">
      <c r="A66" s="16"/>
      <c r="B66" s="31"/>
      <c r="C66" s="15"/>
      <c r="D66" s="15"/>
      <c r="E66" s="17"/>
      <c r="F66" s="18"/>
    </row>
    <row r="67" spans="1:6" x14ac:dyDescent="0.25">
      <c r="A67" s="16"/>
      <c r="B67" s="31"/>
      <c r="C67" s="15"/>
      <c r="D67" s="15"/>
      <c r="E67" s="17"/>
      <c r="F67" s="18"/>
    </row>
    <row r="68" spans="1:6" x14ac:dyDescent="0.25">
      <c r="A68" s="16"/>
      <c r="B68" s="31"/>
      <c r="C68" s="15"/>
      <c r="D68" s="15"/>
      <c r="E68" s="17"/>
      <c r="F68" s="18"/>
    </row>
    <row r="69" spans="1:6" x14ac:dyDescent="0.25">
      <c r="A69" s="16"/>
      <c r="B69" s="31"/>
      <c r="C69" s="15"/>
      <c r="D69" s="15"/>
      <c r="E69" s="17"/>
      <c r="F69" s="18"/>
    </row>
    <row r="70" spans="1:6" x14ac:dyDescent="0.25">
      <c r="A70" s="16"/>
      <c r="B70" s="31"/>
      <c r="C70" s="15"/>
      <c r="D70" s="15"/>
      <c r="E70" s="17"/>
      <c r="F70" s="18"/>
    </row>
    <row r="71" spans="1:6" x14ac:dyDescent="0.25">
      <c r="A71" s="16"/>
      <c r="B71" s="31"/>
      <c r="C71" s="15"/>
      <c r="D71" s="15"/>
      <c r="E71" s="17"/>
      <c r="F71" s="18"/>
    </row>
    <row r="72" spans="1:6" x14ac:dyDescent="0.25">
      <c r="A72" s="16"/>
      <c r="B72" s="31"/>
      <c r="C72" s="15"/>
      <c r="D72" s="15"/>
      <c r="E72" s="17"/>
      <c r="F72" s="18"/>
    </row>
    <row r="73" spans="1:6" x14ac:dyDescent="0.25">
      <c r="A73" s="16"/>
      <c r="B73" s="31"/>
      <c r="C73" s="15"/>
      <c r="D73" s="15"/>
      <c r="E73" s="17"/>
      <c r="F73" s="18"/>
    </row>
    <row r="74" spans="1:6" x14ac:dyDescent="0.25">
      <c r="A74" s="16"/>
      <c r="B74" s="31"/>
      <c r="C74" s="15"/>
      <c r="D74" s="15"/>
      <c r="E74" s="17"/>
      <c r="F74" s="18"/>
    </row>
    <row r="75" spans="1:6" x14ac:dyDescent="0.25">
      <c r="A75" s="16"/>
      <c r="B75" s="31"/>
      <c r="C75" s="15"/>
      <c r="D75" s="15"/>
      <c r="E75" s="17"/>
      <c r="F75" s="18"/>
    </row>
    <row r="76" spans="1:6" x14ac:dyDescent="0.25">
      <c r="A76" s="16"/>
      <c r="B76" s="31"/>
      <c r="C76" s="15"/>
      <c r="D76" s="15"/>
      <c r="E76" s="17"/>
      <c r="F76" s="18"/>
    </row>
    <row r="77" spans="1:6" x14ac:dyDescent="0.25">
      <c r="A77" s="16"/>
      <c r="B77" s="31"/>
      <c r="C77" s="15"/>
      <c r="D77" s="15"/>
      <c r="E77" s="17"/>
      <c r="F77" s="18"/>
    </row>
    <row r="78" spans="1:6" x14ac:dyDescent="0.25">
      <c r="A78" s="16"/>
      <c r="B78" s="31"/>
      <c r="C78" s="15"/>
      <c r="D78" s="15"/>
      <c r="E78" s="17"/>
      <c r="F78" s="18"/>
    </row>
    <row r="79" spans="1:6" x14ac:dyDescent="0.25">
      <c r="A79" s="16"/>
      <c r="B79" s="31"/>
      <c r="C79" s="15"/>
      <c r="D79" s="15"/>
      <c r="E79" s="17"/>
      <c r="F79" s="18"/>
    </row>
    <row r="80" spans="1:6" x14ac:dyDescent="0.25">
      <c r="A80" s="16"/>
      <c r="B80" s="31"/>
      <c r="C80" s="15"/>
      <c r="D80" s="15"/>
      <c r="E80" s="17"/>
      <c r="F80" s="18"/>
    </row>
    <row r="81" spans="1:6" x14ac:dyDescent="0.25">
      <c r="A81" s="16"/>
      <c r="B81" s="31"/>
      <c r="C81" s="15"/>
      <c r="D81" s="15"/>
      <c r="E81" s="17"/>
      <c r="F81" s="18"/>
    </row>
    <row r="82" spans="1:6" x14ac:dyDescent="0.25">
      <c r="A82" s="16"/>
      <c r="B82" s="31"/>
      <c r="C82" s="15"/>
      <c r="D82" s="15"/>
      <c r="E82" s="17"/>
      <c r="F82" s="18"/>
    </row>
    <row r="83" spans="1:6" x14ac:dyDescent="0.25">
      <c r="A83" s="16"/>
      <c r="B83" s="31"/>
      <c r="C83" s="15"/>
      <c r="D83" s="15"/>
      <c r="E83" s="17"/>
      <c r="F83" s="18"/>
    </row>
    <row r="84" spans="1:6" x14ac:dyDescent="0.25">
      <c r="A84" s="16"/>
      <c r="B84" s="31"/>
      <c r="C84" s="15"/>
      <c r="D84" s="15"/>
      <c r="E84" s="17"/>
      <c r="F84" s="18"/>
    </row>
    <row r="85" spans="1:6" x14ac:dyDescent="0.25">
      <c r="A85" s="16"/>
      <c r="B85" s="31"/>
      <c r="C85" s="15"/>
      <c r="D85" s="15"/>
      <c r="E85" s="17"/>
      <c r="F85" s="18"/>
    </row>
    <row r="86" spans="1:6" x14ac:dyDescent="0.25">
      <c r="A86" s="16"/>
      <c r="B86" s="31"/>
      <c r="C86" s="15"/>
      <c r="D86" s="15"/>
      <c r="E86" s="17"/>
      <c r="F86" s="18"/>
    </row>
    <row r="87" spans="1:6" x14ac:dyDescent="0.25">
      <c r="A87" s="16"/>
      <c r="B87" s="31"/>
      <c r="C87" s="15"/>
      <c r="D87" s="15"/>
      <c r="E87" s="17"/>
      <c r="F87" s="18"/>
    </row>
    <row r="88" spans="1:6" x14ac:dyDescent="0.25">
      <c r="A88" s="16"/>
      <c r="B88" s="31"/>
      <c r="C88" s="15"/>
      <c r="D88" s="15"/>
      <c r="E88" s="17"/>
      <c r="F88" s="18"/>
    </row>
    <row r="89" spans="1:6" x14ac:dyDescent="0.25">
      <c r="A89" s="16"/>
      <c r="B89" s="31"/>
      <c r="C89" s="15"/>
      <c r="D89" s="15"/>
      <c r="E89" s="17"/>
      <c r="F89" s="18"/>
    </row>
    <row r="90" spans="1:6" x14ac:dyDescent="0.25">
      <c r="A90" s="16"/>
      <c r="B90" s="31"/>
      <c r="C90" s="15"/>
      <c r="D90" s="15"/>
      <c r="E90" s="17"/>
      <c r="F90" s="18"/>
    </row>
    <row r="91" spans="1:6" x14ac:dyDescent="0.25">
      <c r="A91" s="16"/>
      <c r="B91" s="31"/>
      <c r="C91" s="15"/>
      <c r="D91" s="15"/>
      <c r="E91" s="17"/>
      <c r="F91" s="18"/>
    </row>
    <row r="92" spans="1:6" x14ac:dyDescent="0.25">
      <c r="A92" s="16"/>
      <c r="B92" s="31"/>
      <c r="C92" s="15"/>
      <c r="D92" s="15"/>
      <c r="E92" s="17"/>
      <c r="F92" s="18"/>
    </row>
    <row r="93" spans="1:6" x14ac:dyDescent="0.25">
      <c r="A93" s="16"/>
      <c r="B93" s="31"/>
      <c r="C93" s="15"/>
      <c r="D93" s="15"/>
      <c r="E93" s="17"/>
      <c r="F93" s="18"/>
    </row>
    <row r="94" spans="1:6" x14ac:dyDescent="0.25">
      <c r="A94" s="16"/>
      <c r="B94" s="31"/>
      <c r="C94" s="15"/>
      <c r="D94" s="15"/>
      <c r="E94" s="17"/>
      <c r="F94" s="18"/>
    </row>
    <row r="95" spans="1:6" x14ac:dyDescent="0.25">
      <c r="A95" s="16"/>
      <c r="B95" s="31"/>
      <c r="C95" s="15"/>
      <c r="D95" s="15"/>
      <c r="E95" s="17"/>
      <c r="F95" s="18"/>
    </row>
    <row r="96" spans="1:6" x14ac:dyDescent="0.25">
      <c r="A96" s="16"/>
      <c r="B96" s="31"/>
      <c r="C96" s="15"/>
      <c r="D96" s="15"/>
      <c r="E96" s="17"/>
      <c r="F96" s="18"/>
    </row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</sheetData>
  <mergeCells count="2">
    <mergeCell ref="A12:L12"/>
    <mergeCell ref="A10:D10"/>
  </mergeCells>
  <conditionalFormatting sqref="H10">
    <cfRule type="cellIs" dxfId="67" priority="43" operator="between">
      <formula>0.75</formula>
      <formula>1</formula>
    </cfRule>
    <cfRule type="cellIs" dxfId="66" priority="44" operator="between">
      <formula>45.0001%</formula>
      <formula>74.99%</formula>
    </cfRule>
    <cfRule type="cellIs" dxfId="65" priority="45" operator="between">
      <formula>0</formula>
      <formula>0.45</formula>
    </cfRule>
  </conditionalFormatting>
  <conditionalFormatting sqref="J10">
    <cfRule type="cellIs" dxfId="64" priority="40" operator="between">
      <formula>0.75</formula>
      <formula>1</formula>
    </cfRule>
    <cfRule type="cellIs" dxfId="63" priority="41" operator="between">
      <formula>45.0001%</formula>
      <formula>74.99%</formula>
    </cfRule>
    <cfRule type="cellIs" dxfId="62" priority="42" operator="between">
      <formula>0</formula>
      <formula>0.45</formula>
    </cfRule>
  </conditionalFormatting>
  <conditionalFormatting sqref="L10">
    <cfRule type="cellIs" dxfId="61" priority="37" operator="between">
      <formula>0.75</formula>
      <formula>1</formula>
    </cfRule>
    <cfRule type="cellIs" dxfId="60" priority="38" operator="between">
      <formula>45.0001%</formula>
      <formula>74.99%</formula>
    </cfRule>
    <cfRule type="cellIs" dxfId="59" priority="39" operator="between">
      <formula>0</formula>
      <formula>0.45</formula>
    </cfRule>
  </conditionalFormatting>
  <conditionalFormatting sqref="H5:H8">
    <cfRule type="cellIs" dxfId="58" priority="25" operator="between">
      <formula>0.75</formula>
      <formula>1</formula>
    </cfRule>
    <cfRule type="cellIs" dxfId="57" priority="26" operator="between">
      <formula>45.0001%</formula>
      <formula>74.99%</formula>
    </cfRule>
    <cfRule type="cellIs" dxfId="56" priority="27" operator="between">
      <formula>0</formula>
      <formula>0.45</formula>
    </cfRule>
  </conditionalFormatting>
  <conditionalFormatting sqref="J5:J8">
    <cfRule type="cellIs" dxfId="55" priority="22" operator="between">
      <formula>0.75</formula>
      <formula>1</formula>
    </cfRule>
    <cfRule type="cellIs" dxfId="54" priority="23" operator="between">
      <formula>45.0001%</formula>
      <formula>74.99%</formula>
    </cfRule>
    <cfRule type="cellIs" dxfId="53" priority="24" operator="between">
      <formula>0</formula>
      <formula>0.45</formula>
    </cfRule>
  </conditionalFormatting>
  <conditionalFormatting sqref="L5:L8">
    <cfRule type="cellIs" dxfId="52" priority="19" operator="between">
      <formula>0.75</formula>
      <formula>1</formula>
    </cfRule>
    <cfRule type="cellIs" dxfId="51" priority="20" operator="between">
      <formula>45.0001%</formula>
      <formula>74.99%</formula>
    </cfRule>
    <cfRule type="cellIs" dxfId="50" priority="21" operator="between">
      <formula>0</formula>
      <formula>0.45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MaeDepe"/>
  <dimension ref="A1:L60"/>
  <sheetViews>
    <sheetView showGridLines="0" zoomScaleNormal="100" workbookViewId="0">
      <pane ySplit="4" topLeftCell="A5" activePane="bottomLeft" state="frozen"/>
      <selection activeCell="A5" sqref="A5"/>
      <selection pane="bottomLeft" activeCell="G29" sqref="G29"/>
    </sheetView>
  </sheetViews>
  <sheetFormatPr baseColWidth="10" defaultColWidth="0" defaultRowHeight="15" customHeight="1" zeroHeight="1" x14ac:dyDescent="0.25"/>
  <cols>
    <col min="1" max="1" width="17.85546875" customWidth="1"/>
    <col min="2" max="2" width="35.42578125" customWidth="1"/>
    <col min="3" max="3" width="16.5703125" customWidth="1"/>
    <col min="4" max="4" width="20" style="52" customWidth="1"/>
    <col min="5" max="5" width="17.5703125" style="52" bestFit="1" customWidth="1"/>
    <col min="6" max="6" width="13.5703125" bestFit="1" customWidth="1"/>
    <col min="7" max="7" width="18.140625" style="52" bestFit="1" customWidth="1"/>
    <col min="8" max="8" width="13" bestFit="1" customWidth="1"/>
    <col min="9" max="9" width="17.140625" style="52" bestFit="1" customWidth="1"/>
    <col min="10" max="10" width="17.5703125" bestFit="1" customWidth="1"/>
    <col min="11" max="12" width="7.7109375" customWidth="1"/>
    <col min="13" max="16384" width="7.7109375" hidden="1"/>
  </cols>
  <sheetData>
    <row r="1" spans="1:10" ht="12" customHeight="1" x14ac:dyDescent="0.25"/>
    <row r="2" spans="1:10" ht="26.25" x14ac:dyDescent="0.4">
      <c r="A2" s="19"/>
      <c r="C2" s="8" t="s">
        <v>7</v>
      </c>
      <c r="D2" s="104">
        <f>+Proyectos!D2</f>
        <v>44651</v>
      </c>
      <c r="E2" s="70"/>
    </row>
    <row r="3" spans="1:10" ht="24.75" customHeight="1" x14ac:dyDescent="0.25"/>
    <row r="4" spans="1:10" s="69" customFormat="1" ht="49.5" customHeight="1" x14ac:dyDescent="0.2">
      <c r="A4" s="53" t="s">
        <v>97</v>
      </c>
      <c r="B4" s="53" t="s">
        <v>96</v>
      </c>
      <c r="C4" s="53" t="s">
        <v>143</v>
      </c>
      <c r="D4" s="68" t="s">
        <v>77</v>
      </c>
      <c r="E4" s="68" t="s">
        <v>17</v>
      </c>
      <c r="F4" s="53" t="s">
        <v>78</v>
      </c>
      <c r="G4" s="68" t="s">
        <v>19</v>
      </c>
      <c r="H4" s="53" t="s">
        <v>79</v>
      </c>
      <c r="I4" s="68" t="s">
        <v>89</v>
      </c>
      <c r="J4" s="53" t="s">
        <v>90</v>
      </c>
    </row>
    <row r="5" spans="1:10" s="62" customFormat="1" ht="15" customHeight="1" x14ac:dyDescent="0.2">
      <c r="A5" s="45">
        <v>4000</v>
      </c>
      <c r="B5" s="46" t="s">
        <v>29</v>
      </c>
      <c r="C5" s="64">
        <v>6847897802.6357193</v>
      </c>
      <c r="D5" s="65">
        <f>+MaeDepe[[#This Row],[Apropiación_]]-MaeDepe[[#This Row],[CDP]]</f>
        <v>3684256733.1957188</v>
      </c>
      <c r="E5" s="65">
        <v>3163641069.4400005</v>
      </c>
      <c r="F5" s="47">
        <f>+MaeDepe[[#This Row],[CDP]]/MaeDepe[[#This Row],[Apropiación_]]</f>
        <v>0.46198719090438706</v>
      </c>
      <c r="G5" s="65">
        <v>2688247672.1847768</v>
      </c>
      <c r="H5" s="47">
        <f>+MaeDepe[[#This Row],[CRP]]/MaeDepe[[#This Row],[Apropiación_]]</f>
        <v>0.39256539008950814</v>
      </c>
      <c r="I5" s="65">
        <v>310419800.35477686</v>
      </c>
      <c r="J5" s="47">
        <f>+MaeDepe[[#This Row],[Obligado]]/MaeDepe[[#This Row],[Apropiación_]]</f>
        <v>4.533067071113385E-2</v>
      </c>
    </row>
    <row r="6" spans="1:10" s="62" customFormat="1" ht="36.75" customHeight="1" x14ac:dyDescent="0.2">
      <c r="A6" s="45">
        <v>6000</v>
      </c>
      <c r="B6" s="46" t="s">
        <v>46</v>
      </c>
      <c r="C6" s="64">
        <v>516522681.99999976</v>
      </c>
      <c r="D6" s="65">
        <f>+MaeDepe[[#This Row],[Apropiación_]]-MaeDepe[[#This Row],[CDP]]</f>
        <v>-20755323.000000238</v>
      </c>
      <c r="E6" s="65">
        <v>537278005</v>
      </c>
      <c r="F6" s="47">
        <f>+MaeDepe[[#This Row],[CDP]]/MaeDepe[[#This Row],[Apropiación_]]</f>
        <v>1.0401827910434343</v>
      </c>
      <c r="G6" s="65">
        <v>361200893</v>
      </c>
      <c r="H6" s="47">
        <f>+MaeDepe[[#This Row],[CRP]]/MaeDepe[[#This Row],[Apropiación_]]</f>
        <v>0.69929338166024657</v>
      </c>
      <c r="I6" s="65">
        <v>95997255</v>
      </c>
      <c r="J6" s="47">
        <f>+MaeDepe[[#This Row],[Obligado]]/MaeDepe[[#This Row],[Apropiación_]]</f>
        <v>0.18585293220482435</v>
      </c>
    </row>
    <row r="7" spans="1:10" s="62" customFormat="1" ht="25.5" x14ac:dyDescent="0.2">
      <c r="A7" s="45">
        <v>5000</v>
      </c>
      <c r="B7" s="46" t="s">
        <v>48</v>
      </c>
      <c r="C7" s="64">
        <v>1776961192.5207999</v>
      </c>
      <c r="D7" s="65">
        <f>+MaeDepe[[#This Row],[Apropiación_]]-MaeDepe[[#This Row],[CDP]]</f>
        <v>71261058.520799875</v>
      </c>
      <c r="E7" s="65">
        <v>1705700134</v>
      </c>
      <c r="F7" s="47">
        <f>+MaeDepe[[#This Row],[CDP]]/MaeDepe[[#This Row],[Apropiación_]]</f>
        <v>0.95989723421043949</v>
      </c>
      <c r="G7" s="65">
        <v>1545740267</v>
      </c>
      <c r="H7" s="47">
        <f>+MaeDepe[[#This Row],[CRP]]/MaeDepe[[#This Row],[Apropiación_]]</f>
        <v>0.86987846077111597</v>
      </c>
      <c r="I7" s="65">
        <v>240975915</v>
      </c>
      <c r="J7" s="47">
        <f>+MaeDepe[[#This Row],[Obligado]]/MaeDepe[[#This Row],[Apropiación_]]</f>
        <v>0.13561124239193495</v>
      </c>
    </row>
    <row r="8" spans="1:10" s="62" customFormat="1" ht="12.75" x14ac:dyDescent="0.2">
      <c r="A8" s="45">
        <v>3000</v>
      </c>
      <c r="B8" s="46" t="s">
        <v>33</v>
      </c>
      <c r="C8" s="64">
        <v>10310827398.130201</v>
      </c>
      <c r="D8" s="65">
        <f>+MaeDepe[[#This Row],[Apropiación_]]-MaeDepe[[#This Row],[CDP]]</f>
        <v>2742115498.490201</v>
      </c>
      <c r="E8" s="65">
        <v>7568711899.6400003</v>
      </c>
      <c r="F8" s="47">
        <f>+MaeDepe[[#This Row],[CDP]]/MaeDepe[[#This Row],[Apropiación_]]</f>
        <v>0.73405475694535771</v>
      </c>
      <c r="G8" s="65">
        <v>6589325932</v>
      </c>
      <c r="H8" s="47">
        <f>+MaeDepe[[#This Row],[CRP]]/MaeDepe[[#This Row],[Apropiación_]]</f>
        <v>0.63906859047945364</v>
      </c>
      <c r="I8" s="65">
        <v>1256456148</v>
      </c>
      <c r="J8" s="47">
        <f>+MaeDepe[[#This Row],[Obligado]]/MaeDepe[[#This Row],[Apropiación_]]</f>
        <v>0.12185793627268456</v>
      </c>
    </row>
    <row r="9" spans="1:10" s="62" customFormat="1" ht="12.75" x14ac:dyDescent="0.2">
      <c r="A9" s="45">
        <v>7000</v>
      </c>
      <c r="B9" s="46" t="s">
        <v>49</v>
      </c>
      <c r="C9" s="64">
        <v>20706835103.579998</v>
      </c>
      <c r="D9" s="65">
        <f>+MaeDepe[[#This Row],[Apropiación_]]-MaeDepe[[#This Row],[CDP]]</f>
        <v>8002767951.8599968</v>
      </c>
      <c r="E9" s="65">
        <v>12704067151.720001</v>
      </c>
      <c r="F9" s="47">
        <f>+MaeDepe[[#This Row],[CDP]]/MaeDepe[[#This Row],[Apropiación_]]</f>
        <v>0.61352046742882493</v>
      </c>
      <c r="G9" s="65">
        <v>12040671164.381783</v>
      </c>
      <c r="H9" s="47">
        <f>+MaeDepe[[#This Row],[CRP]]/MaeDepe[[#This Row],[Apropiación_]]</f>
        <v>0.58148293083669145</v>
      </c>
      <c r="I9" s="65">
        <v>3053698419.8317943</v>
      </c>
      <c r="J9" s="47">
        <f>+MaeDepe[[#This Row],[Obligado]]/MaeDepe[[#This Row],[Apropiación_]]</f>
        <v>0.14747296747941174</v>
      </c>
    </row>
    <row r="10" spans="1:10" s="62" customFormat="1" ht="12.75" x14ac:dyDescent="0.2">
      <c r="A10" s="45">
        <v>8000</v>
      </c>
      <c r="B10" s="46" t="s">
        <v>37</v>
      </c>
      <c r="C10" s="64">
        <v>221249885</v>
      </c>
      <c r="D10" s="65">
        <f>+MaeDepe[[#This Row],[Apropiación_]]-MaeDepe[[#This Row],[CDP]]</f>
        <v>749997</v>
      </c>
      <c r="E10" s="65">
        <v>220499888</v>
      </c>
      <c r="F10" s="47">
        <f>+MaeDepe[[#This Row],[CDP]]/MaeDepe[[#This Row],[Apropiación_]]</f>
        <v>0.99661018128890777</v>
      </c>
      <c r="G10" s="65">
        <v>220416555</v>
      </c>
      <c r="H10" s="47">
        <f>+MaeDepe[[#This Row],[CRP]]/MaeDepe[[#This Row],[Apropiación_]]</f>
        <v>0.99623353476545307</v>
      </c>
      <c r="I10" s="65">
        <v>37999980</v>
      </c>
      <c r="J10" s="47">
        <f>+MaeDepe[[#This Row],[Obligado]]/MaeDepe[[#This Row],[Apropiación_]]</f>
        <v>0.17175141130581831</v>
      </c>
    </row>
    <row r="11" spans="1:10" s="62" customFormat="1" ht="12.75" x14ac:dyDescent="0.2">
      <c r="A11" s="45">
        <v>1000</v>
      </c>
      <c r="B11" s="46" t="s">
        <v>38</v>
      </c>
      <c r="C11" s="64">
        <v>1247313661.8121099</v>
      </c>
      <c r="D11" s="65">
        <f>+MaeDepe[[#This Row],[Apropiación_]]-MaeDepe[[#This Row],[CDP]]</f>
        <v>1247313661.8121099</v>
      </c>
      <c r="E11" s="65">
        <v>0</v>
      </c>
      <c r="F11" s="47">
        <f>+MaeDepe[[#This Row],[CDP]]/MaeDepe[[#This Row],[Apropiación_]]</f>
        <v>0</v>
      </c>
      <c r="G11" s="65">
        <v>0</v>
      </c>
      <c r="H11" s="47">
        <f>+MaeDepe[[#This Row],[CRP]]/MaeDepe[[#This Row],[Apropiación_]]</f>
        <v>0</v>
      </c>
      <c r="I11" s="65">
        <v>0</v>
      </c>
      <c r="J11" s="47">
        <f>+MaeDepe[[#This Row],[Obligado]]/MaeDepe[[#This Row],[Apropiación_]]</f>
        <v>0</v>
      </c>
    </row>
    <row r="12" spans="1:10" s="62" customFormat="1" ht="12.75" x14ac:dyDescent="0.2">
      <c r="A12" s="45">
        <v>1050</v>
      </c>
      <c r="B12" s="46" t="s">
        <v>25</v>
      </c>
      <c r="C12" s="64">
        <v>71989272</v>
      </c>
      <c r="D12" s="65">
        <f>+MaeDepe[[#This Row],[Apropiación_]]-MaeDepe[[#This Row],[CDP]]</f>
        <v>864736</v>
      </c>
      <c r="E12" s="65">
        <v>71124536</v>
      </c>
      <c r="F12" s="47">
        <f>+MaeDepe[[#This Row],[CDP]]/MaeDepe[[#This Row],[Apropiación_]]</f>
        <v>0.98798798798798804</v>
      </c>
      <c r="G12" s="65">
        <v>70475984</v>
      </c>
      <c r="H12" s="47">
        <f>+MaeDepe[[#This Row],[CRP]]/MaeDepe[[#This Row],[Apropiación_]]</f>
        <v>0.97897897897897901</v>
      </c>
      <c r="I12" s="65">
        <v>6485520</v>
      </c>
      <c r="J12" s="47">
        <f>+MaeDepe[[#This Row],[Obligado]]/MaeDepe[[#This Row],[Apropiación_]]</f>
        <v>9.0090090090090086E-2</v>
      </c>
    </row>
    <row r="13" spans="1:10" s="62" customFormat="1" ht="12.75" x14ac:dyDescent="0.2">
      <c r="A13" s="45">
        <v>1100</v>
      </c>
      <c r="B13" s="46" t="s">
        <v>34</v>
      </c>
      <c r="C13" s="64">
        <v>227966460.80000001</v>
      </c>
      <c r="D13" s="65">
        <f>+MaeDepe[[#This Row],[Apropiación_]]-MaeDepe[[#This Row],[CDP]]</f>
        <v>4970199</v>
      </c>
      <c r="E13" s="65">
        <v>222996261.80000001</v>
      </c>
      <c r="F13" s="47">
        <f>+MaeDepe[[#This Row],[CDP]]/MaeDepe[[#This Row],[Apropiación_]]</f>
        <v>0.97819767441860461</v>
      </c>
      <c r="G13" s="65">
        <v>222996261.80000001</v>
      </c>
      <c r="H13" s="47">
        <f>+MaeDepe[[#This Row],[CRP]]/MaeDepe[[#This Row],[Apropiación_]]</f>
        <v>0.97819767441860461</v>
      </c>
      <c r="I13" s="65">
        <v>24850995</v>
      </c>
      <c r="J13" s="47">
        <f>+MaeDepe[[#This Row],[Obligado]]/MaeDepe[[#This Row],[Apropiación_]]</f>
        <v>0.10901162790697674</v>
      </c>
    </row>
    <row r="14" spans="1:10" s="62" customFormat="1" ht="12.75" x14ac:dyDescent="0.2">
      <c r="A14" s="45">
        <v>1350</v>
      </c>
      <c r="B14" s="46" t="s">
        <v>67</v>
      </c>
      <c r="C14" s="64">
        <v>413849941.95416665</v>
      </c>
      <c r="D14" s="65">
        <f>+MaeDepe[[#This Row],[Apropiación_]]-MaeDepe[[#This Row],[CDP]]</f>
        <v>360307535.95416665</v>
      </c>
      <c r="E14" s="65">
        <v>53542406</v>
      </c>
      <c r="F14" s="47">
        <f>+MaeDepe[[#This Row],[CDP]]/MaeDepe[[#This Row],[Apropiación_]]</f>
        <v>0.12937637673011865</v>
      </c>
      <c r="G14" s="65">
        <v>47013912</v>
      </c>
      <c r="H14" s="47">
        <f>+MaeDepe[[#This Row],[CRP]]/MaeDepe[[#This Row],[Apropiación_]]</f>
        <v>0.11360134975011481</v>
      </c>
      <c r="I14" s="65">
        <v>17824419</v>
      </c>
      <c r="J14" s="47">
        <f>+MaeDepe[[#This Row],[Obligado]]/MaeDepe[[#This Row],[Apropiación_]]</f>
        <v>4.3069763199275815E-2</v>
      </c>
    </row>
    <row r="15" spans="1:10" s="62" customFormat="1" ht="12.75" x14ac:dyDescent="0.2">
      <c r="A15" s="45">
        <v>1300</v>
      </c>
      <c r="B15" s="46" t="s">
        <v>63</v>
      </c>
      <c r="C15" s="64">
        <v>200666666.66666666</v>
      </c>
      <c r="D15" s="65">
        <f>+MaeDepe[[#This Row],[Apropiación_]]-MaeDepe[[#This Row],[CDP]]</f>
        <v>33666668.666666657</v>
      </c>
      <c r="E15" s="65">
        <v>166999998</v>
      </c>
      <c r="F15" s="47">
        <f>+MaeDepe[[#This Row],[CDP]]/MaeDepe[[#This Row],[Apropiación_]]</f>
        <v>0.83222590365448512</v>
      </c>
      <c r="G15" s="65">
        <v>165000000</v>
      </c>
      <c r="H15" s="47">
        <f>+MaeDepe[[#This Row],[CRP]]/MaeDepe[[#This Row],[Apropiación_]]</f>
        <v>0.82225913621262459</v>
      </c>
      <c r="I15" s="65">
        <v>30000000</v>
      </c>
      <c r="J15" s="47">
        <f>+MaeDepe[[#This Row],[Obligado]]/MaeDepe[[#This Row],[Apropiación_]]</f>
        <v>0.14950166112956811</v>
      </c>
    </row>
    <row r="16" spans="1:10" s="62" customFormat="1" ht="12.75" x14ac:dyDescent="0.2">
      <c r="A16" s="45">
        <v>1150</v>
      </c>
      <c r="B16" s="46" t="s">
        <v>93</v>
      </c>
      <c r="C16" s="64">
        <v>0</v>
      </c>
      <c r="D16" s="65">
        <f>+MaeDepe[[#This Row],[Apropiación_]]-MaeDepe[[#This Row],[CDP]]</f>
        <v>0</v>
      </c>
      <c r="E16" s="65">
        <v>0</v>
      </c>
      <c r="F16" s="47">
        <v>0</v>
      </c>
      <c r="G16" s="65">
        <v>0</v>
      </c>
      <c r="H16" s="47">
        <v>0</v>
      </c>
      <c r="I16" s="65">
        <v>0</v>
      </c>
      <c r="J16" s="47">
        <v>0</v>
      </c>
    </row>
    <row r="17" spans="1:10" s="62" customFormat="1" ht="12.75" x14ac:dyDescent="0.2">
      <c r="A17" s="45">
        <v>1200</v>
      </c>
      <c r="B17" s="46" t="s">
        <v>36</v>
      </c>
      <c r="C17" s="64">
        <v>16251336002.999994</v>
      </c>
      <c r="D17" s="65">
        <f>+MaeDepe[[#This Row],[Apropiación_]]-MaeDepe[[#This Row],[CDP]]</f>
        <v>11990773804.229994</v>
      </c>
      <c r="E17" s="65">
        <v>4260562198.77</v>
      </c>
      <c r="F17" s="47">
        <f>+MaeDepe[[#This Row],[CDP]]/MaeDepe[[#This Row],[Apropiación_]]</f>
        <v>0.26216688880123462</v>
      </c>
      <c r="G17" s="65">
        <v>4195800954.77</v>
      </c>
      <c r="H17" s="47">
        <f>+MaeDepe[[#This Row],[CRP]]/MaeDepe[[#This Row],[Apropiación_]]</f>
        <v>0.25818190910553174</v>
      </c>
      <c r="I17" s="65">
        <v>416838514.82999992</v>
      </c>
      <c r="J17" s="47">
        <f>+MaeDepe[[#This Row],[Obligado]]/MaeDepe[[#This Row],[Apropiación_]]</f>
        <v>2.5649492125019852E-2</v>
      </c>
    </row>
    <row r="18" spans="1:10" s="62" customFormat="1" ht="12.75" x14ac:dyDescent="0.2">
      <c r="A18" s="45">
        <v>1250</v>
      </c>
      <c r="B18" s="46" t="s">
        <v>142</v>
      </c>
      <c r="C18" s="64">
        <v>15438260597.88032</v>
      </c>
      <c r="D18" s="65">
        <f>+MaeDepe[[#This Row],[Apropiación_]]-MaeDepe[[#This Row],[CDP]]</f>
        <v>7048269974.2003202</v>
      </c>
      <c r="E18" s="65">
        <v>8389990623.6799994</v>
      </c>
      <c r="F18" s="47">
        <f>+MaeDepe[[#This Row],[CDP]]/MaeDepe[[#This Row],[Apropiación_]]</f>
        <v>0.54345439827799957</v>
      </c>
      <c r="G18" s="65">
        <v>7976703139.9899998</v>
      </c>
      <c r="H18" s="47">
        <f>+MaeDepe[[#This Row],[CRP]]/MaeDepe[[#This Row],[Apropiación_]]</f>
        <v>0.51668405837670628</v>
      </c>
      <c r="I18" s="65">
        <v>2755146476.8199997</v>
      </c>
      <c r="J18" s="47">
        <f>+MaeDepe[[#This Row],[Obligado]]/MaeDepe[[#This Row],[Apropiación_]]</f>
        <v>0.17846223409379958</v>
      </c>
    </row>
    <row r="19" spans="1:10" s="62" customFormat="1" ht="12.75" x14ac:dyDescent="0.2">
      <c r="A19" s="45">
        <v>2000</v>
      </c>
      <c r="B19" s="46" t="s">
        <v>44</v>
      </c>
      <c r="C19" s="64">
        <v>10829029797.900671</v>
      </c>
      <c r="D19" s="65">
        <f>+MaeDepe[[#This Row],[Apropiación_]]-MaeDepe[[#This Row],[CDP]]</f>
        <v>9682436191.3606701</v>
      </c>
      <c r="E19" s="65">
        <v>1146593606.5400002</v>
      </c>
      <c r="F19" s="47">
        <f>+MaeDepe[[#This Row],[CDP]]/MaeDepe[[#This Row],[Apropiación_]]</f>
        <v>0.10588147118796185</v>
      </c>
      <c r="G19" s="65">
        <v>1110961949.8234291</v>
      </c>
      <c r="H19" s="47">
        <f>+MaeDepe[[#This Row],[CRP]]/MaeDepe[[#This Row],[Apropiación_]]</f>
        <v>0.10259108808055931</v>
      </c>
      <c r="I19" s="65">
        <v>123667745.16342892</v>
      </c>
      <c r="J19" s="47">
        <f>+MaeDepe[[#This Row],[Obligado]]/MaeDepe[[#This Row],[Apropiación_]]</f>
        <v>1.1420020765609426E-2</v>
      </c>
    </row>
    <row r="20" spans="1:10" s="62" customFormat="1" ht="12.75" x14ac:dyDescent="0.2">
      <c r="A20" s="45">
        <v>9100</v>
      </c>
      <c r="B20" s="46" t="s">
        <v>124</v>
      </c>
      <c r="C20" s="64">
        <v>998239234.11935401</v>
      </c>
      <c r="D20" s="65">
        <f>+MaeDepe[[#This Row],[Apropiación_]]-MaeDepe[[#This Row],[CDP]]</f>
        <v>998239234.11935401</v>
      </c>
      <c r="E20" s="65">
        <v>0</v>
      </c>
      <c r="F20" s="47">
        <f>+MaeDepe[[#This Row],[CDP]]/MaeDepe[[#This Row],[Apropiación_]]</f>
        <v>0</v>
      </c>
      <c r="G20" s="65">
        <v>0</v>
      </c>
      <c r="H20" s="47">
        <f>+MaeDepe[[#This Row],[CRP]]/MaeDepe[[#This Row],[Apropiación_]]</f>
        <v>0</v>
      </c>
      <c r="I20" s="65">
        <v>0</v>
      </c>
      <c r="J20" s="47">
        <f>+MaeDepe[[#This Row],[Obligado]]/MaeDepe[[#This Row],[Apropiación_]]</f>
        <v>0</v>
      </c>
    </row>
    <row r="21" spans="1:10" s="62" customFormat="1" ht="12.75" x14ac:dyDescent="0.2">
      <c r="A21" s="45">
        <v>9000</v>
      </c>
      <c r="B21" s="46" t="s">
        <v>91</v>
      </c>
      <c r="C21" s="64">
        <v>2941054300</v>
      </c>
      <c r="D21" s="65">
        <f>+MaeDepe[[#This Row],[Apropiación_]]-MaeDepe[[#This Row],[CDP]]</f>
        <v>22877139.800000191</v>
      </c>
      <c r="E21" s="65">
        <v>2918177160.1999998</v>
      </c>
      <c r="F21" s="47">
        <f>+MaeDepe[[#This Row],[CDP]]/MaeDepe[[#This Row],[Apropiación_]]</f>
        <v>0.99222144936256351</v>
      </c>
      <c r="G21" s="65">
        <v>299912222</v>
      </c>
      <c r="H21" s="47">
        <f>+MaeDepe[[#This Row],[CRP]]/MaeDepe[[#This Row],[Apropiación_]]</f>
        <v>0.1019743912922655</v>
      </c>
      <c r="I21" s="65">
        <v>169203556.15000001</v>
      </c>
      <c r="J21" s="47">
        <f>+MaeDepe[[#This Row],[Obligado]]/MaeDepe[[#This Row],[Apropiación_]]</f>
        <v>5.7531598838552557E-2</v>
      </c>
    </row>
    <row r="22" spans="1:10" s="57" customFormat="1" ht="12.75" x14ac:dyDescent="0.2">
      <c r="A22" s="143"/>
      <c r="B22" s="144"/>
      <c r="C22" s="145"/>
      <c r="D22" s="146"/>
      <c r="E22" s="147"/>
      <c r="F22" s="148"/>
      <c r="G22" s="149"/>
      <c r="H22" s="148"/>
      <c r="I22" s="149"/>
      <c r="J22" s="150"/>
    </row>
    <row r="23" spans="1:10" s="57" customFormat="1" ht="12.75" x14ac:dyDescent="0.2">
      <c r="A23" s="107" t="s">
        <v>88</v>
      </c>
      <c r="B23" s="107"/>
      <c r="C23" s="42">
        <f>SUM(C5:C22)</f>
        <v>89000000000</v>
      </c>
      <c r="D23" s="66">
        <f>SUM(D5:D22)</f>
        <v>45870115061.209999</v>
      </c>
      <c r="E23" s="66">
        <f>SUM(E5:E22)</f>
        <v>43129884938.790001</v>
      </c>
      <c r="F23" s="43">
        <f>+E23/C23</f>
        <v>0.48460544875044947</v>
      </c>
      <c r="G23" s="66">
        <f>SUM(G5:G22)</f>
        <v>37534466907.949982</v>
      </c>
      <c r="H23" s="44">
        <f>+G23/C23</f>
        <v>0.42173558323539306</v>
      </c>
      <c r="I23" s="66">
        <f>SUM(I5:I22)</f>
        <v>8539564745.1499996</v>
      </c>
      <c r="J23" s="44">
        <f>+I23/C23</f>
        <v>9.5950165675842691E-2</v>
      </c>
    </row>
    <row r="24" spans="1:10" s="63" customFormat="1" ht="15.75" customHeight="1" x14ac:dyDescent="0.2">
      <c r="A24" s="50"/>
      <c r="B24" s="51"/>
      <c r="C24" s="51">
        <f>+C23-Proyectos!E10</f>
        <v>0</v>
      </c>
      <c r="D24" s="51">
        <f>+D23-Proyectos!F10</f>
        <v>0</v>
      </c>
      <c r="E24" s="51">
        <f>+E23-Proyectos!G10</f>
        <v>0</v>
      </c>
      <c r="F24" s="51">
        <f>+F23-Proyectos!H10</f>
        <v>0</v>
      </c>
      <c r="G24" s="51">
        <f>+G23-Proyectos!I10</f>
        <v>0</v>
      </c>
      <c r="H24" s="51">
        <f>+H23-Proyectos!J10</f>
        <v>0</v>
      </c>
      <c r="I24" s="51">
        <f>+I23-Proyectos!K10</f>
        <v>0</v>
      </c>
      <c r="J24" s="51">
        <f>+J23-Proyectos!L10</f>
        <v>0</v>
      </c>
    </row>
    <row r="25" spans="1:10" x14ac:dyDescent="0.25">
      <c r="A25" s="20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x14ac:dyDescent="0.25">
      <c r="A26" s="20"/>
      <c r="B26" s="16"/>
      <c r="C26" s="16"/>
      <c r="D26" s="51"/>
      <c r="E26" s="51"/>
      <c r="F26" s="16"/>
      <c r="G26" s="51"/>
      <c r="H26" s="16"/>
      <c r="I26" s="51"/>
      <c r="J26" s="16"/>
    </row>
    <row r="27" spans="1:10" x14ac:dyDescent="0.25">
      <c r="A27" s="20"/>
      <c r="B27" s="16"/>
      <c r="C27" s="16"/>
      <c r="D27" s="51"/>
      <c r="E27" s="51"/>
      <c r="F27" s="16"/>
      <c r="G27" s="51"/>
      <c r="H27" s="16"/>
      <c r="I27" s="51"/>
      <c r="J27" s="16"/>
    </row>
    <row r="28" spans="1:10" x14ac:dyDescent="0.25">
      <c r="A28" s="20"/>
      <c r="B28" s="16"/>
      <c r="C28" s="16"/>
      <c r="D28" s="51"/>
      <c r="E28" s="51"/>
      <c r="F28" s="16"/>
      <c r="G28" s="51"/>
      <c r="H28" s="16"/>
      <c r="I28" s="51"/>
      <c r="J28" s="16"/>
    </row>
    <row r="29" spans="1:10" x14ac:dyDescent="0.25">
      <c r="A29" s="20"/>
      <c r="B29" s="16"/>
      <c r="C29" s="16"/>
      <c r="D29" s="51"/>
      <c r="E29" s="51"/>
      <c r="F29" s="16"/>
      <c r="G29" s="51"/>
      <c r="H29" s="16"/>
      <c r="I29" s="51"/>
      <c r="J29" s="16"/>
    </row>
    <row r="30" spans="1:10" x14ac:dyDescent="0.25">
      <c r="A30" s="20"/>
      <c r="B30" s="16"/>
      <c r="C30" s="16"/>
      <c r="D30" s="51"/>
      <c r="E30" s="51"/>
      <c r="F30" s="16"/>
      <c r="G30" s="51"/>
      <c r="H30" s="16"/>
      <c r="I30" s="51"/>
      <c r="J30" s="16"/>
    </row>
    <row r="31" spans="1:10" x14ac:dyDescent="0.25">
      <c r="A31" s="20"/>
      <c r="B31" s="16"/>
      <c r="C31" s="16"/>
      <c r="D31" s="51"/>
      <c r="E31" s="51"/>
      <c r="F31" s="16"/>
      <c r="G31" s="51"/>
      <c r="H31" s="16"/>
      <c r="I31" s="51"/>
      <c r="J31" s="16"/>
    </row>
    <row r="32" spans="1:10" x14ac:dyDescent="0.25">
      <c r="B32" s="21"/>
      <c r="C32" s="21"/>
      <c r="D32" s="67"/>
      <c r="E32" s="67"/>
      <c r="F32" s="21"/>
      <c r="G32" s="67"/>
      <c r="H32" s="21"/>
      <c r="I32" s="67"/>
      <c r="J32" s="21"/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</sheetData>
  <mergeCells count="2">
    <mergeCell ref="A23:B23"/>
    <mergeCell ref="B25:J25"/>
  </mergeCells>
  <conditionalFormatting sqref="F5:F21 H5:H21 J5:J21">
    <cfRule type="cellIs" dxfId="34" priority="10" operator="between">
      <formula>0.75</formula>
      <formula>1</formula>
    </cfRule>
    <cfRule type="cellIs" dxfId="33" priority="11" operator="between">
      <formula>45.0001%</formula>
      <formula>74.99%</formula>
    </cfRule>
    <cfRule type="cellIs" dxfId="32" priority="12" operator="between">
      <formula>0</formula>
      <formula>0.45</formula>
    </cfRule>
  </conditionalFormatting>
  <conditionalFormatting sqref="F23">
    <cfRule type="cellIs" dxfId="31" priority="7" operator="between">
      <formula>0.75</formula>
      <formula>1</formula>
    </cfRule>
    <cfRule type="cellIs" dxfId="30" priority="8" operator="between">
      <formula>45.0001%</formula>
      <formula>74.99%</formula>
    </cfRule>
    <cfRule type="cellIs" dxfId="29" priority="9" operator="between">
      <formula>0</formula>
      <formula>0.45</formula>
    </cfRule>
  </conditionalFormatting>
  <conditionalFormatting sqref="H23">
    <cfRule type="cellIs" dxfId="28" priority="4" operator="between">
      <formula>0.75</formula>
      <formula>1</formula>
    </cfRule>
    <cfRule type="cellIs" dxfId="27" priority="5" operator="between">
      <formula>45.0001%</formula>
      <formula>74.99%</formula>
    </cfRule>
    <cfRule type="cellIs" dxfId="26" priority="6" operator="between">
      <formula>0</formula>
      <formula>0.45</formula>
    </cfRule>
  </conditionalFormatting>
  <conditionalFormatting sqref="J23">
    <cfRule type="cellIs" dxfId="25" priority="1" operator="between">
      <formula>0.75</formula>
      <formula>1</formula>
    </cfRule>
    <cfRule type="cellIs" dxfId="24" priority="2" operator="between">
      <formula>45.0001%</formula>
      <formula>74.99%</formula>
    </cfRule>
    <cfRule type="cellIs" dxfId="23" priority="3" operator="between">
      <formula>0</formula>
      <formula>0.45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56"/>
  <sheetViews>
    <sheetView showGridLines="0" tabSelected="1" view="pageBreakPreview" zoomScale="85" zoomScaleNormal="100" zoomScaleSheetLayoutView="85" workbookViewId="0">
      <pane ySplit="8" topLeftCell="A9" activePane="bottomLeft" state="frozen"/>
      <selection activeCell="E1" sqref="E1"/>
      <selection pane="bottomLeft" activeCell="R146" sqref="R146"/>
    </sheetView>
  </sheetViews>
  <sheetFormatPr baseColWidth="10" defaultRowHeight="15" x14ac:dyDescent="0.25"/>
  <cols>
    <col min="1" max="1" width="34.140625" style="22" customWidth="1"/>
    <col min="2" max="2" width="14.85546875" style="22" customWidth="1"/>
    <col min="3" max="3" width="20.85546875" style="22" customWidth="1"/>
    <col min="4" max="4" width="21.42578125" style="22" customWidth="1"/>
    <col min="5" max="5" width="32" style="22" customWidth="1"/>
    <col min="6" max="7" width="18.42578125" style="22" customWidth="1"/>
    <col min="8" max="8" width="50" style="73" bestFit="1" customWidth="1"/>
    <col min="9" max="9" width="20" style="22" bestFit="1" customWidth="1"/>
    <col min="10" max="10" width="20.7109375" style="22" bestFit="1" customWidth="1"/>
    <col min="11" max="11" width="21.140625" style="22" bestFit="1" customWidth="1"/>
    <col min="12" max="12" width="23.140625" style="22" bestFit="1" customWidth="1"/>
    <col min="13" max="13" width="20" style="22" customWidth="1"/>
    <col min="14" max="14" width="20.42578125" style="22" bestFit="1" customWidth="1"/>
    <col min="15" max="15" width="8.140625" style="22" bestFit="1" customWidth="1"/>
    <col min="16" max="16" width="20.42578125" style="22" bestFit="1" customWidth="1"/>
    <col min="17" max="17" width="15" style="22" bestFit="1" customWidth="1"/>
    <col min="18" max="18" width="21.42578125" style="22" bestFit="1" customWidth="1"/>
    <col min="19" max="19" width="8.140625" style="22" bestFit="1" customWidth="1"/>
    <col min="20" max="20" width="24.42578125" style="22" customWidth="1"/>
    <col min="21" max="21" width="24" style="22" customWidth="1"/>
    <col min="22" max="16384" width="11.42578125" style="22"/>
  </cols>
  <sheetData>
    <row r="1" spans="1:21" x14ac:dyDescent="0.25">
      <c r="A1" s="108"/>
      <c r="B1" s="110" t="s">
        <v>0</v>
      </c>
      <c r="C1" s="111"/>
      <c r="D1" s="110"/>
      <c r="E1" s="110"/>
      <c r="F1" s="110"/>
      <c r="G1" s="110"/>
      <c r="H1" s="112"/>
      <c r="I1" s="113"/>
      <c r="J1" s="114" t="s">
        <v>1</v>
      </c>
      <c r="K1" s="115"/>
      <c r="L1" s="115"/>
      <c r="M1" s="115"/>
      <c r="N1" s="116"/>
      <c r="O1" s="115"/>
      <c r="P1" s="115"/>
      <c r="Q1" s="115"/>
      <c r="R1" s="115"/>
      <c r="S1" s="115"/>
      <c r="T1" s="115"/>
      <c r="U1" s="117"/>
    </row>
    <row r="2" spans="1:21" x14ac:dyDescent="0.25">
      <c r="A2" s="108"/>
      <c r="B2" s="118" t="s">
        <v>2</v>
      </c>
      <c r="C2" s="119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  <c r="O2" s="120"/>
      <c r="P2" s="120"/>
      <c r="Q2" s="120"/>
      <c r="R2" s="120"/>
      <c r="S2" s="120"/>
      <c r="T2" s="120"/>
      <c r="U2" s="122"/>
    </row>
    <row r="3" spans="1:21" ht="15.75" thickBot="1" x14ac:dyDescent="0.3">
      <c r="A3" s="109"/>
      <c r="B3" s="123" t="s">
        <v>3</v>
      </c>
      <c r="C3" s="124"/>
      <c r="D3" s="124"/>
      <c r="E3" s="125"/>
      <c r="F3" s="126" t="s">
        <v>4</v>
      </c>
      <c r="G3" s="127"/>
      <c r="H3" s="128"/>
      <c r="I3" s="126" t="s">
        <v>5</v>
      </c>
      <c r="J3" s="127"/>
      <c r="K3" s="127"/>
      <c r="L3" s="127"/>
      <c r="M3" s="127"/>
      <c r="N3" s="129"/>
      <c r="O3" s="127"/>
      <c r="P3" s="127"/>
      <c r="Q3" s="127"/>
      <c r="R3" s="127"/>
      <c r="S3" s="127"/>
      <c r="T3" s="127"/>
      <c r="U3" s="128"/>
    </row>
    <row r="4" spans="1:21" ht="15.75" thickTop="1" x14ac:dyDescent="0.25">
      <c r="A4" s="1"/>
      <c r="B4" s="2"/>
      <c r="C4" s="3"/>
      <c r="D4" s="2"/>
      <c r="E4" s="2"/>
      <c r="F4" s="4"/>
      <c r="G4" s="4"/>
      <c r="H4" s="71"/>
      <c r="I4" s="6"/>
      <c r="J4" s="5"/>
      <c r="K4" s="6"/>
      <c r="L4" s="6"/>
      <c r="M4" s="5"/>
      <c r="N4" s="7"/>
      <c r="O4" s="4"/>
      <c r="P4" s="4"/>
      <c r="Q4" s="10"/>
      <c r="R4" s="23"/>
      <c r="S4" s="10"/>
      <c r="T4" s="13"/>
      <c r="U4" s="10"/>
    </row>
    <row r="5" spans="1:21" x14ac:dyDescent="0.25">
      <c r="A5" s="133" t="s">
        <v>6</v>
      </c>
      <c r="B5" s="134"/>
      <c r="C5" s="135"/>
      <c r="D5" s="134"/>
      <c r="E5" s="134"/>
      <c r="F5" s="134"/>
      <c r="G5" s="134"/>
      <c r="H5" s="136"/>
      <c r="I5" s="137"/>
      <c r="J5" s="136"/>
      <c r="K5" s="137"/>
      <c r="L5" s="137"/>
      <c r="M5" s="136"/>
      <c r="N5" s="138"/>
      <c r="O5" s="134"/>
      <c r="P5" s="134"/>
      <c r="Q5" s="10"/>
      <c r="R5" s="10"/>
      <c r="S5" s="10"/>
      <c r="T5" s="10"/>
      <c r="U5" s="10"/>
    </row>
    <row r="6" spans="1:21" x14ac:dyDescent="0.25">
      <c r="A6" s="8" t="s">
        <v>7</v>
      </c>
      <c r="B6" s="142">
        <f>+Proyectos!D2</f>
        <v>44651</v>
      </c>
      <c r="C6" s="142"/>
      <c r="D6" s="9"/>
      <c r="E6" s="9"/>
      <c r="F6" s="9"/>
      <c r="G6" s="9"/>
      <c r="H6" s="72"/>
      <c r="I6" s="24" t="b">
        <f>+I7=I137</f>
        <v>1</v>
      </c>
      <c r="J6" s="26"/>
      <c r="K6" s="24" t="b">
        <f>+K7=K137</f>
        <v>0</v>
      </c>
      <c r="L6" s="24"/>
      <c r="M6" s="25">
        <v>1824735258.568423</v>
      </c>
      <c r="N6" s="25">
        <v>406060629.42999995</v>
      </c>
      <c r="O6" s="24"/>
      <c r="P6" s="25">
        <v>406060629.42999995</v>
      </c>
      <c r="Q6" s="24"/>
      <c r="R6" s="25">
        <v>406060629.42999995</v>
      </c>
      <c r="S6" s="10"/>
      <c r="T6" s="10"/>
      <c r="U6" s="10"/>
    </row>
    <row r="7" spans="1:21" x14ac:dyDescent="0.25">
      <c r="A7" s="11"/>
      <c r="B7" s="9"/>
      <c r="C7" s="12"/>
      <c r="D7" s="9"/>
      <c r="E7" s="9"/>
      <c r="F7" s="9"/>
      <c r="G7" s="9"/>
      <c r="H7" s="72"/>
      <c r="I7" s="25">
        <f>+SUBTOTAL(9,I8:I119)</f>
        <v>4871640612.0867996</v>
      </c>
      <c r="J7" s="25">
        <f>+SUBTOTAL(9,J8:J119)</f>
        <v>2941054300</v>
      </c>
      <c r="K7" s="25">
        <f>+SUBTOTAL(9,K8:K119)</f>
        <v>16375939574.937328</v>
      </c>
      <c r="L7" s="25"/>
      <c r="M7" s="25">
        <f>+SUBTOTAL(9,M8:M119)</f>
        <v>71779933317.28064</v>
      </c>
      <c r="N7" s="25">
        <f>+SUBTOTAL(9,N8:N119)</f>
        <v>33465344100.340008</v>
      </c>
      <c r="O7" s="25"/>
      <c r="P7" s="25">
        <f>+SUBTOTAL(9,P8:P119)</f>
        <v>30839815194.389992</v>
      </c>
      <c r="Q7" s="25"/>
      <c r="R7" s="25">
        <f>+SUBTOTAL(9,R8:R119)</f>
        <v>6118392750.1800003</v>
      </c>
      <c r="S7" s="13"/>
      <c r="T7" s="13"/>
      <c r="U7" s="13"/>
    </row>
    <row r="8" spans="1:21" s="91" customFormat="1" ht="45" x14ac:dyDescent="0.2">
      <c r="A8" s="85" t="s">
        <v>8</v>
      </c>
      <c r="B8" s="85" t="s">
        <v>9</v>
      </c>
      <c r="C8" s="85" t="s">
        <v>10</v>
      </c>
      <c r="D8" s="86" t="s">
        <v>11</v>
      </c>
      <c r="E8" s="85" t="s">
        <v>12</v>
      </c>
      <c r="F8" s="85" t="s">
        <v>13</v>
      </c>
      <c r="G8" s="85" t="s">
        <v>144</v>
      </c>
      <c r="H8" s="87" t="s">
        <v>14</v>
      </c>
      <c r="I8" s="85" t="s">
        <v>15</v>
      </c>
      <c r="J8" s="85" t="s">
        <v>16</v>
      </c>
      <c r="K8" s="88" t="s">
        <v>350</v>
      </c>
      <c r="L8" s="88" t="s">
        <v>351</v>
      </c>
      <c r="M8" s="89" t="s">
        <v>358</v>
      </c>
      <c r="N8" s="89" t="s">
        <v>17</v>
      </c>
      <c r="O8" s="90" t="s">
        <v>18</v>
      </c>
      <c r="P8" s="88" t="s">
        <v>19</v>
      </c>
      <c r="Q8" s="90" t="s">
        <v>18</v>
      </c>
      <c r="R8" s="88" t="s">
        <v>20</v>
      </c>
      <c r="S8" s="90" t="s">
        <v>18</v>
      </c>
      <c r="T8" s="85" t="s">
        <v>21</v>
      </c>
      <c r="U8" s="85" t="s">
        <v>22</v>
      </c>
    </row>
    <row r="9" spans="1:21" s="49" customFormat="1" ht="52.5" customHeight="1" x14ac:dyDescent="0.2">
      <c r="A9" s="74" t="s">
        <v>125</v>
      </c>
      <c r="B9" s="75" t="s">
        <v>28</v>
      </c>
      <c r="C9" s="75" t="s">
        <v>44</v>
      </c>
      <c r="D9" s="75" t="s">
        <v>369</v>
      </c>
      <c r="E9" s="75"/>
      <c r="F9" s="75" t="s">
        <v>147</v>
      </c>
      <c r="G9" s="75" t="s">
        <v>148</v>
      </c>
      <c r="H9" s="76" t="s">
        <v>149</v>
      </c>
      <c r="I9" s="75">
        <v>0</v>
      </c>
      <c r="J9" s="75">
        <v>0</v>
      </c>
      <c r="K9" s="75">
        <v>324047033.10000002</v>
      </c>
      <c r="L9" s="75">
        <v>11752966.8999939</v>
      </c>
      <c r="M9" s="75">
        <f>+I9+K9+L9</f>
        <v>335799999.99999392</v>
      </c>
      <c r="N9" s="77">
        <v>330562647.88</v>
      </c>
      <c r="O9" s="78">
        <f>+N9/M9</f>
        <v>0.98440335878500884</v>
      </c>
      <c r="P9" s="77">
        <v>321425227.1634289</v>
      </c>
      <c r="Q9" s="78">
        <f>+P9/M9</f>
        <v>0.95719245730623803</v>
      </c>
      <c r="R9" s="77">
        <v>38367021.163428918</v>
      </c>
      <c r="S9" s="78">
        <f>+R9/M9</f>
        <v>0.11425557225559742</v>
      </c>
      <c r="T9" s="79" t="s">
        <v>352</v>
      </c>
      <c r="U9" s="79" t="s">
        <v>106</v>
      </c>
    </row>
    <row r="10" spans="1:21" s="49" customFormat="1" ht="52.5" customHeight="1" x14ac:dyDescent="0.2">
      <c r="A10" s="74" t="s">
        <v>27</v>
      </c>
      <c r="B10" s="75" t="s">
        <v>28</v>
      </c>
      <c r="C10" s="75" t="s">
        <v>46</v>
      </c>
      <c r="D10" s="75" t="s">
        <v>30</v>
      </c>
      <c r="E10" s="75"/>
      <c r="F10" s="75" t="s">
        <v>147</v>
      </c>
      <c r="G10" s="75" t="s">
        <v>150</v>
      </c>
      <c r="H10" s="76" t="s">
        <v>151</v>
      </c>
      <c r="I10" s="75">
        <v>10329560</v>
      </c>
      <c r="J10" s="75">
        <v>11239040</v>
      </c>
      <c r="K10" s="75">
        <v>0</v>
      </c>
      <c r="L10" s="75">
        <v>0</v>
      </c>
      <c r="M10" s="75">
        <f t="shared" ref="M10:M71" si="0">+I10+K10+L10</f>
        <v>10329560</v>
      </c>
      <c r="N10" s="77">
        <v>10329560</v>
      </c>
      <c r="O10" s="78">
        <f t="shared" ref="O10:O69" si="1">+N10/M10</f>
        <v>1</v>
      </c>
      <c r="P10" s="77">
        <v>0</v>
      </c>
      <c r="Q10" s="78">
        <f t="shared" ref="Q10:Q69" si="2">+P10/M10</f>
        <v>0</v>
      </c>
      <c r="R10" s="77">
        <v>0</v>
      </c>
      <c r="S10" s="78">
        <f t="shared" ref="S10:S69" si="3">+R10/M10</f>
        <v>0</v>
      </c>
      <c r="T10" s="79" t="s">
        <v>352</v>
      </c>
      <c r="U10" s="79" t="s">
        <v>106</v>
      </c>
    </row>
    <row r="11" spans="1:21" s="49" customFormat="1" ht="52.5" customHeight="1" x14ac:dyDescent="0.2">
      <c r="A11" s="74" t="s">
        <v>27</v>
      </c>
      <c r="B11" s="75" t="s">
        <v>28</v>
      </c>
      <c r="C11" s="75" t="s">
        <v>46</v>
      </c>
      <c r="D11" s="75" t="s">
        <v>30</v>
      </c>
      <c r="E11" s="75"/>
      <c r="F11" s="75" t="s">
        <v>147</v>
      </c>
      <c r="G11" s="75" t="s">
        <v>152</v>
      </c>
      <c r="H11" s="76" t="s">
        <v>153</v>
      </c>
      <c r="I11" s="75">
        <v>14160906</v>
      </c>
      <c r="J11" s="75">
        <v>25287840</v>
      </c>
      <c r="K11" s="75">
        <v>0</v>
      </c>
      <c r="L11" s="75">
        <v>0</v>
      </c>
      <c r="M11" s="75">
        <f t="shared" si="0"/>
        <v>14160906</v>
      </c>
      <c r="N11" s="77">
        <v>14160906</v>
      </c>
      <c r="O11" s="78">
        <f t="shared" si="1"/>
        <v>1</v>
      </c>
      <c r="P11" s="77">
        <v>0</v>
      </c>
      <c r="Q11" s="78">
        <f t="shared" si="2"/>
        <v>0</v>
      </c>
      <c r="R11" s="77">
        <v>0</v>
      </c>
      <c r="S11" s="78">
        <f t="shared" si="3"/>
        <v>0</v>
      </c>
      <c r="T11" s="79" t="s">
        <v>352</v>
      </c>
      <c r="U11" s="79" t="s">
        <v>106</v>
      </c>
    </row>
    <row r="12" spans="1:21" s="49" customFormat="1" ht="52.5" customHeight="1" x14ac:dyDescent="0.2">
      <c r="A12" s="74" t="s">
        <v>27</v>
      </c>
      <c r="B12" s="75" t="s">
        <v>28</v>
      </c>
      <c r="C12" s="75" t="s">
        <v>29</v>
      </c>
      <c r="D12" s="75" t="s">
        <v>30</v>
      </c>
      <c r="E12" s="75"/>
      <c r="F12" s="75" t="s">
        <v>147</v>
      </c>
      <c r="G12" s="75" t="s">
        <v>154</v>
      </c>
      <c r="H12" s="76" t="s">
        <v>64</v>
      </c>
      <c r="I12" s="75">
        <v>21368076</v>
      </c>
      <c r="J12" s="75">
        <v>8429280</v>
      </c>
      <c r="K12" s="75">
        <v>0</v>
      </c>
      <c r="L12" s="75">
        <v>0</v>
      </c>
      <c r="M12" s="75">
        <f t="shared" si="0"/>
        <v>21368076</v>
      </c>
      <c r="N12" s="77">
        <v>21368076</v>
      </c>
      <c r="O12" s="78">
        <f t="shared" si="1"/>
        <v>1</v>
      </c>
      <c r="P12" s="77">
        <v>2725377</v>
      </c>
      <c r="Q12" s="78">
        <f t="shared" si="2"/>
        <v>0.12754433295725828</v>
      </c>
      <c r="R12" s="77">
        <v>2725377</v>
      </c>
      <c r="S12" s="78">
        <f t="shared" si="3"/>
        <v>0.12754433295725828</v>
      </c>
      <c r="T12" s="79" t="s">
        <v>352</v>
      </c>
      <c r="U12" s="79" t="s">
        <v>106</v>
      </c>
    </row>
    <row r="13" spans="1:21" s="49" customFormat="1" ht="52.5" customHeight="1" x14ac:dyDescent="0.2">
      <c r="A13" s="74" t="s">
        <v>27</v>
      </c>
      <c r="B13" s="75" t="s">
        <v>28</v>
      </c>
      <c r="C13" s="75" t="s">
        <v>29</v>
      </c>
      <c r="D13" s="75" t="s">
        <v>30</v>
      </c>
      <c r="E13" s="75"/>
      <c r="F13" s="75" t="s">
        <v>147</v>
      </c>
      <c r="G13" s="75" t="s">
        <v>155</v>
      </c>
      <c r="H13" s="76" t="s">
        <v>156</v>
      </c>
      <c r="I13" s="75">
        <v>5164780</v>
      </c>
      <c r="J13" s="75">
        <v>5619520</v>
      </c>
      <c r="K13" s="75">
        <v>0</v>
      </c>
      <c r="L13" s="75">
        <v>0</v>
      </c>
      <c r="M13" s="75">
        <f t="shared" si="0"/>
        <v>5164780</v>
      </c>
      <c r="N13" s="77">
        <v>5164780</v>
      </c>
      <c r="O13" s="78">
        <f t="shared" si="1"/>
        <v>1</v>
      </c>
      <c r="P13" s="77">
        <v>0</v>
      </c>
      <c r="Q13" s="78">
        <f t="shared" si="2"/>
        <v>0</v>
      </c>
      <c r="R13" s="77">
        <v>0</v>
      </c>
      <c r="S13" s="78">
        <f t="shared" si="3"/>
        <v>0</v>
      </c>
      <c r="T13" s="79" t="s">
        <v>352</v>
      </c>
      <c r="U13" s="79" t="s">
        <v>106</v>
      </c>
    </row>
    <row r="14" spans="1:21" s="49" customFormat="1" ht="52.5" customHeight="1" x14ac:dyDescent="0.2">
      <c r="A14" s="74" t="s">
        <v>27</v>
      </c>
      <c r="B14" s="75" t="s">
        <v>28</v>
      </c>
      <c r="C14" s="75" t="s">
        <v>29</v>
      </c>
      <c r="D14" s="75" t="s">
        <v>30</v>
      </c>
      <c r="E14" s="75"/>
      <c r="F14" s="75" t="s">
        <v>147</v>
      </c>
      <c r="G14" s="75" t="s">
        <v>157</v>
      </c>
      <c r="H14" s="76" t="s">
        <v>47</v>
      </c>
      <c r="I14" s="75">
        <v>92966040</v>
      </c>
      <c r="J14" s="75">
        <v>101151360</v>
      </c>
      <c r="K14" s="75">
        <v>0</v>
      </c>
      <c r="L14" s="75">
        <v>0</v>
      </c>
      <c r="M14" s="75">
        <f t="shared" si="0"/>
        <v>92966040</v>
      </c>
      <c r="N14" s="77">
        <v>92966040</v>
      </c>
      <c r="O14" s="78">
        <f t="shared" si="1"/>
        <v>1</v>
      </c>
      <c r="P14" s="77">
        <v>54088495</v>
      </c>
      <c r="Q14" s="78">
        <f t="shared" si="2"/>
        <v>0.58180917461903292</v>
      </c>
      <c r="R14" s="77">
        <v>15208444</v>
      </c>
      <c r="S14" s="78">
        <f t="shared" si="3"/>
        <v>0.1635913931581898</v>
      </c>
      <c r="T14" s="79" t="s">
        <v>352</v>
      </c>
      <c r="U14" s="79" t="s">
        <v>106</v>
      </c>
    </row>
    <row r="15" spans="1:21" s="49" customFormat="1" ht="52.5" customHeight="1" x14ac:dyDescent="0.2">
      <c r="A15" s="74" t="s">
        <v>125</v>
      </c>
      <c r="B15" s="75" t="s">
        <v>28</v>
      </c>
      <c r="C15" s="75" t="s">
        <v>48</v>
      </c>
      <c r="D15" s="75" t="s">
        <v>30</v>
      </c>
      <c r="E15" s="75"/>
      <c r="F15" s="75" t="s">
        <v>147</v>
      </c>
      <c r="G15" s="75" t="s">
        <v>158</v>
      </c>
      <c r="H15" s="76" t="s">
        <v>126</v>
      </c>
      <c r="I15" s="75">
        <v>1633434</v>
      </c>
      <c r="J15" s="75">
        <v>2809760</v>
      </c>
      <c r="K15" s="75">
        <v>0</v>
      </c>
      <c r="L15" s="75">
        <v>0</v>
      </c>
      <c r="M15" s="75">
        <f t="shared" si="0"/>
        <v>1633434</v>
      </c>
      <c r="N15" s="77">
        <v>1633434</v>
      </c>
      <c r="O15" s="78">
        <f t="shared" si="1"/>
        <v>1</v>
      </c>
      <c r="P15" s="77">
        <v>0</v>
      </c>
      <c r="Q15" s="78">
        <f t="shared" si="2"/>
        <v>0</v>
      </c>
      <c r="R15" s="77">
        <v>0</v>
      </c>
      <c r="S15" s="78">
        <f t="shared" si="3"/>
        <v>0</v>
      </c>
      <c r="T15" s="79" t="s">
        <v>352</v>
      </c>
      <c r="U15" s="79" t="s">
        <v>106</v>
      </c>
    </row>
    <row r="16" spans="1:21" s="49" customFormat="1" ht="52.5" customHeight="1" x14ac:dyDescent="0.2">
      <c r="A16" s="74" t="s">
        <v>27</v>
      </c>
      <c r="B16" s="75" t="s">
        <v>28</v>
      </c>
      <c r="C16" s="75" t="s">
        <v>48</v>
      </c>
      <c r="D16" s="75" t="s">
        <v>30</v>
      </c>
      <c r="E16" s="75"/>
      <c r="F16" s="75" t="s">
        <v>147</v>
      </c>
      <c r="G16" s="75" t="s">
        <v>159</v>
      </c>
      <c r="H16" s="76" t="s">
        <v>65</v>
      </c>
      <c r="I16" s="75">
        <v>13374189</v>
      </c>
      <c r="J16" s="75">
        <v>23882960</v>
      </c>
      <c r="K16" s="75">
        <v>0</v>
      </c>
      <c r="L16" s="75">
        <v>0</v>
      </c>
      <c r="M16" s="75">
        <f t="shared" si="0"/>
        <v>13374189</v>
      </c>
      <c r="N16" s="77">
        <v>13374189</v>
      </c>
      <c r="O16" s="78">
        <f t="shared" si="1"/>
        <v>1</v>
      </c>
      <c r="P16" s="77">
        <v>592474</v>
      </c>
      <c r="Q16" s="78">
        <f t="shared" si="2"/>
        <v>4.4299807636934099E-2</v>
      </c>
      <c r="R16" s="77">
        <v>4643552</v>
      </c>
      <c r="S16" s="78">
        <f t="shared" si="3"/>
        <v>0.34720251074663294</v>
      </c>
      <c r="T16" s="79" t="s">
        <v>352</v>
      </c>
      <c r="U16" s="79" t="s">
        <v>106</v>
      </c>
    </row>
    <row r="17" spans="1:21" s="49" customFormat="1" ht="52.5" customHeight="1" x14ac:dyDescent="0.2">
      <c r="A17" s="74" t="s">
        <v>125</v>
      </c>
      <c r="B17" s="75" t="s">
        <v>28</v>
      </c>
      <c r="C17" s="75" t="s">
        <v>33</v>
      </c>
      <c r="D17" s="75" t="s">
        <v>30</v>
      </c>
      <c r="E17" s="75"/>
      <c r="F17" s="75" t="s">
        <v>147</v>
      </c>
      <c r="G17" s="75" t="s">
        <v>160</v>
      </c>
      <c r="H17" s="76" t="s">
        <v>161</v>
      </c>
      <c r="I17" s="75">
        <v>11350755</v>
      </c>
      <c r="J17" s="75">
        <v>12643920</v>
      </c>
      <c r="K17" s="75">
        <v>0</v>
      </c>
      <c r="L17" s="75">
        <v>0</v>
      </c>
      <c r="M17" s="75">
        <f t="shared" si="0"/>
        <v>11350755</v>
      </c>
      <c r="N17" s="77">
        <v>11350755</v>
      </c>
      <c r="O17" s="78">
        <f t="shared" si="1"/>
        <v>1</v>
      </c>
      <c r="P17" s="77">
        <v>0</v>
      </c>
      <c r="Q17" s="78">
        <f t="shared" si="2"/>
        <v>0</v>
      </c>
      <c r="R17" s="77">
        <v>0</v>
      </c>
      <c r="S17" s="78">
        <f t="shared" si="3"/>
        <v>0</v>
      </c>
      <c r="T17" s="79" t="s">
        <v>352</v>
      </c>
      <c r="U17" s="79" t="s">
        <v>106</v>
      </c>
    </row>
    <row r="18" spans="1:21" s="49" customFormat="1" ht="52.5" customHeight="1" x14ac:dyDescent="0.2">
      <c r="A18" s="74" t="s">
        <v>27</v>
      </c>
      <c r="B18" s="75" t="s">
        <v>45</v>
      </c>
      <c r="C18" s="75" t="s">
        <v>49</v>
      </c>
      <c r="D18" s="75" t="s">
        <v>30</v>
      </c>
      <c r="E18" s="75"/>
      <c r="F18" s="75" t="s">
        <v>147</v>
      </c>
      <c r="G18" s="75" t="s">
        <v>162</v>
      </c>
      <c r="H18" s="76" t="s">
        <v>50</v>
      </c>
      <c r="I18" s="75">
        <v>0</v>
      </c>
      <c r="J18" s="75">
        <v>0</v>
      </c>
      <c r="K18" s="75">
        <v>2277875445.3333316</v>
      </c>
      <c r="L18" s="75">
        <v>117779833</v>
      </c>
      <c r="M18" s="75">
        <f t="shared" si="0"/>
        <v>2395655278.3333316</v>
      </c>
      <c r="N18" s="77">
        <v>2202747509.7199998</v>
      </c>
      <c r="O18" s="78">
        <f t="shared" si="1"/>
        <v>0.91947599040729322</v>
      </c>
      <c r="P18" s="77">
        <v>2017366921.9817781</v>
      </c>
      <c r="Q18" s="78">
        <f t="shared" si="2"/>
        <v>0.84209399416817166</v>
      </c>
      <c r="R18" s="77">
        <v>327882939.83179402</v>
      </c>
      <c r="S18" s="78">
        <f t="shared" si="3"/>
        <v>0.1368656595951917</v>
      </c>
      <c r="T18" s="79" t="s">
        <v>352</v>
      </c>
      <c r="U18" s="79" t="s">
        <v>106</v>
      </c>
    </row>
    <row r="19" spans="1:21" s="49" customFormat="1" ht="52.5" customHeight="1" x14ac:dyDescent="0.2">
      <c r="A19" s="74" t="s">
        <v>27</v>
      </c>
      <c r="B19" s="75" t="s">
        <v>28</v>
      </c>
      <c r="C19" s="75" t="s">
        <v>49</v>
      </c>
      <c r="D19" s="75" t="s">
        <v>30</v>
      </c>
      <c r="E19" s="75"/>
      <c r="F19" s="75" t="s">
        <v>147</v>
      </c>
      <c r="G19" s="75" t="s">
        <v>163</v>
      </c>
      <c r="H19" s="76" t="s">
        <v>164</v>
      </c>
      <c r="I19" s="75">
        <v>3783585</v>
      </c>
      <c r="J19" s="75">
        <v>1404880</v>
      </c>
      <c r="K19" s="75">
        <v>0</v>
      </c>
      <c r="L19" s="75">
        <v>0</v>
      </c>
      <c r="M19" s="75">
        <f t="shared" si="0"/>
        <v>3783585</v>
      </c>
      <c r="N19" s="77">
        <v>3783585</v>
      </c>
      <c r="O19" s="78">
        <f t="shared" si="1"/>
        <v>1</v>
      </c>
      <c r="P19" s="77">
        <v>0</v>
      </c>
      <c r="Q19" s="78">
        <f t="shared" si="2"/>
        <v>0</v>
      </c>
      <c r="R19" s="77">
        <v>0</v>
      </c>
      <c r="S19" s="78">
        <f t="shared" si="3"/>
        <v>0</v>
      </c>
      <c r="T19" s="79" t="s">
        <v>352</v>
      </c>
      <c r="U19" s="79" t="s">
        <v>106</v>
      </c>
    </row>
    <row r="20" spans="1:21" s="49" customFormat="1" ht="52.5" customHeight="1" x14ac:dyDescent="0.2">
      <c r="A20" s="74" t="s">
        <v>27</v>
      </c>
      <c r="B20" s="75" t="s">
        <v>28</v>
      </c>
      <c r="C20" s="75" t="s">
        <v>49</v>
      </c>
      <c r="D20" s="75" t="s">
        <v>30</v>
      </c>
      <c r="E20" s="75"/>
      <c r="F20" s="75" t="s">
        <v>147</v>
      </c>
      <c r="G20" s="75" t="s">
        <v>165</v>
      </c>
      <c r="H20" s="76" t="s">
        <v>166</v>
      </c>
      <c r="I20" s="75">
        <v>489595899</v>
      </c>
      <c r="J20" s="75">
        <v>237424720</v>
      </c>
      <c r="K20" s="75">
        <v>953404273.96666706</v>
      </c>
      <c r="L20" s="75">
        <v>0</v>
      </c>
      <c r="M20" s="75">
        <f t="shared" si="0"/>
        <v>1443000172.9666672</v>
      </c>
      <c r="N20" s="77">
        <v>1171799171</v>
      </c>
      <c r="O20" s="78">
        <f t="shared" si="1"/>
        <v>0.81205754022253207</v>
      </c>
      <c r="P20" s="77">
        <v>725916490</v>
      </c>
      <c r="Q20" s="78">
        <f t="shared" si="2"/>
        <v>0.50306057033076212</v>
      </c>
      <c r="R20" s="77">
        <v>141422165</v>
      </c>
      <c r="S20" s="78">
        <f t="shared" si="3"/>
        <v>9.8005646603111535E-2</v>
      </c>
      <c r="T20" s="79" t="s">
        <v>352</v>
      </c>
      <c r="U20" s="79" t="s">
        <v>106</v>
      </c>
    </row>
    <row r="21" spans="1:21" s="49" customFormat="1" ht="52.5" customHeight="1" x14ac:dyDescent="0.2">
      <c r="A21" s="74" t="s">
        <v>27</v>
      </c>
      <c r="B21" s="75" t="s">
        <v>28</v>
      </c>
      <c r="C21" s="75" t="s">
        <v>49</v>
      </c>
      <c r="D21" s="75" t="s">
        <v>30</v>
      </c>
      <c r="E21" s="75"/>
      <c r="F21" s="75" t="s">
        <v>147</v>
      </c>
      <c r="G21" s="75" t="s">
        <v>167</v>
      </c>
      <c r="H21" s="76" t="s">
        <v>51</v>
      </c>
      <c r="I21" s="75">
        <v>0</v>
      </c>
      <c r="J21" s="75">
        <v>0</v>
      </c>
      <c r="K21" s="75">
        <v>625298880</v>
      </c>
      <c r="L21" s="75">
        <v>1167490</v>
      </c>
      <c r="M21" s="75">
        <f t="shared" si="0"/>
        <v>626466370</v>
      </c>
      <c r="N21" s="77">
        <v>533152200</v>
      </c>
      <c r="O21" s="78">
        <f t="shared" si="1"/>
        <v>0.85104680080432726</v>
      </c>
      <c r="P21" s="77">
        <v>529656120</v>
      </c>
      <c r="Q21" s="78">
        <f t="shared" si="2"/>
        <v>0.84546616604495461</v>
      </c>
      <c r="R21" s="77">
        <v>82407600</v>
      </c>
      <c r="S21" s="78">
        <f t="shared" si="3"/>
        <v>0.1315435336137836</v>
      </c>
      <c r="T21" s="79" t="s">
        <v>352</v>
      </c>
      <c r="U21" s="79" t="s">
        <v>106</v>
      </c>
    </row>
    <row r="22" spans="1:21" s="49" customFormat="1" ht="52.5" customHeight="1" x14ac:dyDescent="0.2">
      <c r="A22" s="74" t="s">
        <v>27</v>
      </c>
      <c r="B22" s="75" t="s">
        <v>28</v>
      </c>
      <c r="C22" s="75" t="s">
        <v>49</v>
      </c>
      <c r="D22" s="75" t="s">
        <v>30</v>
      </c>
      <c r="E22" s="75"/>
      <c r="F22" s="75" t="s">
        <v>147</v>
      </c>
      <c r="G22" s="75" t="s">
        <v>168</v>
      </c>
      <c r="H22" s="76" t="s">
        <v>99</v>
      </c>
      <c r="I22" s="75">
        <v>0</v>
      </c>
      <c r="J22" s="75">
        <v>0</v>
      </c>
      <c r="K22" s="75">
        <v>0</v>
      </c>
      <c r="L22" s="75">
        <v>13500000000</v>
      </c>
      <c r="M22" s="75">
        <f t="shared" si="0"/>
        <v>13500000000</v>
      </c>
      <c r="N22" s="77">
        <v>6993057009</v>
      </c>
      <c r="O22" s="78">
        <f t="shared" si="1"/>
        <v>0.51800422288888892</v>
      </c>
      <c r="P22" s="77">
        <v>6993057009</v>
      </c>
      <c r="Q22" s="78">
        <f t="shared" si="2"/>
        <v>0.51800422288888892</v>
      </c>
      <c r="R22" s="77">
        <v>2062464912.0579062</v>
      </c>
      <c r="S22" s="78">
        <f t="shared" si="3"/>
        <v>0.15277517867095602</v>
      </c>
      <c r="T22" s="79" t="s">
        <v>352</v>
      </c>
      <c r="U22" s="79" t="s">
        <v>106</v>
      </c>
    </row>
    <row r="23" spans="1:21" s="49" customFormat="1" ht="52.5" customHeight="1" x14ac:dyDescent="0.2">
      <c r="A23" s="74" t="s">
        <v>27</v>
      </c>
      <c r="B23" s="75" t="s">
        <v>28</v>
      </c>
      <c r="C23" s="75" t="s">
        <v>49</v>
      </c>
      <c r="D23" s="75" t="s">
        <v>30</v>
      </c>
      <c r="E23" s="75"/>
      <c r="F23" s="74" t="s">
        <v>146</v>
      </c>
      <c r="G23" s="75" t="s">
        <v>169</v>
      </c>
      <c r="H23" s="76" t="s">
        <v>170</v>
      </c>
      <c r="I23" s="75">
        <v>0</v>
      </c>
      <c r="J23" s="75">
        <v>0</v>
      </c>
      <c r="K23" s="75">
        <v>767066593.80000031</v>
      </c>
      <c r="L23" s="75">
        <v>0</v>
      </c>
      <c r="M23" s="75">
        <v>767066593.79999995</v>
      </c>
      <c r="N23" s="77">
        <v>688706634</v>
      </c>
      <c r="O23" s="78">
        <f t="shared" si="1"/>
        <v>0.8978446455192246</v>
      </c>
      <c r="P23" s="77">
        <v>682819932.39999998</v>
      </c>
      <c r="Q23" s="78">
        <f t="shared" si="2"/>
        <v>0.89017034233931724</v>
      </c>
      <c r="R23" s="77">
        <v>115310760</v>
      </c>
      <c r="S23" s="78">
        <f t="shared" si="3"/>
        <v>0.15032692198047332</v>
      </c>
      <c r="T23" s="79" t="s">
        <v>352</v>
      </c>
      <c r="U23" s="79" t="s">
        <v>106</v>
      </c>
    </row>
    <row r="24" spans="1:21" s="49" customFormat="1" ht="52.5" customHeight="1" x14ac:dyDescent="0.2">
      <c r="A24" s="74" t="s">
        <v>27</v>
      </c>
      <c r="B24" s="75" t="s">
        <v>28</v>
      </c>
      <c r="C24" s="75" t="s">
        <v>49</v>
      </c>
      <c r="D24" s="75" t="s">
        <v>30</v>
      </c>
      <c r="E24" s="75"/>
      <c r="F24" s="75" t="s">
        <v>147</v>
      </c>
      <c r="G24" s="75" t="s">
        <v>171</v>
      </c>
      <c r="H24" s="76" t="s">
        <v>66</v>
      </c>
      <c r="I24" s="75">
        <v>0</v>
      </c>
      <c r="J24" s="75">
        <v>0</v>
      </c>
      <c r="K24" s="75">
        <v>0</v>
      </c>
      <c r="L24" s="75">
        <v>1948792190.98</v>
      </c>
      <c r="M24" s="75">
        <f t="shared" si="0"/>
        <v>1948792190.98</v>
      </c>
      <c r="N24" s="77">
        <v>1088750130</v>
      </c>
      <c r="O24" s="78">
        <f t="shared" si="1"/>
        <v>0.55867944003433945</v>
      </c>
      <c r="P24" s="77">
        <v>1088750130</v>
      </c>
      <c r="Q24" s="78">
        <f t="shared" si="2"/>
        <v>0.55867944003433945</v>
      </c>
      <c r="R24" s="77">
        <v>321105481.94209403</v>
      </c>
      <c r="S24" s="78">
        <f t="shared" si="3"/>
        <v>0.16477153563542243</v>
      </c>
      <c r="T24" s="79" t="s">
        <v>352</v>
      </c>
      <c r="U24" s="79" t="s">
        <v>66</v>
      </c>
    </row>
    <row r="25" spans="1:21" s="49" customFormat="1" ht="52.5" customHeight="1" x14ac:dyDescent="0.2">
      <c r="A25" s="74" t="s">
        <v>27</v>
      </c>
      <c r="B25" s="75" t="s">
        <v>28</v>
      </c>
      <c r="C25" s="75" t="s">
        <v>46</v>
      </c>
      <c r="D25" s="75" t="s">
        <v>30</v>
      </c>
      <c r="E25" s="75"/>
      <c r="F25" s="75" t="s">
        <v>147</v>
      </c>
      <c r="G25" s="75" t="s">
        <v>172</v>
      </c>
      <c r="H25" s="76" t="s">
        <v>173</v>
      </c>
      <c r="I25" s="75">
        <v>3933585</v>
      </c>
      <c r="J25" s="75">
        <v>7024400</v>
      </c>
      <c r="K25" s="75">
        <v>0</v>
      </c>
      <c r="L25" s="75">
        <v>6616806.9999997616</v>
      </c>
      <c r="M25" s="75">
        <f t="shared" si="0"/>
        <v>10550391.999999762</v>
      </c>
      <c r="N25" s="77">
        <v>3933585</v>
      </c>
      <c r="O25" s="78">
        <f t="shared" si="1"/>
        <v>0.372837805457853</v>
      </c>
      <c r="P25" s="77">
        <v>0</v>
      </c>
      <c r="Q25" s="78">
        <f t="shared" si="2"/>
        <v>0</v>
      </c>
      <c r="R25" s="77">
        <v>0</v>
      </c>
      <c r="S25" s="78">
        <f t="shared" si="3"/>
        <v>0</v>
      </c>
      <c r="T25" s="79" t="s">
        <v>352</v>
      </c>
      <c r="U25" s="79" t="s">
        <v>32</v>
      </c>
    </row>
    <row r="26" spans="1:21" s="49" customFormat="1" ht="52.5" customHeight="1" x14ac:dyDescent="0.2">
      <c r="A26" s="74" t="s">
        <v>27</v>
      </c>
      <c r="B26" s="75" t="s">
        <v>28</v>
      </c>
      <c r="C26" s="75" t="s">
        <v>29</v>
      </c>
      <c r="D26" s="75" t="s">
        <v>30</v>
      </c>
      <c r="E26" s="75" t="s">
        <v>31</v>
      </c>
      <c r="F26" s="74" t="s">
        <v>146</v>
      </c>
      <c r="G26" s="75" t="s">
        <v>174</v>
      </c>
      <c r="H26" s="76" t="s">
        <v>175</v>
      </c>
      <c r="I26" s="75">
        <v>1321195</v>
      </c>
      <c r="J26" s="75">
        <v>1404880</v>
      </c>
      <c r="K26" s="75">
        <v>0</v>
      </c>
      <c r="L26" s="75">
        <v>32612481</v>
      </c>
      <c r="M26" s="75">
        <f t="shared" si="0"/>
        <v>33933676</v>
      </c>
      <c r="N26" s="77">
        <v>1321195</v>
      </c>
      <c r="O26" s="78">
        <f t="shared" si="1"/>
        <v>3.8934626475481168E-2</v>
      </c>
      <c r="P26" s="77">
        <v>592473</v>
      </c>
      <c r="Q26" s="78">
        <f t="shared" si="2"/>
        <v>1.7459735278901115E-2</v>
      </c>
      <c r="R26" s="77">
        <v>592473</v>
      </c>
      <c r="S26" s="78">
        <f t="shared" si="3"/>
        <v>1.7459735278901115E-2</v>
      </c>
      <c r="T26" s="79" t="s">
        <v>352</v>
      </c>
      <c r="U26" s="79" t="s">
        <v>32</v>
      </c>
    </row>
    <row r="27" spans="1:21" s="49" customFormat="1" ht="52.5" customHeight="1" x14ac:dyDescent="0.2">
      <c r="A27" s="74" t="s">
        <v>27</v>
      </c>
      <c r="B27" s="75" t="s">
        <v>28</v>
      </c>
      <c r="C27" s="75" t="s">
        <v>29</v>
      </c>
      <c r="D27" s="75" t="s">
        <v>30</v>
      </c>
      <c r="E27" s="75" t="s">
        <v>31</v>
      </c>
      <c r="F27" s="74" t="s">
        <v>146</v>
      </c>
      <c r="G27" s="75" t="s">
        <v>176</v>
      </c>
      <c r="H27" s="76" t="s">
        <v>177</v>
      </c>
      <c r="I27" s="75">
        <v>1981792.5</v>
      </c>
      <c r="J27" s="75">
        <v>2107320</v>
      </c>
      <c r="K27" s="75">
        <v>115013730.46666667</v>
      </c>
      <c r="L27" s="75">
        <v>783848336.10000038</v>
      </c>
      <c r="M27" s="75">
        <f t="shared" si="0"/>
        <v>900843859.06666708</v>
      </c>
      <c r="N27" s="77">
        <v>148528108.47</v>
      </c>
      <c r="O27" s="78">
        <f t="shared" si="1"/>
        <v>0.1648766398029119</v>
      </c>
      <c r="P27" s="77">
        <v>114843076.5</v>
      </c>
      <c r="Q27" s="78">
        <f t="shared" si="2"/>
        <v>0.12748388674035577</v>
      </c>
      <c r="R27" s="77">
        <v>10238610</v>
      </c>
      <c r="S27" s="78">
        <f t="shared" si="3"/>
        <v>1.1365576727811485E-2</v>
      </c>
      <c r="T27" s="79" t="s">
        <v>352</v>
      </c>
      <c r="U27" s="79" t="s">
        <v>32</v>
      </c>
    </row>
    <row r="28" spans="1:21" s="49" customFormat="1" ht="52.5" customHeight="1" x14ac:dyDescent="0.2">
      <c r="A28" s="74" t="s">
        <v>27</v>
      </c>
      <c r="B28" s="75" t="s">
        <v>28</v>
      </c>
      <c r="C28" s="75" t="s">
        <v>29</v>
      </c>
      <c r="D28" s="75" t="s">
        <v>30</v>
      </c>
      <c r="E28" s="75" t="s">
        <v>31</v>
      </c>
      <c r="F28" s="74" t="s">
        <v>146</v>
      </c>
      <c r="G28" s="75" t="s">
        <v>178</v>
      </c>
      <c r="H28" s="76" t="s">
        <v>179</v>
      </c>
      <c r="I28" s="75">
        <v>2642390</v>
      </c>
      <c r="J28" s="75">
        <v>2809760</v>
      </c>
      <c r="K28" s="75">
        <v>0</v>
      </c>
      <c r="L28" s="75">
        <v>36901578</v>
      </c>
      <c r="M28" s="75">
        <f t="shared" si="0"/>
        <v>39543968</v>
      </c>
      <c r="N28" s="77">
        <v>2642390</v>
      </c>
      <c r="O28" s="78">
        <f t="shared" si="1"/>
        <v>6.6821569347820631E-2</v>
      </c>
      <c r="P28" s="77">
        <v>0</v>
      </c>
      <c r="Q28" s="78">
        <f t="shared" si="2"/>
        <v>0</v>
      </c>
      <c r="R28" s="77">
        <v>0</v>
      </c>
      <c r="S28" s="78">
        <f t="shared" si="3"/>
        <v>0</v>
      </c>
      <c r="T28" s="79" t="s">
        <v>352</v>
      </c>
      <c r="U28" s="79" t="s">
        <v>32</v>
      </c>
    </row>
    <row r="29" spans="1:21" s="49" customFormat="1" ht="52.5" customHeight="1" x14ac:dyDescent="0.2">
      <c r="A29" s="74" t="s">
        <v>27</v>
      </c>
      <c r="B29" s="75" t="s">
        <v>28</v>
      </c>
      <c r="C29" s="75" t="s">
        <v>29</v>
      </c>
      <c r="D29" s="75" t="s">
        <v>30</v>
      </c>
      <c r="E29" s="75" t="s">
        <v>31</v>
      </c>
      <c r="F29" s="74" t="s">
        <v>146</v>
      </c>
      <c r="G29" s="75" t="s">
        <v>180</v>
      </c>
      <c r="H29" s="76" t="s">
        <v>181</v>
      </c>
      <c r="I29" s="75">
        <v>3302987.5</v>
      </c>
      <c r="J29" s="75">
        <v>3512200</v>
      </c>
      <c r="K29" s="75">
        <v>0</v>
      </c>
      <c r="L29" s="75">
        <v>241387714</v>
      </c>
      <c r="M29" s="75">
        <f t="shared" si="0"/>
        <v>244690701.5</v>
      </c>
      <c r="N29" s="77">
        <v>3302987.5</v>
      </c>
      <c r="O29" s="78">
        <f t="shared" si="1"/>
        <v>1.3498622872679941E-2</v>
      </c>
      <c r="P29" s="77">
        <v>1604935</v>
      </c>
      <c r="Q29" s="78">
        <f t="shared" si="2"/>
        <v>6.5590355095696187E-3</v>
      </c>
      <c r="R29" s="77">
        <v>1604935</v>
      </c>
      <c r="S29" s="78">
        <f t="shared" si="3"/>
        <v>6.5590355095696187E-3</v>
      </c>
      <c r="T29" s="79" t="s">
        <v>352</v>
      </c>
      <c r="U29" s="79" t="s">
        <v>32</v>
      </c>
    </row>
    <row r="30" spans="1:21" s="49" customFormat="1" ht="52.5" customHeight="1" x14ac:dyDescent="0.2">
      <c r="A30" s="74" t="s">
        <v>98</v>
      </c>
      <c r="B30" s="75" t="s">
        <v>28</v>
      </c>
      <c r="C30" s="75" t="s">
        <v>29</v>
      </c>
      <c r="D30" s="75" t="s">
        <v>30</v>
      </c>
      <c r="E30" s="75" t="s">
        <v>31</v>
      </c>
      <c r="F30" s="74" t="s">
        <v>146</v>
      </c>
      <c r="G30" s="75" t="s">
        <v>182</v>
      </c>
      <c r="H30" s="76" t="s">
        <v>183</v>
      </c>
      <c r="I30" s="75">
        <v>0</v>
      </c>
      <c r="J30" s="75">
        <v>0</v>
      </c>
      <c r="K30" s="75">
        <v>0</v>
      </c>
      <c r="L30" s="75">
        <v>2802850</v>
      </c>
      <c r="M30" s="75">
        <f t="shared" si="0"/>
        <v>2802850</v>
      </c>
      <c r="N30" s="77">
        <v>0</v>
      </c>
      <c r="O30" s="78">
        <f t="shared" si="1"/>
        <v>0</v>
      </c>
      <c r="P30" s="77">
        <v>0</v>
      </c>
      <c r="Q30" s="78">
        <f t="shared" si="2"/>
        <v>0</v>
      </c>
      <c r="R30" s="77">
        <v>0</v>
      </c>
      <c r="S30" s="78">
        <f t="shared" si="3"/>
        <v>0</v>
      </c>
      <c r="T30" s="79" t="s">
        <v>352</v>
      </c>
      <c r="U30" s="79" t="s">
        <v>32</v>
      </c>
    </row>
    <row r="31" spans="1:21" s="49" customFormat="1" ht="52.5" customHeight="1" x14ac:dyDescent="0.2">
      <c r="A31" s="74" t="s">
        <v>27</v>
      </c>
      <c r="B31" s="75" t="s">
        <v>28</v>
      </c>
      <c r="C31" s="75" t="s">
        <v>29</v>
      </c>
      <c r="D31" s="75" t="s">
        <v>30</v>
      </c>
      <c r="E31" s="75" t="s">
        <v>31</v>
      </c>
      <c r="F31" s="74" t="s">
        <v>146</v>
      </c>
      <c r="G31" s="75" t="s">
        <v>184</v>
      </c>
      <c r="H31" s="76" t="s">
        <v>185</v>
      </c>
      <c r="I31" s="75">
        <v>0</v>
      </c>
      <c r="J31" s="75">
        <v>0</v>
      </c>
      <c r="K31" s="75">
        <v>0</v>
      </c>
      <c r="L31" s="75">
        <v>131684000</v>
      </c>
      <c r="M31" s="75">
        <f t="shared" si="0"/>
        <v>131684000</v>
      </c>
      <c r="N31" s="77">
        <v>116580000</v>
      </c>
      <c r="O31" s="78">
        <f t="shared" si="1"/>
        <v>0.88530117554144772</v>
      </c>
      <c r="P31" s="77">
        <v>116580000</v>
      </c>
      <c r="Q31" s="78">
        <f t="shared" si="2"/>
        <v>0.88530117554144772</v>
      </c>
      <c r="R31" s="77">
        <v>0</v>
      </c>
      <c r="S31" s="78">
        <f t="shared" si="3"/>
        <v>0</v>
      </c>
      <c r="T31" s="79" t="s">
        <v>352</v>
      </c>
      <c r="U31" s="79" t="s">
        <v>32</v>
      </c>
    </row>
    <row r="32" spans="1:21" s="49" customFormat="1" ht="52.5" customHeight="1" x14ac:dyDescent="0.2">
      <c r="A32" s="74" t="s">
        <v>27</v>
      </c>
      <c r="B32" s="75" t="s">
        <v>28</v>
      </c>
      <c r="C32" s="75" t="s">
        <v>29</v>
      </c>
      <c r="D32" s="75" t="s">
        <v>30</v>
      </c>
      <c r="E32" s="75" t="s">
        <v>31</v>
      </c>
      <c r="F32" s="74" t="s">
        <v>146</v>
      </c>
      <c r="G32" s="75" t="s">
        <v>186</v>
      </c>
      <c r="H32" s="76" t="s">
        <v>187</v>
      </c>
      <c r="I32" s="75">
        <v>0</v>
      </c>
      <c r="J32" s="75">
        <v>0</v>
      </c>
      <c r="K32" s="75">
        <v>0</v>
      </c>
      <c r="L32" s="75">
        <v>27347328</v>
      </c>
      <c r="M32" s="75">
        <f t="shared" si="0"/>
        <v>27347328</v>
      </c>
      <c r="N32" s="77">
        <v>1090908.8</v>
      </c>
      <c r="O32" s="78">
        <f t="shared" si="1"/>
        <v>3.9890873433777514E-2</v>
      </c>
      <c r="P32" s="77">
        <v>0</v>
      </c>
      <c r="Q32" s="78">
        <f t="shared" si="2"/>
        <v>0</v>
      </c>
      <c r="R32" s="77">
        <v>0</v>
      </c>
      <c r="S32" s="78">
        <f t="shared" si="3"/>
        <v>0</v>
      </c>
      <c r="T32" s="79" t="s">
        <v>352</v>
      </c>
      <c r="U32" s="79" t="s">
        <v>32</v>
      </c>
    </row>
    <row r="33" spans="1:21" s="49" customFormat="1" ht="52.5" customHeight="1" x14ac:dyDescent="0.2">
      <c r="A33" s="74" t="s">
        <v>27</v>
      </c>
      <c r="B33" s="75" t="s">
        <v>28</v>
      </c>
      <c r="C33" s="75" t="s">
        <v>29</v>
      </c>
      <c r="D33" s="75" t="s">
        <v>30</v>
      </c>
      <c r="E33" s="75" t="s">
        <v>31</v>
      </c>
      <c r="F33" s="74" t="s">
        <v>146</v>
      </c>
      <c r="G33" s="75" t="s">
        <v>188</v>
      </c>
      <c r="H33" s="76" t="s">
        <v>189</v>
      </c>
      <c r="I33" s="75">
        <v>0</v>
      </c>
      <c r="J33" s="75">
        <v>0</v>
      </c>
      <c r="K33" s="75">
        <v>0</v>
      </c>
      <c r="L33" s="75">
        <v>1408156</v>
      </c>
      <c r="M33" s="75">
        <f t="shared" si="0"/>
        <v>1408156</v>
      </c>
      <c r="N33" s="77">
        <v>0</v>
      </c>
      <c r="O33" s="78">
        <f t="shared" si="1"/>
        <v>0</v>
      </c>
      <c r="P33" s="77">
        <v>0</v>
      </c>
      <c r="Q33" s="78">
        <f t="shared" si="2"/>
        <v>0</v>
      </c>
      <c r="R33" s="77">
        <v>0</v>
      </c>
      <c r="S33" s="78">
        <f t="shared" si="3"/>
        <v>0</v>
      </c>
      <c r="T33" s="79" t="s">
        <v>352</v>
      </c>
      <c r="U33" s="79" t="s">
        <v>32</v>
      </c>
    </row>
    <row r="34" spans="1:21" s="49" customFormat="1" ht="52.5" customHeight="1" x14ac:dyDescent="0.2">
      <c r="A34" s="74" t="s">
        <v>27</v>
      </c>
      <c r="B34" s="75" t="s">
        <v>28</v>
      </c>
      <c r="C34" s="75" t="s">
        <v>29</v>
      </c>
      <c r="D34" s="75" t="s">
        <v>30</v>
      </c>
      <c r="E34" s="75" t="s">
        <v>31</v>
      </c>
      <c r="F34" s="74" t="s">
        <v>146</v>
      </c>
      <c r="G34" s="75" t="s">
        <v>190</v>
      </c>
      <c r="H34" s="76" t="s">
        <v>191</v>
      </c>
      <c r="I34" s="75">
        <v>1225075.5</v>
      </c>
      <c r="J34" s="75">
        <v>2107320</v>
      </c>
      <c r="K34" s="75">
        <v>0</v>
      </c>
      <c r="L34" s="75">
        <v>19942540</v>
      </c>
      <c r="M34" s="75">
        <f t="shared" si="0"/>
        <v>21167615.5</v>
      </c>
      <c r="N34" s="77">
        <v>1422976.5</v>
      </c>
      <c r="O34" s="78">
        <f t="shared" si="1"/>
        <v>6.7224222775588496E-2</v>
      </c>
      <c r="P34" s="77">
        <v>0</v>
      </c>
      <c r="Q34" s="78">
        <f t="shared" si="2"/>
        <v>0</v>
      </c>
      <c r="R34" s="77">
        <v>0</v>
      </c>
      <c r="S34" s="78">
        <f t="shared" si="3"/>
        <v>0</v>
      </c>
      <c r="T34" s="79" t="s">
        <v>352</v>
      </c>
      <c r="U34" s="79" t="s">
        <v>32</v>
      </c>
    </row>
    <row r="35" spans="1:21" s="49" customFormat="1" ht="52.5" customHeight="1" x14ac:dyDescent="0.2">
      <c r="A35" s="74" t="s">
        <v>27</v>
      </c>
      <c r="B35" s="75" t="s">
        <v>28</v>
      </c>
      <c r="C35" s="75" t="s">
        <v>29</v>
      </c>
      <c r="D35" s="75" t="s">
        <v>30</v>
      </c>
      <c r="E35" s="75" t="s">
        <v>31</v>
      </c>
      <c r="F35" s="74" t="s">
        <v>146</v>
      </c>
      <c r="G35" s="75" t="s">
        <v>192</v>
      </c>
      <c r="H35" s="76" t="s">
        <v>193</v>
      </c>
      <c r="I35" s="75">
        <v>29493520.625</v>
      </c>
      <c r="J35" s="75">
        <v>26816680</v>
      </c>
      <c r="K35" s="75">
        <v>168937065</v>
      </c>
      <c r="L35" s="75">
        <v>2604762735.1333332</v>
      </c>
      <c r="M35" s="75">
        <f t="shared" si="0"/>
        <v>2803193320.7583332</v>
      </c>
      <c r="N35" s="77">
        <v>1136091947.9400001</v>
      </c>
      <c r="O35" s="78">
        <f t="shared" si="1"/>
        <v>0.40528490829617808</v>
      </c>
      <c r="P35" s="77">
        <v>1043525924.35478</v>
      </c>
      <c r="Q35" s="78">
        <f t="shared" si="2"/>
        <v>0.37226327439752899</v>
      </c>
      <c r="R35" s="77">
        <v>12954104.354776826</v>
      </c>
      <c r="S35" s="78">
        <f t="shared" si="3"/>
        <v>4.6211954983084863E-3</v>
      </c>
      <c r="T35" s="79" t="s">
        <v>352</v>
      </c>
      <c r="U35" s="79" t="s">
        <v>32</v>
      </c>
    </row>
    <row r="36" spans="1:21" s="49" customFormat="1" ht="52.5" customHeight="1" x14ac:dyDescent="0.2">
      <c r="A36" s="74" t="s">
        <v>27</v>
      </c>
      <c r="B36" s="75" t="s">
        <v>28</v>
      </c>
      <c r="C36" s="75" t="s">
        <v>29</v>
      </c>
      <c r="D36" s="75" t="s">
        <v>30</v>
      </c>
      <c r="E36" s="75" t="s">
        <v>31</v>
      </c>
      <c r="F36" s="74" t="s">
        <v>146</v>
      </c>
      <c r="G36" s="75" t="s">
        <v>194</v>
      </c>
      <c r="H36" s="76" t="s">
        <v>195</v>
      </c>
      <c r="I36" s="75">
        <v>3302987.5</v>
      </c>
      <c r="J36" s="75">
        <v>3512200</v>
      </c>
      <c r="K36" s="75">
        <v>56312355</v>
      </c>
      <c r="L36" s="75">
        <v>18072596</v>
      </c>
      <c r="M36" s="75">
        <f t="shared" si="0"/>
        <v>77687938.5</v>
      </c>
      <c r="N36" s="77">
        <v>59444699</v>
      </c>
      <c r="O36" s="78">
        <f t="shared" si="1"/>
        <v>0.76517282023128985</v>
      </c>
      <c r="P36" s="77">
        <v>55800425</v>
      </c>
      <c r="Q36" s="78">
        <f t="shared" si="2"/>
        <v>0.71826368516652039</v>
      </c>
      <c r="R36" s="77">
        <v>10238610</v>
      </c>
      <c r="S36" s="78">
        <f t="shared" si="3"/>
        <v>0.13179150068449816</v>
      </c>
      <c r="T36" s="79" t="s">
        <v>352</v>
      </c>
      <c r="U36" s="79" t="s">
        <v>32</v>
      </c>
    </row>
    <row r="37" spans="1:21" s="49" customFormat="1" ht="52.5" customHeight="1" x14ac:dyDescent="0.2">
      <c r="A37" s="74" t="s">
        <v>27</v>
      </c>
      <c r="B37" s="75" t="s">
        <v>28</v>
      </c>
      <c r="C37" s="75" t="s">
        <v>29</v>
      </c>
      <c r="D37" s="75" t="s">
        <v>30</v>
      </c>
      <c r="E37" s="75"/>
      <c r="F37" s="75" t="s">
        <v>147</v>
      </c>
      <c r="G37" s="75" t="s">
        <v>196</v>
      </c>
      <c r="H37" s="76" t="s">
        <v>52</v>
      </c>
      <c r="I37" s="75">
        <v>0</v>
      </c>
      <c r="J37" s="75">
        <v>0</v>
      </c>
      <c r="K37" s="75">
        <v>0</v>
      </c>
      <c r="L37" s="75">
        <v>35549169.646956474</v>
      </c>
      <c r="M37" s="75">
        <f t="shared" si="0"/>
        <v>35549169.646956474</v>
      </c>
      <c r="N37" s="77">
        <v>0</v>
      </c>
      <c r="O37" s="78">
        <f t="shared" si="1"/>
        <v>0</v>
      </c>
      <c r="P37" s="77">
        <v>0</v>
      </c>
      <c r="Q37" s="78">
        <f t="shared" si="2"/>
        <v>0</v>
      </c>
      <c r="R37" s="77">
        <v>0</v>
      </c>
      <c r="S37" s="78">
        <f t="shared" si="3"/>
        <v>0</v>
      </c>
      <c r="T37" s="79" t="s">
        <v>352</v>
      </c>
      <c r="U37" s="79" t="s">
        <v>32</v>
      </c>
    </row>
    <row r="38" spans="1:21" s="49" customFormat="1" ht="52.5" customHeight="1" x14ac:dyDescent="0.2">
      <c r="A38" s="74" t="s">
        <v>27</v>
      </c>
      <c r="B38" s="75" t="s">
        <v>28</v>
      </c>
      <c r="C38" s="75" t="s">
        <v>29</v>
      </c>
      <c r="D38" s="75" t="s">
        <v>30</v>
      </c>
      <c r="E38" s="75" t="s">
        <v>123</v>
      </c>
      <c r="F38" s="74" t="s">
        <v>146</v>
      </c>
      <c r="G38" s="75" t="s">
        <v>197</v>
      </c>
      <c r="H38" s="76" t="s">
        <v>198</v>
      </c>
      <c r="I38" s="75">
        <v>0</v>
      </c>
      <c r="J38" s="75">
        <v>0</v>
      </c>
      <c r="K38" s="75">
        <v>0</v>
      </c>
      <c r="L38" s="75">
        <v>457432859</v>
      </c>
      <c r="M38" s="75">
        <f t="shared" si="0"/>
        <v>457432859</v>
      </c>
      <c r="N38" s="77">
        <v>0</v>
      </c>
      <c r="O38" s="78">
        <f t="shared" si="1"/>
        <v>0</v>
      </c>
      <c r="P38" s="77">
        <v>0</v>
      </c>
      <c r="Q38" s="78">
        <f t="shared" si="2"/>
        <v>0</v>
      </c>
      <c r="R38" s="77">
        <v>0</v>
      </c>
      <c r="S38" s="78">
        <f t="shared" si="3"/>
        <v>0</v>
      </c>
      <c r="T38" s="79" t="s">
        <v>352</v>
      </c>
      <c r="U38" s="79" t="s">
        <v>32</v>
      </c>
    </row>
    <row r="39" spans="1:21" s="49" customFormat="1" ht="52.5" customHeight="1" x14ac:dyDescent="0.2">
      <c r="A39" s="74" t="s">
        <v>27</v>
      </c>
      <c r="B39" s="75" t="s">
        <v>28</v>
      </c>
      <c r="C39" s="75" t="s">
        <v>29</v>
      </c>
      <c r="D39" s="75" t="s">
        <v>30</v>
      </c>
      <c r="E39" s="75" t="s">
        <v>123</v>
      </c>
      <c r="F39" s="74" t="s">
        <v>146</v>
      </c>
      <c r="G39" s="75" t="s">
        <v>199</v>
      </c>
      <c r="H39" s="76" t="s">
        <v>200</v>
      </c>
      <c r="I39" s="75">
        <v>1321195</v>
      </c>
      <c r="J39" s="75">
        <v>1404880</v>
      </c>
      <c r="K39" s="75">
        <v>0</v>
      </c>
      <c r="L39" s="75">
        <v>86967863</v>
      </c>
      <c r="M39" s="75">
        <f t="shared" si="0"/>
        <v>88289058</v>
      </c>
      <c r="N39" s="77">
        <v>1321195</v>
      </c>
      <c r="O39" s="78">
        <f t="shared" si="1"/>
        <v>1.496442514994327E-2</v>
      </c>
      <c r="P39" s="77">
        <v>0</v>
      </c>
      <c r="Q39" s="78">
        <f t="shared" si="2"/>
        <v>0</v>
      </c>
      <c r="R39" s="77">
        <v>0</v>
      </c>
      <c r="S39" s="78">
        <f t="shared" si="3"/>
        <v>0</v>
      </c>
      <c r="T39" s="79" t="s">
        <v>352</v>
      </c>
      <c r="U39" s="79" t="s">
        <v>32</v>
      </c>
    </row>
    <row r="40" spans="1:21" s="49" customFormat="1" ht="52.5" customHeight="1" x14ac:dyDescent="0.2">
      <c r="A40" s="74" t="s">
        <v>27</v>
      </c>
      <c r="B40" s="75" t="s">
        <v>28</v>
      </c>
      <c r="C40" s="75" t="s">
        <v>119</v>
      </c>
      <c r="D40" s="75" t="s">
        <v>30</v>
      </c>
      <c r="E40" s="75" t="s">
        <v>360</v>
      </c>
      <c r="F40" s="75" t="s">
        <v>146</v>
      </c>
      <c r="G40" s="75" t="s">
        <v>201</v>
      </c>
      <c r="H40" s="76" t="s">
        <v>202</v>
      </c>
      <c r="I40" s="75">
        <v>0</v>
      </c>
      <c r="J40" s="75">
        <v>0</v>
      </c>
      <c r="K40" s="75">
        <v>0</v>
      </c>
      <c r="L40" s="75">
        <v>25000000</v>
      </c>
      <c r="M40" s="75">
        <f t="shared" si="0"/>
        <v>25000000</v>
      </c>
      <c r="N40" s="77">
        <v>0</v>
      </c>
      <c r="O40" s="78">
        <f t="shared" si="1"/>
        <v>0</v>
      </c>
      <c r="P40" s="77">
        <v>0</v>
      </c>
      <c r="Q40" s="78">
        <f t="shared" si="2"/>
        <v>0</v>
      </c>
      <c r="R40" s="77">
        <v>0</v>
      </c>
      <c r="S40" s="78">
        <f t="shared" si="3"/>
        <v>0</v>
      </c>
      <c r="T40" s="79" t="s">
        <v>352</v>
      </c>
      <c r="U40" s="79" t="s">
        <v>32</v>
      </c>
    </row>
    <row r="41" spans="1:21" s="49" customFormat="1" ht="52.5" customHeight="1" x14ac:dyDescent="0.2">
      <c r="A41" s="74" t="s">
        <v>27</v>
      </c>
      <c r="B41" s="75" t="s">
        <v>28</v>
      </c>
      <c r="C41" s="75" t="s">
        <v>119</v>
      </c>
      <c r="D41" s="75" t="s">
        <v>30</v>
      </c>
      <c r="E41" s="75"/>
      <c r="F41" s="75" t="s">
        <v>147</v>
      </c>
      <c r="G41" s="75" t="s">
        <v>203</v>
      </c>
      <c r="H41" s="76" t="s">
        <v>204</v>
      </c>
      <c r="I41" s="75">
        <v>0</v>
      </c>
      <c r="J41" s="75">
        <v>0</v>
      </c>
      <c r="K41" s="75">
        <v>84128795.099999994</v>
      </c>
      <c r="L41" s="75">
        <v>45000000</v>
      </c>
      <c r="M41" s="75">
        <f t="shared" si="0"/>
        <v>129128795.09999999</v>
      </c>
      <c r="N41" s="77">
        <v>83741105</v>
      </c>
      <c r="O41" s="78">
        <f t="shared" si="1"/>
        <v>0.64850837441137099</v>
      </c>
      <c r="P41" s="77">
        <v>83741105</v>
      </c>
      <c r="Q41" s="78">
        <f t="shared" si="2"/>
        <v>0.64850837441137099</v>
      </c>
      <c r="R41" s="77">
        <v>11630709</v>
      </c>
      <c r="S41" s="78">
        <f t="shared" si="3"/>
        <v>9.0070607342018022E-2</v>
      </c>
      <c r="T41" s="79" t="s">
        <v>352</v>
      </c>
      <c r="U41" s="79" t="s">
        <v>32</v>
      </c>
    </row>
    <row r="42" spans="1:21" s="49" customFormat="1" ht="52.5" customHeight="1" x14ac:dyDescent="0.2">
      <c r="A42" s="74" t="s">
        <v>27</v>
      </c>
      <c r="B42" s="75" t="s">
        <v>28</v>
      </c>
      <c r="C42" s="75" t="s">
        <v>33</v>
      </c>
      <c r="D42" s="75" t="s">
        <v>30</v>
      </c>
      <c r="E42" s="75" t="s">
        <v>361</v>
      </c>
      <c r="F42" s="75" t="s">
        <v>146</v>
      </c>
      <c r="G42" s="75" t="s">
        <v>205</v>
      </c>
      <c r="H42" s="76" t="s">
        <v>206</v>
      </c>
      <c r="I42" s="75">
        <v>0</v>
      </c>
      <c r="J42" s="75">
        <v>0</v>
      </c>
      <c r="K42" s="75">
        <v>0</v>
      </c>
      <c r="L42" s="75">
        <v>300000000</v>
      </c>
      <c r="M42" s="75">
        <f t="shared" si="0"/>
        <v>300000000</v>
      </c>
      <c r="N42" s="77">
        <v>0</v>
      </c>
      <c r="O42" s="78">
        <f t="shared" si="1"/>
        <v>0</v>
      </c>
      <c r="P42" s="77">
        <v>0</v>
      </c>
      <c r="Q42" s="78">
        <f t="shared" si="2"/>
        <v>0</v>
      </c>
      <c r="R42" s="77">
        <v>0</v>
      </c>
      <c r="S42" s="78">
        <f t="shared" si="3"/>
        <v>0</v>
      </c>
      <c r="T42" s="79" t="s">
        <v>352</v>
      </c>
      <c r="U42" s="79" t="s">
        <v>32</v>
      </c>
    </row>
    <row r="43" spans="1:21" s="49" customFormat="1" ht="52.5" customHeight="1" x14ac:dyDescent="0.2">
      <c r="A43" s="74" t="s">
        <v>27</v>
      </c>
      <c r="B43" s="75" t="s">
        <v>28</v>
      </c>
      <c r="C43" s="75" t="s">
        <v>33</v>
      </c>
      <c r="D43" s="75" t="s">
        <v>30</v>
      </c>
      <c r="E43" s="75" t="s">
        <v>361</v>
      </c>
      <c r="F43" s="75" t="s">
        <v>146</v>
      </c>
      <c r="G43" s="75" t="s">
        <v>207</v>
      </c>
      <c r="H43" s="76" t="s">
        <v>208</v>
      </c>
      <c r="I43" s="75">
        <v>0</v>
      </c>
      <c r="J43" s="75">
        <v>0</v>
      </c>
      <c r="K43" s="75">
        <v>0</v>
      </c>
      <c r="L43" s="75">
        <v>75529342</v>
      </c>
      <c r="M43" s="75">
        <f t="shared" si="0"/>
        <v>75529342</v>
      </c>
      <c r="N43" s="77">
        <v>0</v>
      </c>
      <c r="O43" s="78">
        <f t="shared" si="1"/>
        <v>0</v>
      </c>
      <c r="P43" s="77">
        <v>0</v>
      </c>
      <c r="Q43" s="78">
        <f t="shared" si="2"/>
        <v>0</v>
      </c>
      <c r="R43" s="77">
        <v>0</v>
      </c>
      <c r="S43" s="78">
        <f t="shared" si="3"/>
        <v>0</v>
      </c>
      <c r="T43" s="79" t="s">
        <v>352</v>
      </c>
      <c r="U43" s="79" t="s">
        <v>32</v>
      </c>
    </row>
    <row r="44" spans="1:21" s="49" customFormat="1" ht="52.5" customHeight="1" x14ac:dyDescent="0.2">
      <c r="A44" s="74" t="s">
        <v>27</v>
      </c>
      <c r="B44" s="75" t="s">
        <v>28</v>
      </c>
      <c r="C44" s="75" t="s">
        <v>33</v>
      </c>
      <c r="D44" s="75" t="s">
        <v>30</v>
      </c>
      <c r="E44" s="75"/>
      <c r="F44" s="75" t="s">
        <v>147</v>
      </c>
      <c r="G44" s="75" t="s">
        <v>209</v>
      </c>
      <c r="H44" s="76" t="s">
        <v>127</v>
      </c>
      <c r="I44" s="75">
        <v>14755981.5</v>
      </c>
      <c r="J44" s="75">
        <v>9131720</v>
      </c>
      <c r="K44" s="75">
        <v>516834651.73333299</v>
      </c>
      <c r="L44" s="75">
        <v>0</v>
      </c>
      <c r="M44" s="75">
        <f t="shared" si="0"/>
        <v>531590633.23333299</v>
      </c>
      <c r="N44" s="77">
        <v>530039501.5</v>
      </c>
      <c r="O44" s="78">
        <f t="shared" si="1"/>
        <v>0.99708209355778443</v>
      </c>
      <c r="P44" s="77">
        <v>517286081</v>
      </c>
      <c r="Q44" s="78">
        <f t="shared" si="2"/>
        <v>0.97309103784179307</v>
      </c>
      <c r="R44" s="77">
        <v>77638600</v>
      </c>
      <c r="S44" s="78">
        <f t="shared" si="3"/>
        <v>0.1460496012274953</v>
      </c>
      <c r="T44" s="79" t="s">
        <v>352</v>
      </c>
      <c r="U44" s="79" t="s">
        <v>32</v>
      </c>
    </row>
    <row r="45" spans="1:21" s="49" customFormat="1" ht="52.5" customHeight="1" x14ac:dyDescent="0.2">
      <c r="A45" s="74" t="s">
        <v>27</v>
      </c>
      <c r="B45" s="75" t="s">
        <v>28</v>
      </c>
      <c r="C45" s="75" t="s">
        <v>33</v>
      </c>
      <c r="D45" s="75" t="s">
        <v>30</v>
      </c>
      <c r="E45" s="75"/>
      <c r="F45" s="75" t="s">
        <v>147</v>
      </c>
      <c r="G45" s="75" t="s">
        <v>210</v>
      </c>
      <c r="H45" s="76" t="s">
        <v>53</v>
      </c>
      <c r="I45" s="75">
        <v>0</v>
      </c>
      <c r="J45" s="75">
        <v>0</v>
      </c>
      <c r="K45" s="75">
        <v>125276200</v>
      </c>
      <c r="L45" s="75">
        <v>120000000</v>
      </c>
      <c r="M45" s="75">
        <f t="shared" si="0"/>
        <v>245276200</v>
      </c>
      <c r="N45" s="77">
        <v>124860000</v>
      </c>
      <c r="O45" s="78">
        <f t="shared" si="1"/>
        <v>0.50905876721834409</v>
      </c>
      <c r="P45" s="77">
        <v>124860000</v>
      </c>
      <c r="Q45" s="78">
        <f t="shared" si="2"/>
        <v>0.50905876721834409</v>
      </c>
      <c r="R45" s="77">
        <v>21226200</v>
      </c>
      <c r="S45" s="78">
        <f t="shared" si="3"/>
        <v>8.6539990427118491E-2</v>
      </c>
      <c r="T45" s="79" t="s">
        <v>352</v>
      </c>
      <c r="U45" s="79" t="s">
        <v>32</v>
      </c>
    </row>
    <row r="46" spans="1:21" s="49" customFormat="1" ht="52.5" customHeight="1" x14ac:dyDescent="0.2">
      <c r="A46" s="74" t="s">
        <v>27</v>
      </c>
      <c r="B46" s="75" t="s">
        <v>24</v>
      </c>
      <c r="C46" s="75" t="s">
        <v>44</v>
      </c>
      <c r="D46" s="75" t="s">
        <v>370</v>
      </c>
      <c r="E46" s="75"/>
      <c r="F46" s="75" t="s">
        <v>147</v>
      </c>
      <c r="G46" s="75" t="s">
        <v>211</v>
      </c>
      <c r="H46" s="76" t="s">
        <v>212</v>
      </c>
      <c r="I46" s="75">
        <v>0</v>
      </c>
      <c r="J46" s="75">
        <v>0</v>
      </c>
      <c r="K46" s="75">
        <v>29744381.266666666</v>
      </c>
      <c r="L46" s="75">
        <v>510957618.51433337</v>
      </c>
      <c r="M46" s="75">
        <f t="shared" si="0"/>
        <v>540701999.78100002</v>
      </c>
      <c r="N46" s="77">
        <v>0</v>
      </c>
      <c r="O46" s="78">
        <f t="shared" si="1"/>
        <v>0</v>
      </c>
      <c r="P46" s="77">
        <v>0</v>
      </c>
      <c r="Q46" s="78">
        <f t="shared" si="2"/>
        <v>0</v>
      </c>
      <c r="R46" s="77">
        <v>0</v>
      </c>
      <c r="S46" s="78">
        <f t="shared" si="3"/>
        <v>0</v>
      </c>
      <c r="T46" s="79" t="s">
        <v>352</v>
      </c>
      <c r="U46" s="79" t="s">
        <v>107</v>
      </c>
    </row>
    <row r="47" spans="1:21" s="49" customFormat="1" ht="52.5" customHeight="1" x14ac:dyDescent="0.2">
      <c r="A47" s="74" t="s">
        <v>27</v>
      </c>
      <c r="B47" s="75" t="s">
        <v>28</v>
      </c>
      <c r="C47" s="75" t="s">
        <v>67</v>
      </c>
      <c r="D47" s="75" t="s">
        <v>30</v>
      </c>
      <c r="E47" s="75" t="s">
        <v>365</v>
      </c>
      <c r="F47" s="75" t="s">
        <v>146</v>
      </c>
      <c r="G47" s="75" t="s">
        <v>213</v>
      </c>
      <c r="H47" s="76" t="s">
        <v>214</v>
      </c>
      <c r="I47" s="75">
        <v>0</v>
      </c>
      <c r="J47" s="75">
        <v>0</v>
      </c>
      <c r="K47" s="75">
        <v>38067682.766666666</v>
      </c>
      <c r="L47" s="75">
        <v>0</v>
      </c>
      <c r="M47" s="75">
        <f t="shared" si="0"/>
        <v>38067682.766666666</v>
      </c>
      <c r="N47" s="77">
        <v>37735467</v>
      </c>
      <c r="O47" s="78">
        <f t="shared" si="1"/>
        <v>0.99127302366411529</v>
      </c>
      <c r="P47" s="77">
        <v>35848693</v>
      </c>
      <c r="Q47" s="78">
        <f t="shared" si="2"/>
        <v>0.94170935540605882</v>
      </c>
      <c r="R47" s="77">
        <v>6659200</v>
      </c>
      <c r="S47" s="78">
        <f t="shared" si="3"/>
        <v>0.17493053204254969</v>
      </c>
      <c r="T47" s="79" t="s">
        <v>352</v>
      </c>
      <c r="U47" s="79" t="s">
        <v>108</v>
      </c>
    </row>
    <row r="48" spans="1:21" s="49" customFormat="1" ht="52.5" customHeight="1" x14ac:dyDescent="0.2">
      <c r="A48" s="74" t="s">
        <v>27</v>
      </c>
      <c r="B48" s="75" t="s">
        <v>28</v>
      </c>
      <c r="C48" s="75" t="s">
        <v>67</v>
      </c>
      <c r="D48" s="75" t="s">
        <v>30</v>
      </c>
      <c r="E48" s="75"/>
      <c r="F48" s="75" t="s">
        <v>147</v>
      </c>
      <c r="G48" s="75" t="s">
        <v>215</v>
      </c>
      <c r="H48" s="76" t="s">
        <v>216</v>
      </c>
      <c r="I48" s="75">
        <v>42080816.8125</v>
      </c>
      <c r="J48" s="75">
        <v>40080400</v>
      </c>
      <c r="K48" s="75">
        <v>0</v>
      </c>
      <c r="L48" s="75">
        <v>0</v>
      </c>
      <c r="M48" s="75">
        <f t="shared" si="0"/>
        <v>42080816.8125</v>
      </c>
      <c r="N48" s="77">
        <v>0</v>
      </c>
      <c r="O48" s="78">
        <f t="shared" si="1"/>
        <v>0</v>
      </c>
      <c r="P48" s="77">
        <v>0</v>
      </c>
      <c r="Q48" s="78">
        <f t="shared" si="2"/>
        <v>0</v>
      </c>
      <c r="R48" s="77">
        <v>0</v>
      </c>
      <c r="S48" s="78">
        <f t="shared" si="3"/>
        <v>0</v>
      </c>
      <c r="T48" s="79" t="s">
        <v>352</v>
      </c>
      <c r="U48" s="79" t="s">
        <v>108</v>
      </c>
    </row>
    <row r="49" spans="1:21" s="49" customFormat="1" ht="52.5" customHeight="1" x14ac:dyDescent="0.2">
      <c r="A49" s="74" t="s">
        <v>27</v>
      </c>
      <c r="B49" s="75" t="s">
        <v>28</v>
      </c>
      <c r="C49" s="75" t="s">
        <v>67</v>
      </c>
      <c r="D49" s="75" t="s">
        <v>30</v>
      </c>
      <c r="E49" s="75"/>
      <c r="F49" s="75" t="s">
        <v>147</v>
      </c>
      <c r="G49" s="75" t="s">
        <v>217</v>
      </c>
      <c r="H49" s="76" t="s">
        <v>218</v>
      </c>
      <c r="I49" s="75">
        <v>56561004</v>
      </c>
      <c r="J49" s="75">
        <v>68281300</v>
      </c>
      <c r="K49" s="75">
        <v>0</v>
      </c>
      <c r="L49" s="75">
        <v>103230609</v>
      </c>
      <c r="M49" s="75">
        <f t="shared" si="0"/>
        <v>159791613</v>
      </c>
      <c r="N49" s="77">
        <v>15806939</v>
      </c>
      <c r="O49" s="78">
        <f t="shared" si="1"/>
        <v>9.8922206887041064E-2</v>
      </c>
      <c r="P49" s="77">
        <v>11165219</v>
      </c>
      <c r="Q49" s="78">
        <f t="shared" si="2"/>
        <v>6.9873623467334292E-2</v>
      </c>
      <c r="R49" s="77">
        <v>11165219</v>
      </c>
      <c r="S49" s="78">
        <f t="shared" si="3"/>
        <v>6.9873623467334292E-2</v>
      </c>
      <c r="T49" s="79" t="s">
        <v>352</v>
      </c>
      <c r="U49" s="79" t="s">
        <v>108</v>
      </c>
    </row>
    <row r="50" spans="1:21" s="49" customFormat="1" ht="52.5" customHeight="1" x14ac:dyDescent="0.2">
      <c r="A50" s="74" t="s">
        <v>27</v>
      </c>
      <c r="B50" s="75" t="s">
        <v>28</v>
      </c>
      <c r="C50" s="75" t="s">
        <v>67</v>
      </c>
      <c r="D50" s="75" t="s">
        <v>30</v>
      </c>
      <c r="E50" s="75"/>
      <c r="F50" s="75" t="s">
        <v>147</v>
      </c>
      <c r="G50" s="75" t="s">
        <v>219</v>
      </c>
      <c r="H50" s="76" t="s">
        <v>220</v>
      </c>
      <c r="I50" s="75">
        <v>86369077.5</v>
      </c>
      <c r="J50" s="75">
        <v>120034600</v>
      </c>
      <c r="K50" s="75">
        <v>0</v>
      </c>
      <c r="L50" s="75">
        <v>0</v>
      </c>
      <c r="M50" s="75">
        <f t="shared" si="0"/>
        <v>86369077.5</v>
      </c>
      <c r="N50" s="77">
        <v>0</v>
      </c>
      <c r="O50" s="78">
        <f t="shared" si="1"/>
        <v>0</v>
      </c>
      <c r="P50" s="77">
        <v>0</v>
      </c>
      <c r="Q50" s="78">
        <f t="shared" si="2"/>
        <v>0</v>
      </c>
      <c r="R50" s="77">
        <v>0</v>
      </c>
      <c r="S50" s="78">
        <f t="shared" si="3"/>
        <v>0</v>
      </c>
      <c r="T50" s="79" t="s">
        <v>352</v>
      </c>
      <c r="U50" s="79" t="s">
        <v>108</v>
      </c>
    </row>
    <row r="51" spans="1:21" s="49" customFormat="1" ht="52.5" customHeight="1" x14ac:dyDescent="0.2">
      <c r="A51" s="74" t="s">
        <v>27</v>
      </c>
      <c r="B51" s="75" t="s">
        <v>28</v>
      </c>
      <c r="C51" s="75" t="s">
        <v>67</v>
      </c>
      <c r="D51" s="75" t="s">
        <v>30</v>
      </c>
      <c r="E51" s="75"/>
      <c r="F51" s="75" t="s">
        <v>147</v>
      </c>
      <c r="G51" s="75" t="s">
        <v>221</v>
      </c>
      <c r="H51" s="76" t="s">
        <v>68</v>
      </c>
      <c r="I51" s="75">
        <v>87540751.875</v>
      </c>
      <c r="J51" s="75">
        <v>112803600</v>
      </c>
      <c r="K51" s="75">
        <v>0</v>
      </c>
      <c r="L51" s="75">
        <v>0</v>
      </c>
      <c r="M51" s="75">
        <f t="shared" si="0"/>
        <v>87540751.875</v>
      </c>
      <c r="N51" s="77">
        <v>0</v>
      </c>
      <c r="O51" s="78">
        <f t="shared" si="1"/>
        <v>0</v>
      </c>
      <c r="P51" s="77">
        <v>0</v>
      </c>
      <c r="Q51" s="78">
        <f t="shared" si="2"/>
        <v>0</v>
      </c>
      <c r="R51" s="77">
        <v>0</v>
      </c>
      <c r="S51" s="78">
        <f t="shared" si="3"/>
        <v>0</v>
      </c>
      <c r="T51" s="79" t="s">
        <v>352</v>
      </c>
      <c r="U51" s="79" t="s">
        <v>108</v>
      </c>
    </row>
    <row r="52" spans="1:21" s="49" customFormat="1" ht="52.5" customHeight="1" x14ac:dyDescent="0.2">
      <c r="A52" s="74" t="s">
        <v>27</v>
      </c>
      <c r="B52" s="75" t="s">
        <v>28</v>
      </c>
      <c r="C52" s="75" t="s">
        <v>29</v>
      </c>
      <c r="D52" s="75" t="s">
        <v>30</v>
      </c>
      <c r="E52" s="75"/>
      <c r="F52" s="75" t="s">
        <v>147</v>
      </c>
      <c r="G52" s="75" t="s">
        <v>222</v>
      </c>
      <c r="H52" s="76" t="s">
        <v>223</v>
      </c>
      <c r="I52" s="75">
        <v>109465631</v>
      </c>
      <c r="J52" s="75">
        <v>61773400</v>
      </c>
      <c r="K52" s="75">
        <v>0</v>
      </c>
      <c r="L52" s="75">
        <v>0</v>
      </c>
      <c r="M52" s="75">
        <f t="shared" si="0"/>
        <v>109465631</v>
      </c>
      <c r="N52" s="77">
        <v>0</v>
      </c>
      <c r="O52" s="78">
        <f t="shared" si="1"/>
        <v>0</v>
      </c>
      <c r="P52" s="77">
        <v>0</v>
      </c>
      <c r="Q52" s="78">
        <f t="shared" si="2"/>
        <v>0</v>
      </c>
      <c r="R52" s="77">
        <v>0</v>
      </c>
      <c r="S52" s="78">
        <f t="shared" si="3"/>
        <v>0</v>
      </c>
      <c r="T52" s="79" t="s">
        <v>352</v>
      </c>
      <c r="U52" s="79" t="s">
        <v>108</v>
      </c>
    </row>
    <row r="53" spans="1:21" s="49" customFormat="1" ht="52.5" customHeight="1" x14ac:dyDescent="0.2">
      <c r="A53" s="74" t="s">
        <v>27</v>
      </c>
      <c r="B53" s="75" t="s">
        <v>28</v>
      </c>
      <c r="C53" s="75" t="s">
        <v>34</v>
      </c>
      <c r="D53" s="75" t="s">
        <v>30</v>
      </c>
      <c r="E53" s="75" t="s">
        <v>35</v>
      </c>
      <c r="F53" s="74" t="s">
        <v>146</v>
      </c>
      <c r="G53" s="75" t="s">
        <v>224</v>
      </c>
      <c r="H53" s="76" t="s">
        <v>225</v>
      </c>
      <c r="I53" s="75">
        <v>0</v>
      </c>
      <c r="J53" s="75">
        <v>0</v>
      </c>
      <c r="K53" s="75">
        <v>113983230.40000001</v>
      </c>
      <c r="L53" s="75">
        <v>0</v>
      </c>
      <c r="M53" s="75">
        <f t="shared" si="0"/>
        <v>113983230.40000001</v>
      </c>
      <c r="N53" s="77">
        <v>222996261.80000001</v>
      </c>
      <c r="O53" s="78">
        <f t="shared" si="1"/>
        <v>1.9563953488372092</v>
      </c>
      <c r="P53" s="77">
        <v>222996261.80000001</v>
      </c>
      <c r="Q53" s="78">
        <f t="shared" si="2"/>
        <v>1.9563953488372092</v>
      </c>
      <c r="R53" s="77">
        <v>24850995</v>
      </c>
      <c r="S53" s="78">
        <f t="shared" si="3"/>
        <v>0.21802325581395349</v>
      </c>
      <c r="T53" s="79" t="s">
        <v>352</v>
      </c>
      <c r="U53" s="79" t="s">
        <v>108</v>
      </c>
    </row>
    <row r="54" spans="1:21" s="49" customFormat="1" ht="52.5" customHeight="1" x14ac:dyDescent="0.2">
      <c r="A54" s="74" t="s">
        <v>27</v>
      </c>
      <c r="B54" s="75" t="s">
        <v>28</v>
      </c>
      <c r="C54" s="75" t="s">
        <v>34</v>
      </c>
      <c r="D54" s="75" t="s">
        <v>30</v>
      </c>
      <c r="E54" s="75" t="s">
        <v>364</v>
      </c>
      <c r="F54" s="74" t="s">
        <v>146</v>
      </c>
      <c r="G54" s="75" t="s">
        <v>226</v>
      </c>
      <c r="H54" s="76" t="s">
        <v>227</v>
      </c>
      <c r="I54" s="75">
        <v>0</v>
      </c>
      <c r="J54" s="75">
        <v>0</v>
      </c>
      <c r="K54" s="75">
        <v>113983230.40000001</v>
      </c>
      <c r="L54" s="75">
        <v>0</v>
      </c>
      <c r="M54" s="75">
        <f t="shared" si="0"/>
        <v>113983230.40000001</v>
      </c>
      <c r="N54" s="77">
        <v>0</v>
      </c>
      <c r="O54" s="78">
        <f t="shared" si="1"/>
        <v>0</v>
      </c>
      <c r="P54" s="77">
        <v>0</v>
      </c>
      <c r="Q54" s="78">
        <f t="shared" si="2"/>
        <v>0</v>
      </c>
      <c r="R54" s="77">
        <v>0</v>
      </c>
      <c r="S54" s="78">
        <f t="shared" si="3"/>
        <v>0</v>
      </c>
      <c r="T54" s="79" t="s">
        <v>352</v>
      </c>
      <c r="U54" s="79" t="s">
        <v>108</v>
      </c>
    </row>
    <row r="55" spans="1:21" s="49" customFormat="1" ht="52.5" customHeight="1" x14ac:dyDescent="0.2">
      <c r="A55" s="74" t="s">
        <v>125</v>
      </c>
      <c r="B55" s="75" t="s">
        <v>28</v>
      </c>
      <c r="C55" s="75" t="s">
        <v>36</v>
      </c>
      <c r="D55" s="75" t="s">
        <v>30</v>
      </c>
      <c r="E55" s="75"/>
      <c r="F55" s="75" t="s">
        <v>147</v>
      </c>
      <c r="G55" s="75" t="s">
        <v>228</v>
      </c>
      <c r="H55" s="76" t="s">
        <v>229</v>
      </c>
      <c r="I55" s="75">
        <v>0</v>
      </c>
      <c r="J55" s="75">
        <v>0</v>
      </c>
      <c r="K55" s="75">
        <v>0</v>
      </c>
      <c r="L55" s="75">
        <v>5000000</v>
      </c>
      <c r="M55" s="75">
        <f t="shared" si="0"/>
        <v>5000000</v>
      </c>
      <c r="N55" s="77">
        <v>1976875.6</v>
      </c>
      <c r="O55" s="78">
        <f t="shared" si="1"/>
        <v>0.39537512000000002</v>
      </c>
      <c r="P55" s="77">
        <v>1976875.6</v>
      </c>
      <c r="Q55" s="78">
        <f t="shared" si="2"/>
        <v>0.39537512000000002</v>
      </c>
      <c r="R55" s="77">
        <v>0</v>
      </c>
      <c r="S55" s="78">
        <f t="shared" si="3"/>
        <v>0</v>
      </c>
      <c r="T55" s="79" t="s">
        <v>352</v>
      </c>
      <c r="U55" s="79" t="s">
        <v>54</v>
      </c>
    </row>
    <row r="56" spans="1:21" s="49" customFormat="1" ht="52.5" customHeight="1" x14ac:dyDescent="0.2">
      <c r="A56" s="74" t="s">
        <v>27</v>
      </c>
      <c r="B56" s="75" t="s">
        <v>28</v>
      </c>
      <c r="C56" s="75" t="s">
        <v>36</v>
      </c>
      <c r="D56" s="75" t="s">
        <v>30</v>
      </c>
      <c r="E56" s="75"/>
      <c r="F56" s="75" t="s">
        <v>147</v>
      </c>
      <c r="G56" s="75" t="s">
        <v>230</v>
      </c>
      <c r="H56" s="76" t="s">
        <v>231</v>
      </c>
      <c r="I56" s="75">
        <v>0</v>
      </c>
      <c r="J56" s="75">
        <v>0</v>
      </c>
      <c r="K56" s="75">
        <v>0</v>
      </c>
      <c r="L56" s="75">
        <v>97000000</v>
      </c>
      <c r="M56" s="75">
        <f t="shared" si="0"/>
        <v>97000000</v>
      </c>
      <c r="N56" s="77">
        <v>0</v>
      </c>
      <c r="O56" s="78">
        <f t="shared" si="1"/>
        <v>0</v>
      </c>
      <c r="P56" s="77">
        <v>0</v>
      </c>
      <c r="Q56" s="78">
        <f t="shared" si="2"/>
        <v>0</v>
      </c>
      <c r="R56" s="77">
        <v>0</v>
      </c>
      <c r="S56" s="78">
        <f t="shared" si="3"/>
        <v>0</v>
      </c>
      <c r="T56" s="79" t="s">
        <v>352</v>
      </c>
      <c r="U56" s="79" t="s">
        <v>54</v>
      </c>
    </row>
    <row r="57" spans="1:21" s="49" customFormat="1" ht="52.5" customHeight="1" x14ac:dyDescent="0.2">
      <c r="A57" s="74" t="s">
        <v>27</v>
      </c>
      <c r="B57" s="75" t="s">
        <v>28</v>
      </c>
      <c r="C57" s="75" t="s">
        <v>36</v>
      </c>
      <c r="D57" s="75" t="s">
        <v>30</v>
      </c>
      <c r="E57" s="75"/>
      <c r="F57" s="74" t="s">
        <v>146</v>
      </c>
      <c r="G57" s="75" t="s">
        <v>232</v>
      </c>
      <c r="H57" s="76" t="s">
        <v>233</v>
      </c>
      <c r="I57" s="75">
        <v>0</v>
      </c>
      <c r="J57" s="75">
        <v>0</v>
      </c>
      <c r="K57" s="75">
        <v>118068070.40000001</v>
      </c>
      <c r="L57" s="75">
        <v>815871622</v>
      </c>
      <c r="M57" s="75">
        <f t="shared" si="0"/>
        <v>933939692.39999998</v>
      </c>
      <c r="N57" s="77">
        <v>548122312</v>
      </c>
      <c r="O57" s="78">
        <f t="shared" si="1"/>
        <v>0.58689261893501676</v>
      </c>
      <c r="P57" s="77">
        <v>548122312</v>
      </c>
      <c r="Q57" s="78">
        <f t="shared" si="2"/>
        <v>0.58689261893501676</v>
      </c>
      <c r="R57" s="77">
        <v>95134411</v>
      </c>
      <c r="S57" s="78">
        <f t="shared" si="3"/>
        <v>0.1018635483363251</v>
      </c>
      <c r="T57" s="79" t="s">
        <v>352</v>
      </c>
      <c r="U57" s="79" t="s">
        <v>109</v>
      </c>
    </row>
    <row r="58" spans="1:21" s="49" customFormat="1" ht="52.5" customHeight="1" x14ac:dyDescent="0.2">
      <c r="A58" s="74" t="s">
        <v>27</v>
      </c>
      <c r="B58" s="75" t="s">
        <v>28</v>
      </c>
      <c r="C58" s="75" t="s">
        <v>36</v>
      </c>
      <c r="D58" s="75" t="s">
        <v>30</v>
      </c>
      <c r="E58" s="75"/>
      <c r="F58" s="75" t="s">
        <v>147</v>
      </c>
      <c r="G58" s="75" t="s">
        <v>234</v>
      </c>
      <c r="H58" s="76" t="s">
        <v>235</v>
      </c>
      <c r="I58" s="75">
        <v>0</v>
      </c>
      <c r="J58" s="75">
        <v>0</v>
      </c>
      <c r="K58" s="75">
        <v>449144606.40000004</v>
      </c>
      <c r="L58" s="75">
        <v>3998287121.3599854</v>
      </c>
      <c r="M58" s="75">
        <f t="shared" si="0"/>
        <v>4447431727.759985</v>
      </c>
      <c r="N58" s="77">
        <v>2167046104.29</v>
      </c>
      <c r="O58" s="78">
        <f t="shared" si="1"/>
        <v>0.4872578685724907</v>
      </c>
      <c r="P58" s="77">
        <v>2140628602.29</v>
      </c>
      <c r="Q58" s="78">
        <f t="shared" si="2"/>
        <v>0.4813179230899986</v>
      </c>
      <c r="R58" s="77">
        <v>157965689.22655997</v>
      </c>
      <c r="S58" s="78">
        <f t="shared" si="3"/>
        <v>3.551840677858404E-2</v>
      </c>
      <c r="T58" s="79" t="s">
        <v>352</v>
      </c>
      <c r="U58" s="79" t="s">
        <v>109</v>
      </c>
    </row>
    <row r="59" spans="1:21" s="49" customFormat="1" ht="52.5" customHeight="1" x14ac:dyDescent="0.2">
      <c r="A59" s="74" t="s">
        <v>27</v>
      </c>
      <c r="B59" s="75" t="s">
        <v>28</v>
      </c>
      <c r="C59" s="75" t="s">
        <v>36</v>
      </c>
      <c r="D59" s="75" t="s">
        <v>30</v>
      </c>
      <c r="E59" s="75"/>
      <c r="F59" s="75" t="s">
        <v>147</v>
      </c>
      <c r="G59" s="75" t="s">
        <v>236</v>
      </c>
      <c r="H59" s="76" t="s">
        <v>237</v>
      </c>
      <c r="I59" s="75">
        <v>0</v>
      </c>
      <c r="J59" s="75">
        <v>0</v>
      </c>
      <c r="K59" s="75">
        <v>257658496.48000002</v>
      </c>
      <c r="L59" s="75">
        <v>3489912164</v>
      </c>
      <c r="M59" s="75">
        <f t="shared" si="0"/>
        <v>3747570660.48</v>
      </c>
      <c r="N59" s="77">
        <v>292623336</v>
      </c>
      <c r="O59" s="78">
        <f t="shared" si="1"/>
        <v>7.8083473938426004E-2</v>
      </c>
      <c r="P59" s="77">
        <v>259999983</v>
      </c>
      <c r="Q59" s="78">
        <f t="shared" si="2"/>
        <v>6.9378273701902235E-2</v>
      </c>
      <c r="R59" s="77">
        <v>50435644</v>
      </c>
      <c r="S59" s="78">
        <f t="shared" si="3"/>
        <v>1.345822362520579E-2</v>
      </c>
      <c r="T59" s="79" t="s">
        <v>352</v>
      </c>
      <c r="U59" s="79" t="s">
        <v>109</v>
      </c>
    </row>
    <row r="60" spans="1:21" s="49" customFormat="1" ht="52.5" customHeight="1" x14ac:dyDescent="0.2">
      <c r="A60" s="74" t="s">
        <v>125</v>
      </c>
      <c r="B60" s="75" t="s">
        <v>28</v>
      </c>
      <c r="C60" s="75" t="s">
        <v>36</v>
      </c>
      <c r="D60" s="75" t="s">
        <v>30</v>
      </c>
      <c r="E60" s="75"/>
      <c r="F60" s="75" t="s">
        <v>147</v>
      </c>
      <c r="G60" s="75" t="s">
        <v>238</v>
      </c>
      <c r="H60" s="76" t="s">
        <v>239</v>
      </c>
      <c r="I60" s="75">
        <v>0</v>
      </c>
      <c r="J60" s="75">
        <v>0</v>
      </c>
      <c r="K60" s="75">
        <v>35549656.799999997</v>
      </c>
      <c r="L60" s="75">
        <v>272830192</v>
      </c>
      <c r="M60" s="75">
        <f t="shared" si="0"/>
        <v>308379848.80000001</v>
      </c>
      <c r="N60" s="77">
        <v>35232244</v>
      </c>
      <c r="O60" s="78">
        <f t="shared" si="1"/>
        <v>0.11424950150633836</v>
      </c>
      <c r="P60" s="77">
        <v>34914836</v>
      </c>
      <c r="Q60" s="78">
        <f t="shared" si="2"/>
        <v>0.11322022543257697</v>
      </c>
      <c r="R60" s="77">
        <v>6348152</v>
      </c>
      <c r="S60" s="78">
        <f t="shared" si="3"/>
        <v>2.0585495533195813E-2</v>
      </c>
      <c r="T60" s="79" t="s">
        <v>352</v>
      </c>
      <c r="U60" s="79" t="s">
        <v>109</v>
      </c>
    </row>
    <row r="61" spans="1:21" s="49" customFormat="1" ht="52.5" customHeight="1" x14ac:dyDescent="0.2">
      <c r="A61" s="74" t="s">
        <v>27</v>
      </c>
      <c r="B61" s="75" t="s">
        <v>28</v>
      </c>
      <c r="C61" s="75" t="s">
        <v>36</v>
      </c>
      <c r="D61" s="75" t="s">
        <v>30</v>
      </c>
      <c r="E61" s="75"/>
      <c r="F61" s="75" t="s">
        <v>147</v>
      </c>
      <c r="G61" s="75" t="s">
        <v>240</v>
      </c>
      <c r="H61" s="76" t="s">
        <v>241</v>
      </c>
      <c r="I61" s="75">
        <v>0</v>
      </c>
      <c r="J61" s="75">
        <v>0</v>
      </c>
      <c r="K61" s="75">
        <v>67739281.679999992</v>
      </c>
      <c r="L61" s="75">
        <v>887795479</v>
      </c>
      <c r="M61" s="75">
        <f t="shared" si="0"/>
        <v>955534760.67999995</v>
      </c>
      <c r="N61" s="77">
        <v>192714750.88</v>
      </c>
      <c r="O61" s="78">
        <f t="shared" si="1"/>
        <v>0.20168261669816787</v>
      </c>
      <c r="P61" s="77">
        <v>192427342.88</v>
      </c>
      <c r="Q61" s="78">
        <f t="shared" si="2"/>
        <v>0.20138183433856488</v>
      </c>
      <c r="R61" s="77">
        <v>30718989.452938367</v>
      </c>
      <c r="S61" s="78">
        <f t="shared" si="3"/>
        <v>3.2148479277799798E-2</v>
      </c>
      <c r="T61" s="79" t="s">
        <v>352</v>
      </c>
      <c r="U61" s="79" t="s">
        <v>109</v>
      </c>
    </row>
    <row r="62" spans="1:21" s="49" customFormat="1" ht="52.5" customHeight="1" x14ac:dyDescent="0.2">
      <c r="A62" s="74" t="s">
        <v>27</v>
      </c>
      <c r="B62" s="75" t="s">
        <v>28</v>
      </c>
      <c r="C62" s="75" t="s">
        <v>36</v>
      </c>
      <c r="D62" s="75" t="s">
        <v>30</v>
      </c>
      <c r="E62" s="75"/>
      <c r="F62" s="75" t="s">
        <v>147</v>
      </c>
      <c r="G62" s="75" t="s">
        <v>242</v>
      </c>
      <c r="H62" s="76" t="s">
        <v>243</v>
      </c>
      <c r="I62" s="75">
        <v>0</v>
      </c>
      <c r="J62" s="75">
        <v>0</v>
      </c>
      <c r="K62" s="75">
        <v>142278568.88</v>
      </c>
      <c r="L62" s="75">
        <v>2362374168</v>
      </c>
      <c r="M62" s="75">
        <f t="shared" si="0"/>
        <v>2504652736.8800001</v>
      </c>
      <c r="N62" s="77">
        <v>167664217</v>
      </c>
      <c r="O62" s="78">
        <f t="shared" si="1"/>
        <v>6.6941103064393756E-2</v>
      </c>
      <c r="P62" s="77">
        <v>167376810</v>
      </c>
      <c r="Q62" s="78">
        <f t="shared" si="2"/>
        <v>6.6826353823603593E-2</v>
      </c>
      <c r="R62" s="77">
        <v>25406886</v>
      </c>
      <c r="S62" s="78">
        <f t="shared" si="3"/>
        <v>1.0143875686195481E-2</v>
      </c>
      <c r="T62" s="79" t="s">
        <v>352</v>
      </c>
      <c r="U62" s="79" t="s">
        <v>109</v>
      </c>
    </row>
    <row r="63" spans="1:21" s="49" customFormat="1" ht="52.5" customHeight="1" x14ac:dyDescent="0.2">
      <c r="A63" s="74" t="s">
        <v>27</v>
      </c>
      <c r="B63" s="75" t="s">
        <v>28</v>
      </c>
      <c r="C63" s="75" t="s">
        <v>36</v>
      </c>
      <c r="D63" s="75" t="s">
        <v>30</v>
      </c>
      <c r="E63" s="75"/>
      <c r="F63" s="75" t="s">
        <v>147</v>
      </c>
      <c r="G63" s="75" t="s">
        <v>244</v>
      </c>
      <c r="H63" s="76" t="s">
        <v>245</v>
      </c>
      <c r="I63" s="75">
        <v>0</v>
      </c>
      <c r="J63" s="75">
        <v>0</v>
      </c>
      <c r="K63" s="75">
        <v>0</v>
      </c>
      <c r="L63" s="75">
        <v>1440152500</v>
      </c>
      <c r="M63" s="75">
        <f t="shared" si="0"/>
        <v>1440152500</v>
      </c>
      <c r="N63" s="77">
        <v>552688000</v>
      </c>
      <c r="O63" s="78">
        <f t="shared" si="1"/>
        <v>0.38377046875244114</v>
      </c>
      <c r="P63" s="77">
        <v>552688000</v>
      </c>
      <c r="Q63" s="78">
        <f t="shared" si="2"/>
        <v>0.38377046875244114</v>
      </c>
      <c r="R63" s="77">
        <v>0</v>
      </c>
      <c r="S63" s="78">
        <f t="shared" si="3"/>
        <v>0</v>
      </c>
      <c r="T63" s="79" t="s">
        <v>352</v>
      </c>
      <c r="U63" s="79" t="s">
        <v>109</v>
      </c>
    </row>
    <row r="64" spans="1:21" s="49" customFormat="1" ht="52.5" customHeight="1" x14ac:dyDescent="0.2">
      <c r="A64" s="74" t="s">
        <v>27</v>
      </c>
      <c r="B64" s="75" t="s">
        <v>28</v>
      </c>
      <c r="C64" s="75" t="s">
        <v>36</v>
      </c>
      <c r="D64" s="75" t="s">
        <v>30</v>
      </c>
      <c r="E64" s="75"/>
      <c r="F64" s="75" t="s">
        <v>147</v>
      </c>
      <c r="G64" s="75" t="s">
        <v>246</v>
      </c>
      <c r="H64" s="76" t="s">
        <v>55</v>
      </c>
      <c r="I64" s="75">
        <v>0</v>
      </c>
      <c r="J64" s="75">
        <v>0</v>
      </c>
      <c r="K64" s="75">
        <v>207734609.59999999</v>
      </c>
      <c r="L64" s="75">
        <v>1323774704.8000097</v>
      </c>
      <c r="M64" s="75">
        <f t="shared" si="0"/>
        <v>1531509314.4000096</v>
      </c>
      <c r="N64" s="77">
        <v>210466916</v>
      </c>
      <c r="O64" s="78">
        <f t="shared" si="1"/>
        <v>0.13742450928707109</v>
      </c>
      <c r="P64" s="77">
        <v>209760650</v>
      </c>
      <c r="Q64" s="78">
        <f t="shared" si="2"/>
        <v>0.13696335244436739</v>
      </c>
      <c r="R64" s="77">
        <v>37790519.150501668</v>
      </c>
      <c r="S64" s="78">
        <f t="shared" si="3"/>
        <v>2.4675343985946722E-2</v>
      </c>
      <c r="T64" s="79" t="s">
        <v>352</v>
      </c>
      <c r="U64" s="79" t="s">
        <v>109</v>
      </c>
    </row>
    <row r="65" spans="1:21" s="49" customFormat="1" ht="52.5" customHeight="1" x14ac:dyDescent="0.2">
      <c r="A65" s="74" t="s">
        <v>27</v>
      </c>
      <c r="B65" s="75" t="s">
        <v>28</v>
      </c>
      <c r="C65" s="75" t="s">
        <v>36</v>
      </c>
      <c r="D65" s="75" t="s">
        <v>30</v>
      </c>
      <c r="E65" s="75"/>
      <c r="F65" s="75" t="s">
        <v>147</v>
      </c>
      <c r="G65" s="75" t="s">
        <v>247</v>
      </c>
      <c r="H65" s="76" t="s">
        <v>248</v>
      </c>
      <c r="I65" s="75">
        <v>0</v>
      </c>
      <c r="J65" s="75">
        <v>0</v>
      </c>
      <c r="K65" s="75">
        <v>0</v>
      </c>
      <c r="L65" s="75">
        <v>113500000</v>
      </c>
      <c r="M65" s="75">
        <f t="shared" si="0"/>
        <v>113500000</v>
      </c>
      <c r="N65" s="77">
        <v>0</v>
      </c>
      <c r="O65" s="78">
        <f t="shared" si="1"/>
        <v>0</v>
      </c>
      <c r="P65" s="77">
        <v>0</v>
      </c>
      <c r="Q65" s="78">
        <f t="shared" si="2"/>
        <v>0</v>
      </c>
      <c r="R65" s="77">
        <v>0</v>
      </c>
      <c r="S65" s="78">
        <f t="shared" si="3"/>
        <v>0</v>
      </c>
      <c r="T65" s="79" t="s">
        <v>352</v>
      </c>
      <c r="U65" s="79" t="s">
        <v>109</v>
      </c>
    </row>
    <row r="66" spans="1:21" s="49" customFormat="1" ht="52.5" customHeight="1" x14ac:dyDescent="0.2">
      <c r="A66" s="74" t="s">
        <v>27</v>
      </c>
      <c r="B66" s="75" t="s">
        <v>28</v>
      </c>
      <c r="C66" s="75" t="s">
        <v>36</v>
      </c>
      <c r="D66" s="75" t="s">
        <v>30</v>
      </c>
      <c r="E66" s="75"/>
      <c r="F66" s="75" t="s">
        <v>147</v>
      </c>
      <c r="G66" s="75" t="s">
        <v>249</v>
      </c>
      <c r="H66" s="76" t="s">
        <v>128</v>
      </c>
      <c r="I66" s="75">
        <v>0</v>
      </c>
      <c r="J66" s="75">
        <v>0</v>
      </c>
      <c r="K66" s="75">
        <v>76664761.599999994</v>
      </c>
      <c r="L66" s="75">
        <v>40300000</v>
      </c>
      <c r="M66" s="75">
        <f t="shared" si="0"/>
        <v>116964761.59999999</v>
      </c>
      <c r="N66" s="77">
        <v>72362143</v>
      </c>
      <c r="O66" s="78">
        <f t="shared" si="1"/>
        <v>0.61866618638070225</v>
      </c>
      <c r="P66" s="77">
        <v>72362143</v>
      </c>
      <c r="Q66" s="78">
        <f t="shared" si="2"/>
        <v>0.61866618638070225</v>
      </c>
      <c r="R66" s="77">
        <v>13038224</v>
      </c>
      <c r="S66" s="78">
        <f t="shared" si="3"/>
        <v>0.11147138524155296</v>
      </c>
      <c r="T66" s="79" t="s">
        <v>352</v>
      </c>
      <c r="U66" s="79" t="s">
        <v>109</v>
      </c>
    </row>
    <row r="67" spans="1:21" s="49" customFormat="1" ht="52.5" customHeight="1" x14ac:dyDescent="0.2">
      <c r="A67" s="74" t="s">
        <v>125</v>
      </c>
      <c r="B67" s="75" t="s">
        <v>28</v>
      </c>
      <c r="C67" s="75" t="s">
        <v>36</v>
      </c>
      <c r="D67" s="75" t="s">
        <v>30</v>
      </c>
      <c r="E67" s="75"/>
      <c r="F67" s="75" t="s">
        <v>147</v>
      </c>
      <c r="G67" s="75" t="s">
        <v>250</v>
      </c>
      <c r="H67" s="76" t="s">
        <v>100</v>
      </c>
      <c r="I67" s="75">
        <v>0</v>
      </c>
      <c r="J67" s="75">
        <v>0</v>
      </c>
      <c r="K67" s="75">
        <v>0</v>
      </c>
      <c r="L67" s="75">
        <v>19700000</v>
      </c>
      <c r="M67" s="75">
        <f t="shared" si="0"/>
        <v>19700000</v>
      </c>
      <c r="N67" s="77">
        <v>19665300</v>
      </c>
      <c r="O67" s="78">
        <f t="shared" si="1"/>
        <v>0.99823857868020305</v>
      </c>
      <c r="P67" s="77">
        <v>15543400</v>
      </c>
      <c r="Q67" s="78">
        <f t="shared" si="2"/>
        <v>0.789005076142132</v>
      </c>
      <c r="R67" s="77">
        <v>0</v>
      </c>
      <c r="S67" s="78">
        <f t="shared" si="3"/>
        <v>0</v>
      </c>
      <c r="T67" s="79" t="s">
        <v>352</v>
      </c>
      <c r="U67" s="79" t="s">
        <v>109</v>
      </c>
    </row>
    <row r="68" spans="1:21" s="49" customFormat="1" ht="52.5" customHeight="1" x14ac:dyDescent="0.2">
      <c r="A68" s="74" t="s">
        <v>27</v>
      </c>
      <c r="B68" s="75" t="s">
        <v>28</v>
      </c>
      <c r="C68" s="75" t="s">
        <v>36</v>
      </c>
      <c r="D68" s="75" t="s">
        <v>30</v>
      </c>
      <c r="E68" s="75"/>
      <c r="F68" s="75" t="s">
        <v>147</v>
      </c>
      <c r="G68" s="75" t="s">
        <v>251</v>
      </c>
      <c r="H68" s="76" t="s">
        <v>252</v>
      </c>
      <c r="I68" s="75">
        <v>0</v>
      </c>
      <c r="J68" s="75">
        <v>0</v>
      </c>
      <c r="K68" s="75">
        <v>0</v>
      </c>
      <c r="L68" s="75">
        <v>30000000</v>
      </c>
      <c r="M68" s="75">
        <f t="shared" si="0"/>
        <v>30000000</v>
      </c>
      <c r="N68" s="77">
        <v>0</v>
      </c>
      <c r="O68" s="78">
        <f t="shared" si="1"/>
        <v>0</v>
      </c>
      <c r="P68" s="77">
        <v>0</v>
      </c>
      <c r="Q68" s="78">
        <f t="shared" si="2"/>
        <v>0</v>
      </c>
      <c r="R68" s="77">
        <v>0</v>
      </c>
      <c r="S68" s="78">
        <f t="shared" si="3"/>
        <v>0</v>
      </c>
      <c r="T68" s="79" t="s">
        <v>352</v>
      </c>
      <c r="U68" s="79" t="s">
        <v>56</v>
      </c>
    </row>
    <row r="69" spans="1:21" s="49" customFormat="1" ht="52.5" customHeight="1" x14ac:dyDescent="0.2">
      <c r="A69" s="74" t="s">
        <v>27</v>
      </c>
      <c r="B69" s="75" t="s">
        <v>28</v>
      </c>
      <c r="C69" s="75" t="s">
        <v>46</v>
      </c>
      <c r="D69" s="75" t="s">
        <v>30</v>
      </c>
      <c r="E69" s="75"/>
      <c r="F69" s="75" t="s">
        <v>147</v>
      </c>
      <c r="G69" s="75" t="s">
        <v>253</v>
      </c>
      <c r="H69" s="76" t="s">
        <v>57</v>
      </c>
      <c r="I69" s="75">
        <v>4720302</v>
      </c>
      <c r="J69" s="75">
        <v>8429280</v>
      </c>
      <c r="K69" s="75">
        <v>0</v>
      </c>
      <c r="L69" s="75">
        <v>0</v>
      </c>
      <c r="M69" s="75">
        <f t="shared" si="0"/>
        <v>4720302</v>
      </c>
      <c r="N69" s="77">
        <v>4720302</v>
      </c>
      <c r="O69" s="78">
        <f t="shared" si="1"/>
        <v>1</v>
      </c>
      <c r="P69" s="77">
        <v>0</v>
      </c>
      <c r="Q69" s="78">
        <f t="shared" si="2"/>
        <v>0</v>
      </c>
      <c r="R69" s="77">
        <v>0</v>
      </c>
      <c r="S69" s="78">
        <f t="shared" si="3"/>
        <v>0</v>
      </c>
      <c r="T69" s="79" t="s">
        <v>352</v>
      </c>
      <c r="U69" s="79" t="s">
        <v>110</v>
      </c>
    </row>
    <row r="70" spans="1:21" s="49" customFormat="1" ht="52.5" customHeight="1" x14ac:dyDescent="0.2">
      <c r="A70" s="74" t="s">
        <v>27</v>
      </c>
      <c r="B70" s="75" t="s">
        <v>28</v>
      </c>
      <c r="C70" s="75" t="s">
        <v>46</v>
      </c>
      <c r="D70" s="75" t="s">
        <v>30</v>
      </c>
      <c r="E70" s="75"/>
      <c r="F70" s="75" t="s">
        <v>147</v>
      </c>
      <c r="G70" s="75" t="s">
        <v>254</v>
      </c>
      <c r="H70" s="76" t="s">
        <v>58</v>
      </c>
      <c r="I70" s="75">
        <v>4720302</v>
      </c>
      <c r="J70" s="75">
        <v>8429280</v>
      </c>
      <c r="K70" s="75">
        <v>0</v>
      </c>
      <c r="L70" s="75">
        <v>0</v>
      </c>
      <c r="M70" s="75">
        <f t="shared" si="0"/>
        <v>4720302</v>
      </c>
      <c r="N70" s="77">
        <v>4720302</v>
      </c>
      <c r="O70" s="78">
        <f t="shared" ref="O70:O126" si="4">+N70/M70</f>
        <v>1</v>
      </c>
      <c r="P70" s="77">
        <v>0</v>
      </c>
      <c r="Q70" s="78">
        <f t="shared" ref="Q70:Q126" si="5">+P70/M70</f>
        <v>0</v>
      </c>
      <c r="R70" s="77">
        <v>0</v>
      </c>
      <c r="S70" s="78">
        <f t="shared" ref="S70:S126" si="6">+R70/M70</f>
        <v>0</v>
      </c>
      <c r="T70" s="79" t="s">
        <v>352</v>
      </c>
      <c r="U70" s="79" t="s">
        <v>110</v>
      </c>
    </row>
    <row r="71" spans="1:21" s="49" customFormat="1" ht="52.5" customHeight="1" x14ac:dyDescent="0.2">
      <c r="A71" s="74" t="s">
        <v>125</v>
      </c>
      <c r="B71" s="75" t="s">
        <v>28</v>
      </c>
      <c r="C71" s="75" t="s">
        <v>29</v>
      </c>
      <c r="D71" s="75" t="s">
        <v>30</v>
      </c>
      <c r="E71" s="75"/>
      <c r="F71" s="75" t="s">
        <v>147</v>
      </c>
      <c r="G71" s="75" t="s">
        <v>255</v>
      </c>
      <c r="H71" s="76" t="s">
        <v>256</v>
      </c>
      <c r="I71" s="75">
        <v>0</v>
      </c>
      <c r="J71" s="75">
        <v>0</v>
      </c>
      <c r="K71" s="75">
        <v>0</v>
      </c>
      <c r="L71" s="75">
        <v>54404848.003761768</v>
      </c>
      <c r="M71" s="75">
        <f t="shared" si="0"/>
        <v>54404848.003761768</v>
      </c>
      <c r="N71" s="77">
        <v>0</v>
      </c>
      <c r="O71" s="78">
        <f t="shared" si="4"/>
        <v>0</v>
      </c>
      <c r="P71" s="77">
        <v>0</v>
      </c>
      <c r="Q71" s="78">
        <f t="shared" si="5"/>
        <v>0</v>
      </c>
      <c r="R71" s="77">
        <v>0</v>
      </c>
      <c r="S71" s="78">
        <f t="shared" si="6"/>
        <v>0</v>
      </c>
      <c r="T71" s="79" t="s">
        <v>352</v>
      </c>
      <c r="U71" s="79" t="s">
        <v>110</v>
      </c>
    </row>
    <row r="72" spans="1:21" s="49" customFormat="1" ht="52.5" customHeight="1" x14ac:dyDescent="0.2">
      <c r="A72" s="74" t="s">
        <v>27</v>
      </c>
      <c r="B72" s="75" t="s">
        <v>28</v>
      </c>
      <c r="C72" s="75" t="s">
        <v>29</v>
      </c>
      <c r="D72" s="75" t="s">
        <v>30</v>
      </c>
      <c r="E72" s="75"/>
      <c r="F72" s="75" t="s">
        <v>147</v>
      </c>
      <c r="G72" s="75" t="s">
        <v>257</v>
      </c>
      <c r="H72" s="76" t="s">
        <v>57</v>
      </c>
      <c r="I72" s="75">
        <v>34910026</v>
      </c>
      <c r="J72" s="75">
        <v>40741520</v>
      </c>
      <c r="K72" s="75">
        <v>0</v>
      </c>
      <c r="L72" s="75">
        <v>0</v>
      </c>
      <c r="M72" s="75">
        <f t="shared" ref="M72:M134" si="7">+I72+K72+L72</f>
        <v>34910026</v>
      </c>
      <c r="N72" s="77">
        <v>34910026</v>
      </c>
      <c r="O72" s="78">
        <f t="shared" si="4"/>
        <v>1</v>
      </c>
      <c r="P72" s="77">
        <v>8774158</v>
      </c>
      <c r="Q72" s="78">
        <f t="shared" si="5"/>
        <v>0.25133633529806021</v>
      </c>
      <c r="R72" s="77">
        <v>25494307</v>
      </c>
      <c r="S72" s="78">
        <f t="shared" si="6"/>
        <v>0.7302861074924436</v>
      </c>
      <c r="T72" s="79" t="s">
        <v>352</v>
      </c>
      <c r="U72" s="79" t="s">
        <v>110</v>
      </c>
    </row>
    <row r="73" spans="1:21" s="49" customFormat="1" ht="52.5" customHeight="1" x14ac:dyDescent="0.2">
      <c r="A73" s="74" t="s">
        <v>27</v>
      </c>
      <c r="B73" s="75" t="s">
        <v>28</v>
      </c>
      <c r="C73" s="75" t="s">
        <v>29</v>
      </c>
      <c r="D73" s="75" t="s">
        <v>30</v>
      </c>
      <c r="E73" s="75"/>
      <c r="F73" s="75" t="s">
        <v>147</v>
      </c>
      <c r="G73" s="75" t="s">
        <v>258</v>
      </c>
      <c r="H73" s="76" t="s">
        <v>58</v>
      </c>
      <c r="I73" s="75">
        <v>24682705</v>
      </c>
      <c r="J73" s="75">
        <v>26692720</v>
      </c>
      <c r="K73" s="75">
        <v>0</v>
      </c>
      <c r="L73" s="75">
        <v>0</v>
      </c>
      <c r="M73" s="75">
        <f t="shared" si="7"/>
        <v>24682705</v>
      </c>
      <c r="N73" s="77">
        <v>24682705</v>
      </c>
      <c r="O73" s="78">
        <f t="shared" si="4"/>
        <v>1</v>
      </c>
      <c r="P73" s="77">
        <v>10915633</v>
      </c>
      <c r="Q73" s="78">
        <f t="shared" si="5"/>
        <v>0.44223811774276767</v>
      </c>
      <c r="R73" s="77">
        <v>14634149</v>
      </c>
      <c r="S73" s="78">
        <f t="shared" si="6"/>
        <v>0.59289081160269919</v>
      </c>
      <c r="T73" s="79" t="s">
        <v>352</v>
      </c>
      <c r="U73" s="79" t="s">
        <v>110</v>
      </c>
    </row>
    <row r="74" spans="1:21" s="49" customFormat="1" ht="52.5" customHeight="1" x14ac:dyDescent="0.2">
      <c r="A74" s="74" t="s">
        <v>27</v>
      </c>
      <c r="B74" s="75" t="s">
        <v>28</v>
      </c>
      <c r="C74" s="75" t="s">
        <v>29</v>
      </c>
      <c r="D74" s="75" t="s">
        <v>30</v>
      </c>
      <c r="E74" s="75" t="s">
        <v>35</v>
      </c>
      <c r="F74" s="74" t="s">
        <v>146</v>
      </c>
      <c r="G74" s="75" t="s">
        <v>259</v>
      </c>
      <c r="H74" s="76" t="s">
        <v>260</v>
      </c>
      <c r="I74" s="75">
        <v>0</v>
      </c>
      <c r="J74" s="75">
        <v>0</v>
      </c>
      <c r="K74" s="75">
        <v>176413039</v>
      </c>
      <c r="L74" s="75">
        <v>0</v>
      </c>
      <c r="M74" s="75">
        <f t="shared" si="7"/>
        <v>176413039</v>
      </c>
      <c r="N74" s="77">
        <v>171749763.32999998</v>
      </c>
      <c r="O74" s="78">
        <f t="shared" si="4"/>
        <v>0.97356615079909137</v>
      </c>
      <c r="P74" s="77">
        <v>171408476.32999998</v>
      </c>
      <c r="Q74" s="78">
        <f t="shared" si="5"/>
        <v>0.97163156023858299</v>
      </c>
      <c r="R74" s="77">
        <v>21156854</v>
      </c>
      <c r="S74" s="78">
        <f t="shared" si="6"/>
        <v>0.11992794931671689</v>
      </c>
      <c r="T74" s="79" t="s">
        <v>352</v>
      </c>
      <c r="U74" s="79" t="s">
        <v>110</v>
      </c>
    </row>
    <row r="75" spans="1:21" s="49" customFormat="1" ht="52.5" customHeight="1" x14ac:dyDescent="0.2">
      <c r="A75" s="74" t="s">
        <v>27</v>
      </c>
      <c r="B75" s="75" t="s">
        <v>28</v>
      </c>
      <c r="C75" s="75" t="s">
        <v>29</v>
      </c>
      <c r="D75" s="75" t="s">
        <v>30</v>
      </c>
      <c r="E75" s="75" t="s">
        <v>35</v>
      </c>
      <c r="F75" s="74" t="s">
        <v>146</v>
      </c>
      <c r="G75" s="75" t="s">
        <v>261</v>
      </c>
      <c r="H75" s="76" t="s">
        <v>262</v>
      </c>
      <c r="I75" s="75">
        <v>18076730</v>
      </c>
      <c r="J75" s="75">
        <v>19668320</v>
      </c>
      <c r="K75" s="75">
        <v>54947207</v>
      </c>
      <c r="L75" s="75">
        <v>0</v>
      </c>
      <c r="M75" s="75">
        <f t="shared" si="7"/>
        <v>73023937</v>
      </c>
      <c r="N75" s="77">
        <v>72682650</v>
      </c>
      <c r="O75" s="78">
        <f t="shared" si="4"/>
        <v>0.99532636811953867</v>
      </c>
      <c r="P75" s="77">
        <v>54435276.5</v>
      </c>
      <c r="Q75" s="78">
        <f t="shared" si="5"/>
        <v>0.74544428493358283</v>
      </c>
      <c r="R75" s="77">
        <v>7714441</v>
      </c>
      <c r="S75" s="78">
        <f t="shared" si="6"/>
        <v>0.10564263331898964</v>
      </c>
      <c r="T75" s="79" t="s">
        <v>352</v>
      </c>
      <c r="U75" s="79" t="s">
        <v>110</v>
      </c>
    </row>
    <row r="76" spans="1:21" s="49" customFormat="1" ht="52.5" customHeight="1" x14ac:dyDescent="0.2">
      <c r="A76" s="74" t="s">
        <v>27</v>
      </c>
      <c r="B76" s="75" t="s">
        <v>28</v>
      </c>
      <c r="C76" s="75" t="s">
        <v>33</v>
      </c>
      <c r="D76" s="75" t="s">
        <v>30</v>
      </c>
      <c r="E76" s="75"/>
      <c r="F76" s="75" t="s">
        <v>147</v>
      </c>
      <c r="G76" s="75" t="s">
        <v>263</v>
      </c>
      <c r="H76" s="76" t="s">
        <v>264</v>
      </c>
      <c r="I76" s="75">
        <v>1891792.5</v>
      </c>
      <c r="J76" s="75">
        <v>10536600</v>
      </c>
      <c r="K76" s="75">
        <v>0</v>
      </c>
      <c r="L76" s="75">
        <v>0</v>
      </c>
      <c r="M76" s="75">
        <f t="shared" si="7"/>
        <v>1891792.5</v>
      </c>
      <c r="N76" s="77">
        <v>1891792.5</v>
      </c>
      <c r="O76" s="78">
        <f t="shared" si="4"/>
        <v>1</v>
      </c>
      <c r="P76" s="77">
        <v>0</v>
      </c>
      <c r="Q76" s="78">
        <f t="shared" si="5"/>
        <v>0</v>
      </c>
      <c r="R76" s="77">
        <v>0</v>
      </c>
      <c r="S76" s="78">
        <f t="shared" si="6"/>
        <v>0</v>
      </c>
      <c r="T76" s="79" t="s">
        <v>352</v>
      </c>
      <c r="U76" s="79" t="s">
        <v>110</v>
      </c>
    </row>
    <row r="77" spans="1:21" s="49" customFormat="1" ht="52.5" customHeight="1" x14ac:dyDescent="0.2">
      <c r="A77" s="74" t="s">
        <v>27</v>
      </c>
      <c r="B77" s="75" t="s">
        <v>28</v>
      </c>
      <c r="C77" s="75" t="s">
        <v>33</v>
      </c>
      <c r="D77" s="75" t="s">
        <v>30</v>
      </c>
      <c r="E77" s="75"/>
      <c r="F77" s="75" t="s">
        <v>147</v>
      </c>
      <c r="G77" s="75" t="s">
        <v>265</v>
      </c>
      <c r="H77" s="76" t="s">
        <v>58</v>
      </c>
      <c r="I77" s="75">
        <v>1891792.5</v>
      </c>
      <c r="J77" s="75">
        <v>10536600</v>
      </c>
      <c r="K77" s="75">
        <v>0</v>
      </c>
      <c r="L77" s="75">
        <v>0</v>
      </c>
      <c r="M77" s="75">
        <f t="shared" si="7"/>
        <v>1891792.5</v>
      </c>
      <c r="N77" s="77">
        <v>1891792.5</v>
      </c>
      <c r="O77" s="78">
        <f t="shared" si="4"/>
        <v>1</v>
      </c>
      <c r="P77" s="77">
        <v>0</v>
      </c>
      <c r="Q77" s="78">
        <f t="shared" si="5"/>
        <v>0</v>
      </c>
      <c r="R77" s="77">
        <v>0</v>
      </c>
      <c r="S77" s="78">
        <f t="shared" si="6"/>
        <v>0</v>
      </c>
      <c r="T77" s="79" t="s">
        <v>352</v>
      </c>
      <c r="U77" s="79" t="s">
        <v>110</v>
      </c>
    </row>
    <row r="78" spans="1:21" s="49" customFormat="1" ht="52.5" customHeight="1" x14ac:dyDescent="0.2">
      <c r="A78" s="74" t="s">
        <v>27</v>
      </c>
      <c r="B78" s="75" t="s">
        <v>28</v>
      </c>
      <c r="C78" s="75" t="s">
        <v>49</v>
      </c>
      <c r="D78" s="75" t="s">
        <v>30</v>
      </c>
      <c r="E78" s="75"/>
      <c r="F78" s="75" t="s">
        <v>147</v>
      </c>
      <c r="G78" s="75" t="s">
        <v>266</v>
      </c>
      <c r="H78" s="76" t="s">
        <v>57</v>
      </c>
      <c r="I78" s="75">
        <v>9458962.5</v>
      </c>
      <c r="J78" s="75">
        <v>7024400</v>
      </c>
      <c r="K78" s="75">
        <v>0</v>
      </c>
      <c r="L78" s="75">
        <v>0</v>
      </c>
      <c r="M78" s="75">
        <f t="shared" si="7"/>
        <v>9458962.5</v>
      </c>
      <c r="N78" s="77">
        <v>9458963</v>
      </c>
      <c r="O78" s="78">
        <f t="shared" si="4"/>
        <v>1.00000005285992</v>
      </c>
      <c r="P78" s="77">
        <v>0</v>
      </c>
      <c r="Q78" s="78">
        <f t="shared" si="5"/>
        <v>0</v>
      </c>
      <c r="R78" s="77">
        <v>0</v>
      </c>
      <c r="S78" s="78">
        <f t="shared" si="6"/>
        <v>0</v>
      </c>
      <c r="T78" s="79" t="s">
        <v>352</v>
      </c>
      <c r="U78" s="79" t="s">
        <v>110</v>
      </c>
    </row>
    <row r="79" spans="1:21" s="49" customFormat="1" ht="52.5" customHeight="1" x14ac:dyDescent="0.2">
      <c r="A79" s="74" t="s">
        <v>27</v>
      </c>
      <c r="B79" s="75" t="s">
        <v>28</v>
      </c>
      <c r="C79" s="75" t="s">
        <v>49</v>
      </c>
      <c r="D79" s="75" t="s">
        <v>30</v>
      </c>
      <c r="E79" s="75"/>
      <c r="F79" s="75" t="s">
        <v>147</v>
      </c>
      <c r="G79" s="75" t="s">
        <v>267</v>
      </c>
      <c r="H79" s="76" t="s">
        <v>58</v>
      </c>
      <c r="I79" s="75">
        <v>12611950</v>
      </c>
      <c r="J79" s="75">
        <v>4214640</v>
      </c>
      <c r="K79" s="75">
        <v>0</v>
      </c>
      <c r="L79" s="75">
        <v>0</v>
      </c>
      <c r="M79" s="75">
        <f t="shared" si="7"/>
        <v>12611950</v>
      </c>
      <c r="N79" s="77">
        <v>12611950</v>
      </c>
      <c r="O79" s="78">
        <f t="shared" si="4"/>
        <v>1</v>
      </c>
      <c r="P79" s="77">
        <v>3104561</v>
      </c>
      <c r="Q79" s="78">
        <f t="shared" si="5"/>
        <v>0.24616026863411289</v>
      </c>
      <c r="R79" s="77">
        <v>3104561</v>
      </c>
      <c r="S79" s="78">
        <f t="shared" si="6"/>
        <v>0.24616026863411289</v>
      </c>
      <c r="T79" s="79" t="s">
        <v>352</v>
      </c>
      <c r="U79" s="79" t="s">
        <v>110</v>
      </c>
    </row>
    <row r="80" spans="1:21" s="49" customFormat="1" ht="52.5" customHeight="1" x14ac:dyDescent="0.2">
      <c r="A80" s="74" t="s">
        <v>27</v>
      </c>
      <c r="B80" s="75" t="s">
        <v>28</v>
      </c>
      <c r="C80" s="75" t="s">
        <v>37</v>
      </c>
      <c r="D80" s="75" t="s">
        <v>362</v>
      </c>
      <c r="E80" s="75"/>
      <c r="F80" s="74" t="s">
        <v>146</v>
      </c>
      <c r="G80" s="75" t="s">
        <v>268</v>
      </c>
      <c r="H80" s="76" t="s">
        <v>269</v>
      </c>
      <c r="I80" s="75">
        <v>0</v>
      </c>
      <c r="J80" s="75">
        <v>0</v>
      </c>
      <c r="K80" s="75">
        <v>221249885</v>
      </c>
      <c r="L80" s="75">
        <v>0</v>
      </c>
      <c r="M80" s="75">
        <f t="shared" si="7"/>
        <v>221249885</v>
      </c>
      <c r="N80" s="77">
        <v>220499888</v>
      </c>
      <c r="O80" s="78">
        <f t="shared" si="4"/>
        <v>0.99661018128890777</v>
      </c>
      <c r="P80" s="77">
        <v>220416555</v>
      </c>
      <c r="Q80" s="78">
        <f t="shared" si="5"/>
        <v>0.99623353476545307</v>
      </c>
      <c r="R80" s="77">
        <v>37999980</v>
      </c>
      <c r="S80" s="78">
        <f t="shared" si="6"/>
        <v>0.17175141130581831</v>
      </c>
      <c r="T80" s="79" t="s">
        <v>352</v>
      </c>
      <c r="U80" s="79" t="s">
        <v>110</v>
      </c>
    </row>
    <row r="81" spans="1:21" s="49" customFormat="1" ht="52.5" customHeight="1" x14ac:dyDescent="0.2">
      <c r="A81" s="74" t="s">
        <v>23</v>
      </c>
      <c r="B81" s="75" t="s">
        <v>28</v>
      </c>
      <c r="C81" s="75" t="s">
        <v>38</v>
      </c>
      <c r="D81" s="75" t="s">
        <v>30</v>
      </c>
      <c r="E81" s="75" t="s">
        <v>363</v>
      </c>
      <c r="F81" s="74" t="s">
        <v>146</v>
      </c>
      <c r="G81" s="75" t="s">
        <v>270</v>
      </c>
      <c r="H81" s="76" t="s">
        <v>271</v>
      </c>
      <c r="I81" s="75">
        <v>0</v>
      </c>
      <c r="J81" s="75">
        <v>0</v>
      </c>
      <c r="K81" s="75">
        <v>0</v>
      </c>
      <c r="L81" s="75">
        <v>1137313661.8121099</v>
      </c>
      <c r="M81" s="75">
        <f t="shared" si="7"/>
        <v>1137313661.8121099</v>
      </c>
      <c r="N81" s="77">
        <v>0</v>
      </c>
      <c r="O81" s="78">
        <f t="shared" si="4"/>
        <v>0</v>
      </c>
      <c r="P81" s="77">
        <v>0</v>
      </c>
      <c r="Q81" s="78">
        <f t="shared" si="5"/>
        <v>0</v>
      </c>
      <c r="R81" s="77">
        <v>0</v>
      </c>
      <c r="S81" s="78">
        <f t="shared" si="6"/>
        <v>0</v>
      </c>
      <c r="T81" s="79" t="s">
        <v>352</v>
      </c>
      <c r="U81" s="79" t="s">
        <v>111</v>
      </c>
    </row>
    <row r="82" spans="1:21" s="49" customFormat="1" ht="52.5" customHeight="1" x14ac:dyDescent="0.2">
      <c r="A82" s="74" t="s">
        <v>23</v>
      </c>
      <c r="B82" s="75" t="s">
        <v>28</v>
      </c>
      <c r="C82" s="75" t="s">
        <v>38</v>
      </c>
      <c r="D82" s="75" t="s">
        <v>30</v>
      </c>
      <c r="E82" s="75"/>
      <c r="F82" s="75" t="s">
        <v>147</v>
      </c>
      <c r="G82" s="75" t="s">
        <v>272</v>
      </c>
      <c r="H82" s="76" t="s">
        <v>273</v>
      </c>
      <c r="I82" s="75">
        <v>0</v>
      </c>
      <c r="J82" s="75">
        <v>0</v>
      </c>
      <c r="K82" s="75">
        <v>0</v>
      </c>
      <c r="L82" s="75">
        <v>110000000</v>
      </c>
      <c r="M82" s="75">
        <f t="shared" si="7"/>
        <v>110000000</v>
      </c>
      <c r="N82" s="77">
        <v>0</v>
      </c>
      <c r="O82" s="78">
        <f t="shared" si="4"/>
        <v>0</v>
      </c>
      <c r="P82" s="77">
        <v>0</v>
      </c>
      <c r="Q82" s="78">
        <f t="shared" si="5"/>
        <v>0</v>
      </c>
      <c r="R82" s="77">
        <v>0</v>
      </c>
      <c r="S82" s="78">
        <f t="shared" si="6"/>
        <v>0</v>
      </c>
      <c r="T82" s="79" t="s">
        <v>352</v>
      </c>
      <c r="U82" s="79" t="s">
        <v>111</v>
      </c>
    </row>
    <row r="83" spans="1:21" s="49" customFormat="1" ht="52.5" customHeight="1" x14ac:dyDescent="0.2">
      <c r="A83" s="74" t="s">
        <v>98</v>
      </c>
      <c r="B83" s="75" t="s">
        <v>28</v>
      </c>
      <c r="C83" s="75" t="s">
        <v>46</v>
      </c>
      <c r="D83" s="75" t="s">
        <v>30</v>
      </c>
      <c r="E83" s="75"/>
      <c r="F83" s="75" t="s">
        <v>147</v>
      </c>
      <c r="G83" s="75" t="s">
        <v>274</v>
      </c>
      <c r="H83" s="76" t="s">
        <v>275</v>
      </c>
      <c r="I83" s="75">
        <v>69081096</v>
      </c>
      <c r="J83" s="75">
        <v>118009920</v>
      </c>
      <c r="K83" s="75">
        <v>25547321</v>
      </c>
      <c r="L83" s="75">
        <v>0</v>
      </c>
      <c r="M83" s="75">
        <f t="shared" si="7"/>
        <v>94628417</v>
      </c>
      <c r="N83" s="77">
        <v>94628417</v>
      </c>
      <c r="O83" s="78">
        <f t="shared" si="4"/>
        <v>1</v>
      </c>
      <c r="P83" s="77">
        <v>53014932</v>
      </c>
      <c r="Q83" s="78">
        <f t="shared" si="5"/>
        <v>0.56024325124238317</v>
      </c>
      <c r="R83" s="77">
        <v>30038552</v>
      </c>
      <c r="S83" s="78">
        <f t="shared" si="6"/>
        <v>0.31743690692828563</v>
      </c>
      <c r="T83" s="79" t="s">
        <v>352</v>
      </c>
      <c r="U83" s="79" t="s">
        <v>112</v>
      </c>
    </row>
    <row r="84" spans="1:21" s="49" customFormat="1" ht="52.5" customHeight="1" x14ac:dyDescent="0.2">
      <c r="A84" s="74" t="s">
        <v>98</v>
      </c>
      <c r="B84" s="75" t="s">
        <v>28</v>
      </c>
      <c r="C84" s="75" t="s">
        <v>29</v>
      </c>
      <c r="D84" s="75" t="s">
        <v>30</v>
      </c>
      <c r="E84" s="75"/>
      <c r="F84" s="75" t="s">
        <v>147</v>
      </c>
      <c r="G84" s="75" t="s">
        <v>276</v>
      </c>
      <c r="H84" s="76" t="s">
        <v>69</v>
      </c>
      <c r="I84" s="75">
        <v>64559750</v>
      </c>
      <c r="J84" s="75">
        <v>70244000</v>
      </c>
      <c r="K84" s="75">
        <v>0</v>
      </c>
      <c r="L84" s="75">
        <v>0</v>
      </c>
      <c r="M84" s="75">
        <f t="shared" si="7"/>
        <v>64559750</v>
      </c>
      <c r="N84" s="77">
        <v>64559750</v>
      </c>
      <c r="O84" s="78">
        <f t="shared" si="4"/>
        <v>1</v>
      </c>
      <c r="P84" s="77">
        <v>23646152</v>
      </c>
      <c r="Q84" s="78">
        <f t="shared" si="5"/>
        <v>0.366267713242384</v>
      </c>
      <c r="R84" s="77">
        <v>19954458</v>
      </c>
      <c r="S84" s="78">
        <f t="shared" si="6"/>
        <v>0.30908511882403511</v>
      </c>
      <c r="T84" s="79" t="s">
        <v>352</v>
      </c>
      <c r="U84" s="79" t="s">
        <v>112</v>
      </c>
    </row>
    <row r="85" spans="1:21" s="49" customFormat="1" ht="52.5" customHeight="1" x14ac:dyDescent="0.2">
      <c r="A85" s="74" t="s">
        <v>23</v>
      </c>
      <c r="B85" s="75" t="s">
        <v>28</v>
      </c>
      <c r="C85" s="75" t="s">
        <v>29</v>
      </c>
      <c r="D85" s="75" t="s">
        <v>30</v>
      </c>
      <c r="E85" s="75"/>
      <c r="F85" s="75" t="s">
        <v>147</v>
      </c>
      <c r="G85" s="75" t="s">
        <v>277</v>
      </c>
      <c r="H85" s="76" t="s">
        <v>278</v>
      </c>
      <c r="I85" s="75">
        <v>39335850</v>
      </c>
      <c r="J85" s="75">
        <v>42146400</v>
      </c>
      <c r="K85" s="75">
        <v>0</v>
      </c>
      <c r="L85" s="75">
        <v>0</v>
      </c>
      <c r="M85" s="75">
        <f t="shared" si="7"/>
        <v>39335850</v>
      </c>
      <c r="N85" s="77">
        <v>39335850</v>
      </c>
      <c r="O85" s="78">
        <f t="shared" si="4"/>
        <v>1</v>
      </c>
      <c r="P85" s="77">
        <v>20107822</v>
      </c>
      <c r="Q85" s="78">
        <f t="shared" si="5"/>
        <v>0.51118310650462617</v>
      </c>
      <c r="R85" s="77">
        <v>25993341</v>
      </c>
      <c r="S85" s="78">
        <f t="shared" si="6"/>
        <v>0.66080537219864321</v>
      </c>
      <c r="T85" s="79" t="s">
        <v>352</v>
      </c>
      <c r="U85" s="79" t="s">
        <v>112</v>
      </c>
    </row>
    <row r="86" spans="1:21" s="49" customFormat="1" ht="52.5" customHeight="1" x14ac:dyDescent="0.2">
      <c r="A86" s="74" t="s">
        <v>23</v>
      </c>
      <c r="B86" s="75" t="s">
        <v>28</v>
      </c>
      <c r="C86" s="75" t="s">
        <v>29</v>
      </c>
      <c r="D86" s="75" t="s">
        <v>30</v>
      </c>
      <c r="E86" s="75"/>
      <c r="F86" s="75" t="s">
        <v>147</v>
      </c>
      <c r="G86" s="75" t="s">
        <v>279</v>
      </c>
      <c r="H86" s="76" t="s">
        <v>70</v>
      </c>
      <c r="I86" s="75">
        <v>80293350</v>
      </c>
      <c r="J86" s="75">
        <v>61980000</v>
      </c>
      <c r="K86" s="75">
        <v>82822135.200000003</v>
      </c>
      <c r="L86" s="75">
        <v>0</v>
      </c>
      <c r="M86" s="75">
        <f t="shared" si="7"/>
        <v>163115485.19999999</v>
      </c>
      <c r="N86" s="77">
        <v>45417467.200000003</v>
      </c>
      <c r="O86" s="78">
        <f t="shared" si="4"/>
        <v>0.27843749564495673</v>
      </c>
      <c r="P86" s="77">
        <v>43660580.200000003</v>
      </c>
      <c r="Q86" s="78">
        <f t="shared" si="5"/>
        <v>0.26766667889603901</v>
      </c>
      <c r="R86" s="77">
        <v>6493504</v>
      </c>
      <c r="S86" s="78">
        <f t="shared" si="6"/>
        <v>3.9809243077309014E-2</v>
      </c>
      <c r="T86" s="79" t="s">
        <v>352</v>
      </c>
      <c r="U86" s="79" t="s">
        <v>112</v>
      </c>
    </row>
    <row r="87" spans="1:21" s="49" customFormat="1" ht="52.5" customHeight="1" x14ac:dyDescent="0.2">
      <c r="A87" s="74" t="s">
        <v>27</v>
      </c>
      <c r="B87" s="75" t="s">
        <v>28</v>
      </c>
      <c r="C87" s="75" t="s">
        <v>48</v>
      </c>
      <c r="D87" s="75" t="s">
        <v>30</v>
      </c>
      <c r="E87" s="75"/>
      <c r="F87" s="75" t="s">
        <v>147</v>
      </c>
      <c r="G87" s="75" t="s">
        <v>280</v>
      </c>
      <c r="H87" s="76" t="s">
        <v>101</v>
      </c>
      <c r="I87" s="75">
        <v>126418305</v>
      </c>
      <c r="J87" s="75">
        <v>73053760</v>
      </c>
      <c r="K87" s="75">
        <v>255875598</v>
      </c>
      <c r="L87" s="75">
        <v>0</v>
      </c>
      <c r="M87" s="75">
        <f t="shared" si="7"/>
        <v>382293903</v>
      </c>
      <c r="N87" s="77">
        <v>382293903</v>
      </c>
      <c r="O87" s="78">
        <f t="shared" si="4"/>
        <v>1</v>
      </c>
      <c r="P87" s="77">
        <v>259689686</v>
      </c>
      <c r="Q87" s="78">
        <f t="shared" si="5"/>
        <v>0.6792932975444288</v>
      </c>
      <c r="R87" s="77">
        <v>45930362</v>
      </c>
      <c r="S87" s="78">
        <f t="shared" si="6"/>
        <v>0.12014411331064309</v>
      </c>
      <c r="T87" s="79" t="s">
        <v>352</v>
      </c>
      <c r="U87" s="79" t="s">
        <v>112</v>
      </c>
    </row>
    <row r="88" spans="1:21" s="49" customFormat="1" ht="52.5" customHeight="1" x14ac:dyDescent="0.2">
      <c r="A88" s="74" t="s">
        <v>27</v>
      </c>
      <c r="B88" s="75" t="s">
        <v>28</v>
      </c>
      <c r="C88" s="75" t="s">
        <v>48</v>
      </c>
      <c r="D88" s="75" t="s">
        <v>30</v>
      </c>
      <c r="E88" s="75"/>
      <c r="F88" s="75" t="s">
        <v>147</v>
      </c>
      <c r="G88" s="75" t="s">
        <v>281</v>
      </c>
      <c r="H88" s="76" t="s">
        <v>59</v>
      </c>
      <c r="I88" s="75">
        <v>17176132.5</v>
      </c>
      <c r="J88" s="75">
        <v>10536600</v>
      </c>
      <c r="K88" s="75">
        <v>42645933</v>
      </c>
      <c r="L88" s="75">
        <v>0</v>
      </c>
      <c r="M88" s="75">
        <f t="shared" si="7"/>
        <v>59822065.5</v>
      </c>
      <c r="N88" s="77">
        <v>59822066</v>
      </c>
      <c r="O88" s="78">
        <f t="shared" si="4"/>
        <v>1.00000000835812</v>
      </c>
      <c r="P88" s="77">
        <v>47334292</v>
      </c>
      <c r="Q88" s="78">
        <f t="shared" si="5"/>
        <v>0.7912513819837933</v>
      </c>
      <c r="R88" s="77">
        <v>13683597</v>
      </c>
      <c r="S88" s="78">
        <f t="shared" si="6"/>
        <v>0.22873829055601566</v>
      </c>
      <c r="T88" s="79" t="s">
        <v>352</v>
      </c>
      <c r="U88" s="79" t="s">
        <v>112</v>
      </c>
    </row>
    <row r="89" spans="1:21" s="49" customFormat="1" ht="52.5" customHeight="1" x14ac:dyDescent="0.2">
      <c r="A89" s="74" t="s">
        <v>27</v>
      </c>
      <c r="B89" s="75" t="s">
        <v>28</v>
      </c>
      <c r="C89" s="75" t="s">
        <v>48</v>
      </c>
      <c r="D89" s="75" t="s">
        <v>30</v>
      </c>
      <c r="E89" s="75"/>
      <c r="F89" s="75" t="s">
        <v>147</v>
      </c>
      <c r="G89" s="75" t="s">
        <v>282</v>
      </c>
      <c r="H89" s="76" t="s">
        <v>60</v>
      </c>
      <c r="I89" s="75">
        <v>786717</v>
      </c>
      <c r="J89" s="75">
        <v>1404880</v>
      </c>
      <c r="K89" s="75">
        <v>42645933</v>
      </c>
      <c r="L89" s="75">
        <v>0</v>
      </c>
      <c r="M89" s="75">
        <f t="shared" si="7"/>
        <v>43432650</v>
      </c>
      <c r="N89" s="77">
        <v>43432650</v>
      </c>
      <c r="O89" s="78">
        <f t="shared" si="4"/>
        <v>1</v>
      </c>
      <c r="P89" s="77">
        <v>42516703</v>
      </c>
      <c r="Q89" s="78">
        <f t="shared" si="5"/>
        <v>0.97891109568492829</v>
      </c>
      <c r="R89" s="77">
        <v>7753806</v>
      </c>
      <c r="S89" s="78">
        <f t="shared" si="6"/>
        <v>0.17852481946185647</v>
      </c>
      <c r="T89" s="79" t="s">
        <v>352</v>
      </c>
      <c r="U89" s="79" t="s">
        <v>112</v>
      </c>
    </row>
    <row r="90" spans="1:21" s="49" customFormat="1" ht="52.5" customHeight="1" x14ac:dyDescent="0.2">
      <c r="A90" s="74" t="s">
        <v>27</v>
      </c>
      <c r="B90" s="75" t="s">
        <v>28</v>
      </c>
      <c r="C90" s="75" t="s">
        <v>48</v>
      </c>
      <c r="D90" s="75" t="s">
        <v>30</v>
      </c>
      <c r="E90" s="75"/>
      <c r="F90" s="75" t="s">
        <v>147</v>
      </c>
      <c r="G90" s="75" t="s">
        <v>283</v>
      </c>
      <c r="H90" s="76" t="s">
        <v>129</v>
      </c>
      <c r="I90" s="75">
        <v>3146868</v>
      </c>
      <c r="J90" s="75">
        <v>5619520</v>
      </c>
      <c r="K90" s="75">
        <v>0</v>
      </c>
      <c r="L90" s="75">
        <v>0</v>
      </c>
      <c r="M90" s="75">
        <f t="shared" si="7"/>
        <v>3146868</v>
      </c>
      <c r="N90" s="77">
        <v>3146868</v>
      </c>
      <c r="O90" s="78">
        <f t="shared" si="4"/>
        <v>1</v>
      </c>
      <c r="P90" s="77">
        <v>756718</v>
      </c>
      <c r="Q90" s="78">
        <f t="shared" si="5"/>
        <v>0.24046702944006548</v>
      </c>
      <c r="R90" s="77">
        <v>0</v>
      </c>
      <c r="S90" s="78">
        <f t="shared" si="6"/>
        <v>0</v>
      </c>
      <c r="T90" s="79" t="s">
        <v>352</v>
      </c>
      <c r="U90" s="79" t="s">
        <v>112</v>
      </c>
    </row>
    <row r="91" spans="1:21" s="49" customFormat="1" ht="52.5" customHeight="1" x14ac:dyDescent="0.2">
      <c r="A91" s="74" t="s">
        <v>27</v>
      </c>
      <c r="B91" s="75" t="s">
        <v>28</v>
      </c>
      <c r="C91" s="75" t="s">
        <v>33</v>
      </c>
      <c r="D91" s="75" t="s">
        <v>30</v>
      </c>
      <c r="E91" s="75"/>
      <c r="F91" s="75" t="s">
        <v>147</v>
      </c>
      <c r="G91" s="75" t="s">
        <v>284</v>
      </c>
      <c r="H91" s="76" t="s">
        <v>285</v>
      </c>
      <c r="I91" s="75">
        <v>2702477846.625</v>
      </c>
      <c r="J91" s="75">
        <v>846027000</v>
      </c>
      <c r="K91" s="75">
        <v>597671880.86666667</v>
      </c>
      <c r="L91" s="75">
        <v>0</v>
      </c>
      <c r="M91" s="75">
        <f t="shared" si="7"/>
        <v>3300149727.4916668</v>
      </c>
      <c r="N91" s="77">
        <v>1358261819.1399999</v>
      </c>
      <c r="O91" s="78">
        <f t="shared" si="4"/>
        <v>0.41157581664404336</v>
      </c>
      <c r="P91" s="77">
        <v>851075862</v>
      </c>
      <c r="Q91" s="78">
        <f t="shared" si="5"/>
        <v>0.25789007538360215</v>
      </c>
      <c r="R91" s="77">
        <v>359073958</v>
      </c>
      <c r="S91" s="78">
        <f t="shared" si="6"/>
        <v>0.1088053535900991</v>
      </c>
      <c r="T91" s="79" t="s">
        <v>352</v>
      </c>
      <c r="U91" s="79" t="s">
        <v>112</v>
      </c>
    </row>
    <row r="92" spans="1:21" s="49" customFormat="1" ht="52.5" customHeight="1" x14ac:dyDescent="0.2">
      <c r="A92" s="74" t="s">
        <v>27</v>
      </c>
      <c r="B92" s="75" t="s">
        <v>28</v>
      </c>
      <c r="C92" s="75" t="s">
        <v>46</v>
      </c>
      <c r="D92" s="75" t="s">
        <v>30</v>
      </c>
      <c r="E92" s="75"/>
      <c r="F92" s="75" t="s">
        <v>147</v>
      </c>
      <c r="G92" s="75" t="s">
        <v>286</v>
      </c>
      <c r="H92" s="76" t="s">
        <v>287</v>
      </c>
      <c r="I92" s="75">
        <v>85752153</v>
      </c>
      <c r="J92" s="75">
        <v>153131920</v>
      </c>
      <c r="K92" s="75">
        <v>0</v>
      </c>
      <c r="L92" s="75">
        <v>0</v>
      </c>
      <c r="M92" s="75">
        <f t="shared" si="7"/>
        <v>85752153</v>
      </c>
      <c r="N92" s="77">
        <v>85752153</v>
      </c>
      <c r="O92" s="78">
        <f t="shared" si="4"/>
        <v>1</v>
      </c>
      <c r="P92" s="77">
        <v>16952311</v>
      </c>
      <c r="Q92" s="78">
        <f t="shared" si="5"/>
        <v>0.19768962535552898</v>
      </c>
      <c r="R92" s="77">
        <v>19250999</v>
      </c>
      <c r="S92" s="78">
        <f t="shared" si="6"/>
        <v>0.22449580945215453</v>
      </c>
      <c r="T92" s="79" t="s">
        <v>352</v>
      </c>
      <c r="U92" s="79" t="s">
        <v>113</v>
      </c>
    </row>
    <row r="93" spans="1:21" s="49" customFormat="1" ht="52.5" customHeight="1" x14ac:dyDescent="0.2">
      <c r="A93" s="74" t="s">
        <v>27</v>
      </c>
      <c r="B93" s="75" t="s">
        <v>28</v>
      </c>
      <c r="C93" s="75" t="s">
        <v>29</v>
      </c>
      <c r="D93" s="75" t="s">
        <v>30</v>
      </c>
      <c r="E93" s="75"/>
      <c r="F93" s="75" t="s">
        <v>147</v>
      </c>
      <c r="G93" s="75" t="s">
        <v>288</v>
      </c>
      <c r="H93" s="76" t="s">
        <v>102</v>
      </c>
      <c r="I93" s="75">
        <v>46483020</v>
      </c>
      <c r="J93" s="75">
        <v>50575680</v>
      </c>
      <c r="K93" s="75">
        <v>0</v>
      </c>
      <c r="L93" s="75">
        <v>0</v>
      </c>
      <c r="M93" s="75">
        <f t="shared" si="7"/>
        <v>46483020</v>
      </c>
      <c r="N93" s="77">
        <v>46483020</v>
      </c>
      <c r="O93" s="78">
        <f t="shared" si="4"/>
        <v>1</v>
      </c>
      <c r="P93" s="77">
        <v>16052721</v>
      </c>
      <c r="Q93" s="78">
        <f t="shared" si="5"/>
        <v>0.34534591341096166</v>
      </c>
      <c r="R93" s="77">
        <v>19058886</v>
      </c>
      <c r="S93" s="78">
        <f t="shared" si="6"/>
        <v>0.41001823891821143</v>
      </c>
      <c r="T93" s="79" t="s">
        <v>352</v>
      </c>
      <c r="U93" s="79" t="s">
        <v>113</v>
      </c>
    </row>
    <row r="94" spans="1:21" s="49" customFormat="1" ht="52.5" customHeight="1" x14ac:dyDescent="0.2">
      <c r="A94" s="74" t="s">
        <v>27</v>
      </c>
      <c r="B94" s="75" t="s">
        <v>28</v>
      </c>
      <c r="C94" s="75" t="s">
        <v>48</v>
      </c>
      <c r="D94" s="75" t="s">
        <v>30</v>
      </c>
      <c r="E94" s="75"/>
      <c r="F94" s="75" t="s">
        <v>147</v>
      </c>
      <c r="G94" s="75" t="s">
        <v>289</v>
      </c>
      <c r="H94" s="76" t="s">
        <v>290</v>
      </c>
      <c r="I94" s="75">
        <v>6455975</v>
      </c>
      <c r="J94" s="75">
        <v>7024400</v>
      </c>
      <c r="K94" s="75">
        <v>0</v>
      </c>
      <c r="L94" s="75">
        <v>0</v>
      </c>
      <c r="M94" s="75">
        <f t="shared" si="7"/>
        <v>6455975</v>
      </c>
      <c r="N94" s="77">
        <v>6455975</v>
      </c>
      <c r="O94" s="78">
        <f t="shared" si="4"/>
        <v>1</v>
      </c>
      <c r="P94" s="77">
        <v>0</v>
      </c>
      <c r="Q94" s="78">
        <f t="shared" si="5"/>
        <v>0</v>
      </c>
      <c r="R94" s="77">
        <v>0</v>
      </c>
      <c r="S94" s="78">
        <f t="shared" si="6"/>
        <v>0</v>
      </c>
      <c r="T94" s="79" t="s">
        <v>352</v>
      </c>
      <c r="U94" s="79" t="s">
        <v>113</v>
      </c>
    </row>
    <row r="95" spans="1:21" s="49" customFormat="1" ht="52.5" customHeight="1" x14ac:dyDescent="0.2">
      <c r="A95" s="74" t="s">
        <v>27</v>
      </c>
      <c r="B95" s="75" t="s">
        <v>28</v>
      </c>
      <c r="C95" s="75" t="s">
        <v>33</v>
      </c>
      <c r="D95" s="75" t="s">
        <v>30</v>
      </c>
      <c r="E95" s="75"/>
      <c r="F95" s="75" t="s">
        <v>147</v>
      </c>
      <c r="G95" s="75" t="s">
        <v>291</v>
      </c>
      <c r="H95" s="76" t="s">
        <v>292</v>
      </c>
      <c r="I95" s="75">
        <v>41619435</v>
      </c>
      <c r="J95" s="75">
        <v>68839120</v>
      </c>
      <c r="K95" s="75">
        <v>0</v>
      </c>
      <c r="L95" s="75">
        <v>0</v>
      </c>
      <c r="M95" s="75">
        <f t="shared" si="7"/>
        <v>41619435</v>
      </c>
      <c r="N95" s="77">
        <v>41619435</v>
      </c>
      <c r="O95" s="78">
        <f t="shared" si="4"/>
        <v>1</v>
      </c>
      <c r="P95" s="77">
        <v>0</v>
      </c>
      <c r="Q95" s="78">
        <f t="shared" si="5"/>
        <v>0</v>
      </c>
      <c r="R95" s="77">
        <v>0</v>
      </c>
      <c r="S95" s="78">
        <f t="shared" si="6"/>
        <v>0</v>
      </c>
      <c r="T95" s="79" t="s">
        <v>352</v>
      </c>
      <c r="U95" s="79" t="s">
        <v>113</v>
      </c>
    </row>
    <row r="96" spans="1:21" s="49" customFormat="1" ht="52.5" customHeight="1" x14ac:dyDescent="0.2">
      <c r="A96" s="74" t="s">
        <v>27</v>
      </c>
      <c r="B96" s="75" t="s">
        <v>28</v>
      </c>
      <c r="C96" s="75" t="s">
        <v>29</v>
      </c>
      <c r="D96" s="75" t="s">
        <v>30</v>
      </c>
      <c r="E96" s="75"/>
      <c r="F96" s="75" t="s">
        <v>147</v>
      </c>
      <c r="G96" s="75" t="s">
        <v>293</v>
      </c>
      <c r="H96" s="76" t="s">
        <v>61</v>
      </c>
      <c r="I96" s="75">
        <v>0</v>
      </c>
      <c r="J96" s="75">
        <v>0</v>
      </c>
      <c r="K96" s="75">
        <v>0</v>
      </c>
      <c r="L96" s="75">
        <v>300004370.45999998</v>
      </c>
      <c r="M96" s="75">
        <f t="shared" si="7"/>
        <v>300004370.45999998</v>
      </c>
      <c r="N96" s="77">
        <v>300004370</v>
      </c>
      <c r="O96" s="78">
        <f t="shared" si="4"/>
        <v>0.99999999846668908</v>
      </c>
      <c r="P96" s="77">
        <v>180002622</v>
      </c>
      <c r="Q96" s="78">
        <f t="shared" si="5"/>
        <v>0.59999999908001345</v>
      </c>
      <c r="R96" s="77">
        <v>22500000</v>
      </c>
      <c r="S96" s="78">
        <f t="shared" si="6"/>
        <v>7.4998907400917206E-2</v>
      </c>
      <c r="T96" s="79" t="s">
        <v>352</v>
      </c>
      <c r="U96" s="79" t="s">
        <v>114</v>
      </c>
    </row>
    <row r="97" spans="1:21" s="49" customFormat="1" ht="52.5" customHeight="1" x14ac:dyDescent="0.2">
      <c r="A97" s="74" t="s">
        <v>27</v>
      </c>
      <c r="B97" s="75" t="s">
        <v>28</v>
      </c>
      <c r="C97" s="75" t="s">
        <v>29</v>
      </c>
      <c r="D97" s="75" t="s">
        <v>30</v>
      </c>
      <c r="E97" s="75"/>
      <c r="F97" s="75" t="s">
        <v>147</v>
      </c>
      <c r="G97" s="75" t="s">
        <v>294</v>
      </c>
      <c r="H97" s="76" t="s">
        <v>295</v>
      </c>
      <c r="I97" s="75">
        <v>0</v>
      </c>
      <c r="J97" s="75">
        <v>0</v>
      </c>
      <c r="K97" s="75">
        <v>54947207</v>
      </c>
      <c r="L97" s="75">
        <v>0</v>
      </c>
      <c r="M97" s="75">
        <f t="shared" si="7"/>
        <v>54947207</v>
      </c>
      <c r="N97" s="77">
        <v>54435276.5</v>
      </c>
      <c r="O97" s="78">
        <f t="shared" si="4"/>
        <v>0.99068322981366463</v>
      </c>
      <c r="P97" s="77">
        <v>54435276.5</v>
      </c>
      <c r="Q97" s="78">
        <f t="shared" si="5"/>
        <v>0.99068322981366463</v>
      </c>
      <c r="R97" s="77">
        <v>5119305</v>
      </c>
      <c r="S97" s="78">
        <f t="shared" si="6"/>
        <v>9.3167701863354033E-2</v>
      </c>
      <c r="T97" s="79" t="s">
        <v>352</v>
      </c>
      <c r="U97" s="79" t="s">
        <v>114</v>
      </c>
    </row>
    <row r="98" spans="1:21" s="49" customFormat="1" ht="52.5" customHeight="1" x14ac:dyDescent="0.2">
      <c r="A98" s="74" t="s">
        <v>27</v>
      </c>
      <c r="B98" s="75" t="s">
        <v>28</v>
      </c>
      <c r="C98" s="75" t="s">
        <v>48</v>
      </c>
      <c r="D98" s="75" t="s">
        <v>30</v>
      </c>
      <c r="E98" s="75"/>
      <c r="F98" s="75" t="s">
        <v>147</v>
      </c>
      <c r="G98" s="75" t="s">
        <v>296</v>
      </c>
      <c r="H98" s="76" t="s">
        <v>297</v>
      </c>
      <c r="I98" s="75">
        <v>0</v>
      </c>
      <c r="J98" s="75">
        <v>0</v>
      </c>
      <c r="K98" s="75">
        <v>67640188</v>
      </c>
      <c r="L98" s="75">
        <v>0</v>
      </c>
      <c r="M98" s="75">
        <f t="shared" si="7"/>
        <v>67640188</v>
      </c>
      <c r="N98" s="77">
        <v>67025278</v>
      </c>
      <c r="O98" s="78">
        <f t="shared" si="4"/>
        <v>0.99090910273637911</v>
      </c>
      <c r="P98" s="77">
        <v>66722317</v>
      </c>
      <c r="Q98" s="78">
        <f t="shared" si="5"/>
        <v>0.98643009389624992</v>
      </c>
      <c r="R98" s="77">
        <v>6149108</v>
      </c>
      <c r="S98" s="78">
        <f t="shared" si="6"/>
        <v>9.0909090909090912E-2</v>
      </c>
      <c r="T98" s="79" t="s">
        <v>352</v>
      </c>
      <c r="U98" s="79" t="s">
        <v>114</v>
      </c>
    </row>
    <row r="99" spans="1:21" s="49" customFormat="1" ht="52.5" customHeight="1" x14ac:dyDescent="0.2">
      <c r="A99" s="74" t="s">
        <v>27</v>
      </c>
      <c r="B99" s="75" t="s">
        <v>28</v>
      </c>
      <c r="C99" s="75" t="s">
        <v>48</v>
      </c>
      <c r="D99" s="75" t="s">
        <v>30</v>
      </c>
      <c r="E99" s="75"/>
      <c r="F99" s="75" t="s">
        <v>147</v>
      </c>
      <c r="G99" s="75" t="s">
        <v>298</v>
      </c>
      <c r="H99" s="76" t="s">
        <v>62</v>
      </c>
      <c r="I99" s="75">
        <v>0</v>
      </c>
      <c r="J99" s="75">
        <v>0</v>
      </c>
      <c r="K99" s="75">
        <v>0</v>
      </c>
      <c r="L99" s="75">
        <v>144002097.82080001</v>
      </c>
      <c r="M99" s="75">
        <f t="shared" si="7"/>
        <v>144002097.82080001</v>
      </c>
      <c r="N99" s="77">
        <v>144002098</v>
      </c>
      <c r="O99" s="78">
        <f t="shared" si="4"/>
        <v>1.0000000012444263</v>
      </c>
      <c r="P99" s="77">
        <v>144002094</v>
      </c>
      <c r="Q99" s="78">
        <f t="shared" si="5"/>
        <v>0.99999997346705316</v>
      </c>
      <c r="R99" s="77">
        <v>13500189</v>
      </c>
      <c r="S99" s="78">
        <f t="shared" si="6"/>
        <v>9.374994673202601E-2</v>
      </c>
      <c r="T99" s="79" t="s">
        <v>352</v>
      </c>
      <c r="U99" s="79" t="s">
        <v>114</v>
      </c>
    </row>
    <row r="100" spans="1:21" s="49" customFormat="1" ht="52.5" customHeight="1" x14ac:dyDescent="0.2">
      <c r="A100" s="74" t="s">
        <v>27</v>
      </c>
      <c r="B100" s="75" t="s">
        <v>28</v>
      </c>
      <c r="C100" s="75" t="s">
        <v>33</v>
      </c>
      <c r="D100" s="75" t="s">
        <v>30</v>
      </c>
      <c r="E100" s="75"/>
      <c r="F100" s="75" t="s">
        <v>147</v>
      </c>
      <c r="G100" s="75" t="s">
        <v>299</v>
      </c>
      <c r="H100" s="76" t="s">
        <v>61</v>
      </c>
      <c r="I100" s="75">
        <v>86501260.149300009</v>
      </c>
      <c r="J100" s="75">
        <v>121522120</v>
      </c>
      <c r="K100" s="75">
        <v>0</v>
      </c>
      <c r="L100" s="75">
        <v>1699524758.6559</v>
      </c>
      <c r="M100" s="75">
        <f t="shared" si="7"/>
        <v>1786026018.8052001</v>
      </c>
      <c r="N100" s="77">
        <v>1877028782</v>
      </c>
      <c r="O100" s="78">
        <f t="shared" si="4"/>
        <v>1.0509526525574797</v>
      </c>
      <c r="P100" s="77">
        <v>1645525223</v>
      </c>
      <c r="Q100" s="78">
        <f t="shared" si="5"/>
        <v>0.92133328723889973</v>
      </c>
      <c r="R100" s="77">
        <v>274503843</v>
      </c>
      <c r="S100" s="78">
        <f t="shared" si="6"/>
        <v>0.15369532140614342</v>
      </c>
      <c r="T100" s="79" t="s">
        <v>352</v>
      </c>
      <c r="U100" s="79" t="s">
        <v>114</v>
      </c>
    </row>
    <row r="101" spans="1:21" s="49" customFormat="1" ht="52.5" customHeight="1" x14ac:dyDescent="0.2">
      <c r="A101" s="74" t="s">
        <v>27</v>
      </c>
      <c r="B101" s="75" t="s">
        <v>28</v>
      </c>
      <c r="C101" s="75" t="s">
        <v>33</v>
      </c>
      <c r="D101" s="75" t="s">
        <v>30</v>
      </c>
      <c r="E101" s="75"/>
      <c r="F101" s="75" t="s">
        <v>147</v>
      </c>
      <c r="G101" s="75" t="s">
        <v>300</v>
      </c>
      <c r="H101" s="76" t="s">
        <v>71</v>
      </c>
      <c r="I101" s="75">
        <v>261401868</v>
      </c>
      <c r="J101" s="75">
        <v>248250560</v>
      </c>
      <c r="K101" s="75">
        <v>0</v>
      </c>
      <c r="L101" s="75">
        <v>0</v>
      </c>
      <c r="M101" s="75">
        <f t="shared" si="7"/>
        <v>261401868</v>
      </c>
      <c r="N101" s="77">
        <v>27241812</v>
      </c>
      <c r="O101" s="78">
        <f t="shared" si="4"/>
        <v>0.10421429735153996</v>
      </c>
      <c r="P101" s="77">
        <v>0</v>
      </c>
      <c r="Q101" s="78">
        <f t="shared" si="5"/>
        <v>0</v>
      </c>
      <c r="R101" s="77">
        <v>0</v>
      </c>
      <c r="S101" s="78">
        <f t="shared" si="6"/>
        <v>0</v>
      </c>
      <c r="T101" s="79" t="s">
        <v>352</v>
      </c>
      <c r="U101" s="79" t="s">
        <v>115</v>
      </c>
    </row>
    <row r="102" spans="1:21" s="49" customFormat="1" ht="52.5" customHeight="1" x14ac:dyDescent="0.2">
      <c r="A102" s="74" t="s">
        <v>27</v>
      </c>
      <c r="B102" s="75" t="s">
        <v>28</v>
      </c>
      <c r="C102" s="75" t="s">
        <v>46</v>
      </c>
      <c r="D102" s="75" t="s">
        <v>30</v>
      </c>
      <c r="E102" s="75"/>
      <c r="F102" s="75" t="s">
        <v>147</v>
      </c>
      <c r="G102" s="75" t="s">
        <v>301</v>
      </c>
      <c r="H102" s="76" t="s">
        <v>103</v>
      </c>
      <c r="I102" s="75">
        <v>0</v>
      </c>
      <c r="J102" s="75">
        <v>0</v>
      </c>
      <c r="K102" s="75">
        <v>291660650</v>
      </c>
      <c r="L102" s="75">
        <v>0</v>
      </c>
      <c r="M102" s="75">
        <f t="shared" si="7"/>
        <v>291660650</v>
      </c>
      <c r="N102" s="77">
        <v>319032780</v>
      </c>
      <c r="O102" s="78">
        <f t="shared" si="4"/>
        <v>1.0938492388328696</v>
      </c>
      <c r="P102" s="77">
        <v>291233650</v>
      </c>
      <c r="Q102" s="78">
        <f t="shared" si="5"/>
        <v>0.99853596979914838</v>
      </c>
      <c r="R102" s="77">
        <v>46707704</v>
      </c>
      <c r="S102" s="78">
        <f t="shared" si="6"/>
        <v>0.16014400297057557</v>
      </c>
      <c r="T102" s="79" t="s">
        <v>352</v>
      </c>
      <c r="U102" s="79" t="s">
        <v>103</v>
      </c>
    </row>
    <row r="103" spans="1:21" s="49" customFormat="1" ht="52.5" customHeight="1" x14ac:dyDescent="0.2">
      <c r="A103" s="74" t="s">
        <v>27</v>
      </c>
      <c r="B103" s="75" t="s">
        <v>28</v>
      </c>
      <c r="C103" s="75" t="s">
        <v>63</v>
      </c>
      <c r="D103" s="75" t="s">
        <v>30</v>
      </c>
      <c r="E103" s="75"/>
      <c r="F103" s="75" t="s">
        <v>147</v>
      </c>
      <c r="G103" s="75" t="s">
        <v>302</v>
      </c>
      <c r="H103" s="76" t="s">
        <v>303</v>
      </c>
      <c r="I103" s="75">
        <v>0</v>
      </c>
      <c r="J103" s="75">
        <v>0</v>
      </c>
      <c r="K103" s="75">
        <v>200666666.66666666</v>
      </c>
      <c r="L103" s="75">
        <v>0</v>
      </c>
      <c r="M103" s="75">
        <f t="shared" si="7"/>
        <v>200666666.66666666</v>
      </c>
      <c r="N103" s="77">
        <v>166999998</v>
      </c>
      <c r="O103" s="78">
        <f t="shared" si="4"/>
        <v>0.83222590365448512</v>
      </c>
      <c r="P103" s="77">
        <v>165000000</v>
      </c>
      <c r="Q103" s="78">
        <f t="shared" si="5"/>
        <v>0.82225913621262459</v>
      </c>
      <c r="R103" s="77">
        <v>30000000</v>
      </c>
      <c r="S103" s="78">
        <f t="shared" si="6"/>
        <v>0.14950166112956811</v>
      </c>
      <c r="T103" s="79" t="s">
        <v>352</v>
      </c>
      <c r="U103" s="79" t="s">
        <v>103</v>
      </c>
    </row>
    <row r="104" spans="1:21" s="49" customFormat="1" ht="52.5" customHeight="1" x14ac:dyDescent="0.2">
      <c r="A104" s="74" t="s">
        <v>27</v>
      </c>
      <c r="B104" s="75" t="s">
        <v>28</v>
      </c>
      <c r="C104" s="75" t="s">
        <v>48</v>
      </c>
      <c r="D104" s="75" t="s">
        <v>30</v>
      </c>
      <c r="E104" s="75"/>
      <c r="F104" s="75" t="s">
        <v>147</v>
      </c>
      <c r="G104" s="75" t="s">
        <v>304</v>
      </c>
      <c r="H104" s="76" t="s">
        <v>103</v>
      </c>
      <c r="I104" s="75">
        <v>0</v>
      </c>
      <c r="J104" s="75">
        <v>0</v>
      </c>
      <c r="K104" s="75">
        <v>901031027.0999999</v>
      </c>
      <c r="L104" s="75">
        <v>0</v>
      </c>
      <c r="M104" s="75">
        <f t="shared" si="7"/>
        <v>901031027.0999999</v>
      </c>
      <c r="N104" s="77">
        <v>900772568</v>
      </c>
      <c r="O104" s="78">
        <f t="shared" si="4"/>
        <v>0.99971315183137277</v>
      </c>
      <c r="P104" s="77">
        <v>900384878</v>
      </c>
      <c r="Q104" s="78">
        <f t="shared" si="5"/>
        <v>0.99928287808014826</v>
      </c>
      <c r="R104" s="77">
        <v>137684592</v>
      </c>
      <c r="S104" s="78">
        <f t="shared" si="6"/>
        <v>0.15280782554530081</v>
      </c>
      <c r="T104" s="79" t="s">
        <v>352</v>
      </c>
      <c r="U104" s="79" t="s">
        <v>103</v>
      </c>
    </row>
    <row r="105" spans="1:21" s="49" customFormat="1" ht="52.5" customHeight="1" x14ac:dyDescent="0.2">
      <c r="A105" s="74" t="s">
        <v>27</v>
      </c>
      <c r="B105" s="75" t="s">
        <v>28</v>
      </c>
      <c r="C105" s="75" t="s">
        <v>33</v>
      </c>
      <c r="D105" s="75" t="s">
        <v>30</v>
      </c>
      <c r="E105" s="75"/>
      <c r="F105" s="75" t="s">
        <v>147</v>
      </c>
      <c r="G105" s="75" t="s">
        <v>305</v>
      </c>
      <c r="H105" s="76" t="s">
        <v>104</v>
      </c>
      <c r="I105" s="75">
        <v>0</v>
      </c>
      <c r="J105" s="75">
        <v>0</v>
      </c>
      <c r="K105" s="75">
        <v>3604099833.6000004</v>
      </c>
      <c r="L105" s="75">
        <v>150000000</v>
      </c>
      <c r="M105" s="75">
        <f t="shared" si="7"/>
        <v>3754099833.6000004</v>
      </c>
      <c r="N105" s="77">
        <v>3594526210</v>
      </c>
      <c r="O105" s="78">
        <f t="shared" si="4"/>
        <v>0.95749350558773583</v>
      </c>
      <c r="P105" s="77">
        <v>3450578766</v>
      </c>
      <c r="Q105" s="78">
        <f t="shared" si="5"/>
        <v>0.91914944166283974</v>
      </c>
      <c r="R105" s="77">
        <v>524013547</v>
      </c>
      <c r="S105" s="78">
        <f t="shared" si="6"/>
        <v>0.13958433984892094</v>
      </c>
      <c r="T105" s="79" t="s">
        <v>352</v>
      </c>
      <c r="U105" s="79" t="s">
        <v>103</v>
      </c>
    </row>
    <row r="106" spans="1:21" s="49" customFormat="1" ht="52.5" customHeight="1" x14ac:dyDescent="0.2">
      <c r="A106" s="74" t="s">
        <v>27</v>
      </c>
      <c r="B106" s="75" t="s">
        <v>28</v>
      </c>
      <c r="C106" s="75" t="s">
        <v>29</v>
      </c>
      <c r="D106" s="75" t="s">
        <v>30</v>
      </c>
      <c r="E106" s="75"/>
      <c r="F106" s="75" t="s">
        <v>147</v>
      </c>
      <c r="G106" s="75" t="s">
        <v>306</v>
      </c>
      <c r="H106" s="76" t="s">
        <v>103</v>
      </c>
      <c r="I106" s="75">
        <v>0</v>
      </c>
      <c r="J106" s="75">
        <v>0</v>
      </c>
      <c r="K106" s="75">
        <v>721478538</v>
      </c>
      <c r="L106" s="75">
        <v>0</v>
      </c>
      <c r="M106" s="75">
        <f t="shared" si="7"/>
        <v>721478538</v>
      </c>
      <c r="N106" s="77">
        <v>718134887.19999993</v>
      </c>
      <c r="O106" s="78">
        <f t="shared" si="4"/>
        <v>0.99536555749909217</v>
      </c>
      <c r="P106" s="77">
        <v>715048248.79999995</v>
      </c>
      <c r="Q106" s="78">
        <f t="shared" si="5"/>
        <v>0.99108734513735453</v>
      </c>
      <c r="R106" s="77">
        <v>88738002</v>
      </c>
      <c r="S106" s="78">
        <f t="shared" si="6"/>
        <v>0.12299465240641712</v>
      </c>
      <c r="T106" s="79" t="s">
        <v>352</v>
      </c>
      <c r="U106" s="79" t="s">
        <v>103</v>
      </c>
    </row>
    <row r="107" spans="1:21" s="49" customFormat="1" ht="52.5" customHeight="1" x14ac:dyDescent="0.2">
      <c r="A107" s="74" t="s">
        <v>23</v>
      </c>
      <c r="B107" s="75" t="s">
        <v>24</v>
      </c>
      <c r="C107" s="75" t="s">
        <v>39</v>
      </c>
      <c r="D107" s="75" t="s">
        <v>366</v>
      </c>
      <c r="E107" s="75"/>
      <c r="F107" s="75" t="s">
        <v>147</v>
      </c>
      <c r="G107" s="75" t="s">
        <v>307</v>
      </c>
      <c r="H107" s="76" t="s">
        <v>308</v>
      </c>
      <c r="I107" s="75">
        <v>0</v>
      </c>
      <c r="J107" s="75">
        <v>0</v>
      </c>
      <c r="K107" s="75">
        <v>188557716</v>
      </c>
      <c r="L107" s="75">
        <v>907149308</v>
      </c>
      <c r="M107" s="75">
        <f t="shared" si="7"/>
        <v>1095707024</v>
      </c>
      <c r="N107" s="77">
        <v>330652261.23000002</v>
      </c>
      <c r="O107" s="78">
        <f t="shared" si="4"/>
        <v>0.30177068686017661</v>
      </c>
      <c r="P107" s="77">
        <v>306287030.26140141</v>
      </c>
      <c r="Q107" s="78">
        <f t="shared" si="5"/>
        <v>0.27953369244934351</v>
      </c>
      <c r="R107" s="77">
        <v>137944727.23140138</v>
      </c>
      <c r="S107" s="78">
        <f t="shared" si="6"/>
        <v>0.12589563104909091</v>
      </c>
      <c r="T107" s="79" t="s">
        <v>353</v>
      </c>
      <c r="U107" s="79" t="s">
        <v>116</v>
      </c>
    </row>
    <row r="108" spans="1:21" s="49" customFormat="1" ht="52.5" customHeight="1" x14ac:dyDescent="0.2">
      <c r="A108" s="74" t="s">
        <v>23</v>
      </c>
      <c r="B108" s="75" t="s">
        <v>24</v>
      </c>
      <c r="C108" s="75" t="s">
        <v>39</v>
      </c>
      <c r="D108" s="75" t="s">
        <v>366</v>
      </c>
      <c r="E108" s="75" t="s">
        <v>367</v>
      </c>
      <c r="F108" s="74" t="s">
        <v>146</v>
      </c>
      <c r="G108" s="75" t="s">
        <v>309</v>
      </c>
      <c r="H108" s="76" t="s">
        <v>310</v>
      </c>
      <c r="I108" s="75">
        <v>0</v>
      </c>
      <c r="J108" s="75">
        <v>0</v>
      </c>
      <c r="K108" s="75">
        <v>28530594.399999999</v>
      </c>
      <c r="L108" s="75">
        <v>0</v>
      </c>
      <c r="M108" s="75">
        <f t="shared" si="7"/>
        <v>28530594.399999999</v>
      </c>
      <c r="N108" s="77">
        <v>28530594.399999999</v>
      </c>
      <c r="O108" s="78">
        <f t="shared" si="4"/>
        <v>1</v>
      </c>
      <c r="P108" s="77">
        <v>28530594.399999999</v>
      </c>
      <c r="Q108" s="78">
        <f t="shared" si="5"/>
        <v>1</v>
      </c>
      <c r="R108" s="77">
        <v>2683128</v>
      </c>
      <c r="S108" s="78">
        <f t="shared" si="6"/>
        <v>9.4043887147335428E-2</v>
      </c>
      <c r="T108" s="79" t="s">
        <v>353</v>
      </c>
      <c r="U108" s="79" t="s">
        <v>116</v>
      </c>
    </row>
    <row r="109" spans="1:21" s="49" customFormat="1" ht="52.5" customHeight="1" x14ac:dyDescent="0.2">
      <c r="A109" s="74" t="s">
        <v>23</v>
      </c>
      <c r="B109" s="75" t="s">
        <v>24</v>
      </c>
      <c r="C109" s="75" t="s">
        <v>39</v>
      </c>
      <c r="D109" s="75" t="s">
        <v>366</v>
      </c>
      <c r="E109" s="75"/>
      <c r="F109" s="75" t="s">
        <v>147</v>
      </c>
      <c r="G109" s="75" t="s">
        <v>311</v>
      </c>
      <c r="H109" s="76" t="s">
        <v>312</v>
      </c>
      <c r="I109" s="75">
        <v>0</v>
      </c>
      <c r="J109" s="75">
        <v>0</v>
      </c>
      <c r="K109" s="75">
        <v>0</v>
      </c>
      <c r="L109" s="75">
        <v>1653781361.0353239</v>
      </c>
      <c r="M109" s="75">
        <f t="shared" si="7"/>
        <v>1653781361.0353239</v>
      </c>
      <c r="N109" s="77">
        <v>1181235621</v>
      </c>
      <c r="O109" s="78">
        <f t="shared" si="4"/>
        <v>0.7142634745021591</v>
      </c>
      <c r="P109" s="77">
        <v>1143506306.7685986</v>
      </c>
      <c r="Q109" s="78">
        <f t="shared" si="5"/>
        <v>0.69144950699693719</v>
      </c>
      <c r="R109" s="77">
        <v>333638706.76859862</v>
      </c>
      <c r="S109" s="78">
        <f t="shared" si="6"/>
        <v>0.20174293569237553</v>
      </c>
      <c r="T109" s="79" t="s">
        <v>353</v>
      </c>
      <c r="U109" s="79" t="s">
        <v>92</v>
      </c>
    </row>
    <row r="110" spans="1:21" s="49" customFormat="1" ht="52.5" customHeight="1" x14ac:dyDescent="0.2">
      <c r="A110" s="74" t="s">
        <v>23</v>
      </c>
      <c r="B110" s="75" t="s">
        <v>24</v>
      </c>
      <c r="C110" s="75" t="s">
        <v>39</v>
      </c>
      <c r="D110" s="75" t="s">
        <v>366</v>
      </c>
      <c r="E110" s="75" t="s">
        <v>367</v>
      </c>
      <c r="F110" s="74" t="s">
        <v>146</v>
      </c>
      <c r="G110" s="75" t="s">
        <v>313</v>
      </c>
      <c r="H110" s="76" t="s">
        <v>314</v>
      </c>
      <c r="I110" s="75">
        <v>0</v>
      </c>
      <c r="J110" s="75">
        <v>0</v>
      </c>
      <c r="K110" s="75">
        <v>82019146</v>
      </c>
      <c r="L110" s="75">
        <v>101774951.145</v>
      </c>
      <c r="M110" s="75">
        <f t="shared" si="7"/>
        <v>183794097.14499998</v>
      </c>
      <c r="N110" s="77">
        <v>82019146</v>
      </c>
      <c r="O110" s="78">
        <f t="shared" si="4"/>
        <v>0.44625560490820848</v>
      </c>
      <c r="P110" s="77">
        <v>82019146</v>
      </c>
      <c r="Q110" s="78">
        <f t="shared" si="5"/>
        <v>0.44625560490820848</v>
      </c>
      <c r="R110" s="77">
        <v>14912572</v>
      </c>
      <c r="S110" s="78">
        <f t="shared" si="6"/>
        <v>8.1137382710583364E-2</v>
      </c>
      <c r="T110" s="79" t="s">
        <v>353</v>
      </c>
      <c r="U110" s="79" t="s">
        <v>92</v>
      </c>
    </row>
    <row r="111" spans="1:21" s="49" customFormat="1" ht="52.5" customHeight="1" x14ac:dyDescent="0.2">
      <c r="A111" s="74" t="s">
        <v>23</v>
      </c>
      <c r="B111" s="75" t="s">
        <v>24</v>
      </c>
      <c r="C111" s="75" t="s">
        <v>39</v>
      </c>
      <c r="D111" s="75" t="s">
        <v>366</v>
      </c>
      <c r="E111" s="75" t="s">
        <v>367</v>
      </c>
      <c r="F111" s="74" t="s">
        <v>146</v>
      </c>
      <c r="G111" s="75" t="s">
        <v>315</v>
      </c>
      <c r="H111" s="76" t="s">
        <v>316</v>
      </c>
      <c r="I111" s="75">
        <v>0</v>
      </c>
      <c r="J111" s="75">
        <v>0</v>
      </c>
      <c r="K111" s="75">
        <v>59770934.299999997</v>
      </c>
      <c r="L111" s="75">
        <v>0</v>
      </c>
      <c r="M111" s="75">
        <f t="shared" si="7"/>
        <v>59770934.299999997</v>
      </c>
      <c r="N111" s="77">
        <v>59583565</v>
      </c>
      <c r="O111" s="78">
        <f t="shared" si="4"/>
        <v>0.99686521045397147</v>
      </c>
      <c r="P111" s="77">
        <v>59583565</v>
      </c>
      <c r="Q111" s="78">
        <f t="shared" si="5"/>
        <v>0.99686521045397147</v>
      </c>
      <c r="R111" s="77">
        <v>11242182</v>
      </c>
      <c r="S111" s="78">
        <f t="shared" si="6"/>
        <v>0.18808777429467086</v>
      </c>
      <c r="T111" s="79" t="s">
        <v>353</v>
      </c>
      <c r="U111" s="79" t="s">
        <v>92</v>
      </c>
    </row>
    <row r="112" spans="1:21" s="49" customFormat="1" ht="52.5" customHeight="1" x14ac:dyDescent="0.2">
      <c r="A112" s="74" t="s">
        <v>23</v>
      </c>
      <c r="B112" s="75" t="s">
        <v>24</v>
      </c>
      <c r="C112" s="75" t="s">
        <v>44</v>
      </c>
      <c r="D112" s="75" t="s">
        <v>87</v>
      </c>
      <c r="E112" s="75" t="s">
        <v>364</v>
      </c>
      <c r="F112" s="74" t="s">
        <v>146</v>
      </c>
      <c r="G112" s="75" t="s">
        <v>317</v>
      </c>
      <c r="H112" s="76" t="s">
        <v>120</v>
      </c>
      <c r="I112" s="75">
        <v>0</v>
      </c>
      <c r="J112" s="75">
        <v>0</v>
      </c>
      <c r="K112" s="75">
        <v>0</v>
      </c>
      <c r="L112" s="75">
        <v>154950000</v>
      </c>
      <c r="M112" s="75">
        <f t="shared" si="7"/>
        <v>154950000</v>
      </c>
      <c r="N112" s="77">
        <v>0</v>
      </c>
      <c r="O112" s="78">
        <f t="shared" si="4"/>
        <v>0</v>
      </c>
      <c r="P112" s="77">
        <v>0</v>
      </c>
      <c r="Q112" s="78">
        <f t="shared" si="5"/>
        <v>0</v>
      </c>
      <c r="R112" s="77">
        <v>0</v>
      </c>
      <c r="S112" s="78">
        <f t="shared" si="6"/>
        <v>0</v>
      </c>
      <c r="T112" s="79" t="s">
        <v>353</v>
      </c>
      <c r="U112" s="79" t="s">
        <v>120</v>
      </c>
    </row>
    <row r="113" spans="1:21" s="49" customFormat="1" ht="52.5" customHeight="1" x14ac:dyDescent="0.2">
      <c r="A113" s="74" t="s">
        <v>23</v>
      </c>
      <c r="B113" s="75" t="s">
        <v>24</v>
      </c>
      <c r="C113" s="75" t="s">
        <v>44</v>
      </c>
      <c r="D113" s="75" t="s">
        <v>87</v>
      </c>
      <c r="E113" s="75" t="s">
        <v>364</v>
      </c>
      <c r="F113" s="74" t="s">
        <v>146</v>
      </c>
      <c r="G113" s="75" t="s">
        <v>318</v>
      </c>
      <c r="H113" s="76" t="s">
        <v>121</v>
      </c>
      <c r="I113" s="75">
        <v>0</v>
      </c>
      <c r="J113" s="75">
        <v>0</v>
      </c>
      <c r="K113" s="75">
        <v>188509574.23066664</v>
      </c>
      <c r="L113" s="75">
        <v>3236501025.9200101</v>
      </c>
      <c r="M113" s="75">
        <f t="shared" si="7"/>
        <v>3425010600.1506767</v>
      </c>
      <c r="N113" s="77">
        <v>110697483.33</v>
      </c>
      <c r="O113" s="78">
        <f t="shared" si="4"/>
        <v>3.2320333059737125E-2</v>
      </c>
      <c r="P113" s="77">
        <v>110697483.33</v>
      </c>
      <c r="Q113" s="78">
        <f t="shared" si="5"/>
        <v>3.2320333059737125E-2</v>
      </c>
      <c r="R113" s="77">
        <v>0</v>
      </c>
      <c r="S113" s="78">
        <f t="shared" si="6"/>
        <v>0</v>
      </c>
      <c r="T113" s="79" t="s">
        <v>353</v>
      </c>
      <c r="U113" s="79" t="s">
        <v>121</v>
      </c>
    </row>
    <row r="114" spans="1:21" s="49" customFormat="1" ht="52.5" customHeight="1" x14ac:dyDescent="0.2">
      <c r="A114" s="74" t="s">
        <v>23</v>
      </c>
      <c r="B114" s="75" t="s">
        <v>24</v>
      </c>
      <c r="C114" s="75" t="s">
        <v>44</v>
      </c>
      <c r="D114" s="75" t="s">
        <v>370</v>
      </c>
      <c r="E114" s="75"/>
      <c r="F114" s="75" t="s">
        <v>147</v>
      </c>
      <c r="G114" s="75" t="s">
        <v>319</v>
      </c>
      <c r="H114" s="76" t="s">
        <v>320</v>
      </c>
      <c r="I114" s="75">
        <v>0</v>
      </c>
      <c r="J114" s="75">
        <v>0</v>
      </c>
      <c r="K114" s="75">
        <v>0</v>
      </c>
      <c r="L114" s="75">
        <v>265898000.21900001</v>
      </c>
      <c r="M114" s="75">
        <f t="shared" si="7"/>
        <v>265898000.21900001</v>
      </c>
      <c r="N114" s="77">
        <v>0</v>
      </c>
      <c r="O114" s="78">
        <f t="shared" si="4"/>
        <v>0</v>
      </c>
      <c r="P114" s="77">
        <v>0</v>
      </c>
      <c r="Q114" s="78">
        <f t="shared" si="5"/>
        <v>0</v>
      </c>
      <c r="R114" s="77">
        <v>0</v>
      </c>
      <c r="S114" s="78">
        <f t="shared" si="6"/>
        <v>0</v>
      </c>
      <c r="T114" s="79" t="s">
        <v>353</v>
      </c>
      <c r="U114" s="79" t="s">
        <v>117</v>
      </c>
    </row>
    <row r="115" spans="1:21" s="49" customFormat="1" ht="52.5" customHeight="1" x14ac:dyDescent="0.2">
      <c r="A115" s="74" t="s">
        <v>23</v>
      </c>
      <c r="B115" s="75" t="s">
        <v>24</v>
      </c>
      <c r="C115" s="75" t="s">
        <v>44</v>
      </c>
      <c r="D115" s="75" t="s">
        <v>370</v>
      </c>
      <c r="E115" s="75"/>
      <c r="F115" s="75" t="s">
        <v>147</v>
      </c>
      <c r="G115" s="75" t="s">
        <v>321</v>
      </c>
      <c r="H115" s="76" t="s">
        <v>105</v>
      </c>
      <c r="I115" s="75">
        <v>0</v>
      </c>
      <c r="J115" s="75">
        <v>0</v>
      </c>
      <c r="K115" s="75">
        <v>0</v>
      </c>
      <c r="L115" s="75">
        <v>500000000</v>
      </c>
      <c r="M115" s="75">
        <f t="shared" si="7"/>
        <v>500000000</v>
      </c>
      <c r="N115" s="77">
        <v>0</v>
      </c>
      <c r="O115" s="78">
        <f t="shared" si="4"/>
        <v>0</v>
      </c>
      <c r="P115" s="77">
        <v>0</v>
      </c>
      <c r="Q115" s="78">
        <f t="shared" si="5"/>
        <v>0</v>
      </c>
      <c r="R115" s="77">
        <v>0</v>
      </c>
      <c r="S115" s="78">
        <f t="shared" si="6"/>
        <v>0</v>
      </c>
      <c r="T115" s="79" t="s">
        <v>353</v>
      </c>
      <c r="U115" s="79" t="s">
        <v>105</v>
      </c>
    </row>
    <row r="116" spans="1:21" s="49" customFormat="1" ht="52.5" customHeight="1" x14ac:dyDescent="0.2">
      <c r="A116" s="74" t="s">
        <v>23</v>
      </c>
      <c r="B116" s="75" t="s">
        <v>24</v>
      </c>
      <c r="C116" s="75" t="s">
        <v>44</v>
      </c>
      <c r="D116" s="75" t="s">
        <v>87</v>
      </c>
      <c r="E116" s="75" t="s">
        <v>364</v>
      </c>
      <c r="F116" s="74" t="s">
        <v>146</v>
      </c>
      <c r="G116" s="75" t="s">
        <v>322</v>
      </c>
      <c r="H116" s="76" t="s">
        <v>122</v>
      </c>
      <c r="I116" s="75">
        <v>18161208</v>
      </c>
      <c r="J116" s="75">
        <v>33717120</v>
      </c>
      <c r="K116" s="75">
        <v>588845960</v>
      </c>
      <c r="L116" s="75">
        <v>0</v>
      </c>
      <c r="M116" s="75">
        <f t="shared" si="7"/>
        <v>607007168</v>
      </c>
      <c r="N116" s="77">
        <v>476518360</v>
      </c>
      <c r="O116" s="78">
        <f t="shared" si="4"/>
        <v>0.78502921402074777</v>
      </c>
      <c r="P116" s="77">
        <v>450650188</v>
      </c>
      <c r="Q116" s="78">
        <f t="shared" si="5"/>
        <v>0.742413288931705</v>
      </c>
      <c r="R116" s="77">
        <v>56237328</v>
      </c>
      <c r="S116" s="78">
        <f t="shared" si="6"/>
        <v>9.2646892762887442E-2</v>
      </c>
      <c r="T116" s="79" t="s">
        <v>353</v>
      </c>
      <c r="U116" s="79" t="s">
        <v>122</v>
      </c>
    </row>
    <row r="117" spans="1:21" s="49" customFormat="1" ht="52.5" customHeight="1" x14ac:dyDescent="0.2">
      <c r="A117" s="74" t="s">
        <v>23</v>
      </c>
      <c r="B117" s="75" t="s">
        <v>24</v>
      </c>
      <c r="C117" s="75" t="s">
        <v>44</v>
      </c>
      <c r="D117" s="75" t="s">
        <v>87</v>
      </c>
      <c r="E117" s="75" t="s">
        <v>364</v>
      </c>
      <c r="F117" s="74" t="s">
        <v>146</v>
      </c>
      <c r="G117" s="75" t="s">
        <v>323</v>
      </c>
      <c r="H117" s="76" t="s">
        <v>130</v>
      </c>
      <c r="I117" s="75">
        <v>0</v>
      </c>
      <c r="J117" s="75">
        <v>0</v>
      </c>
      <c r="K117" s="75">
        <v>0</v>
      </c>
      <c r="L117" s="75">
        <v>2042922184.75</v>
      </c>
      <c r="M117" s="75">
        <f t="shared" si="7"/>
        <v>2042922184.75</v>
      </c>
      <c r="N117" s="77">
        <v>0</v>
      </c>
      <c r="O117" s="78">
        <f t="shared" si="4"/>
        <v>0</v>
      </c>
      <c r="P117" s="77">
        <v>0</v>
      </c>
      <c r="Q117" s="78">
        <f t="shared" si="5"/>
        <v>0</v>
      </c>
      <c r="R117" s="77">
        <v>0</v>
      </c>
      <c r="S117" s="78">
        <f t="shared" si="6"/>
        <v>0</v>
      </c>
      <c r="T117" s="79" t="s">
        <v>353</v>
      </c>
      <c r="U117" s="79" t="s">
        <v>130</v>
      </c>
    </row>
    <row r="118" spans="1:21" s="49" customFormat="1" ht="52.5" customHeight="1" x14ac:dyDescent="0.2">
      <c r="A118" s="74" t="s">
        <v>23</v>
      </c>
      <c r="B118" s="75" t="s">
        <v>24</v>
      </c>
      <c r="C118" s="75" t="s">
        <v>44</v>
      </c>
      <c r="D118" s="75" t="s">
        <v>87</v>
      </c>
      <c r="E118" s="75" t="s">
        <v>364</v>
      </c>
      <c r="F118" s="74" t="s">
        <v>146</v>
      </c>
      <c r="G118" s="75" t="s">
        <v>324</v>
      </c>
      <c r="H118" s="76" t="s">
        <v>131</v>
      </c>
      <c r="I118" s="75">
        <v>0</v>
      </c>
      <c r="J118" s="75">
        <v>0</v>
      </c>
      <c r="K118" s="75">
        <v>88543224</v>
      </c>
      <c r="L118" s="75">
        <v>1518188221</v>
      </c>
      <c r="M118" s="75">
        <f t="shared" si="7"/>
        <v>1606731445</v>
      </c>
      <c r="N118" s="77">
        <v>118057632</v>
      </c>
      <c r="O118" s="78">
        <f t="shared" si="4"/>
        <v>7.347689146645163E-2</v>
      </c>
      <c r="P118" s="77">
        <v>117431568</v>
      </c>
      <c r="Q118" s="78">
        <f t="shared" si="5"/>
        <v>7.3087240786527327E-2</v>
      </c>
      <c r="R118" s="77">
        <v>18781896</v>
      </c>
      <c r="S118" s="78">
        <f t="shared" si="6"/>
        <v>1.1689505460571851E-2</v>
      </c>
      <c r="T118" s="79" t="s">
        <v>353</v>
      </c>
      <c r="U118" s="79" t="s">
        <v>131</v>
      </c>
    </row>
    <row r="119" spans="1:21" s="49" customFormat="1" ht="52.5" customHeight="1" x14ac:dyDescent="0.2">
      <c r="A119" s="74" t="s">
        <v>23</v>
      </c>
      <c r="B119" s="75" t="s">
        <v>24</v>
      </c>
      <c r="C119" s="75" t="s">
        <v>39</v>
      </c>
      <c r="D119" s="75" t="s">
        <v>366</v>
      </c>
      <c r="E119" s="75" t="s">
        <v>367</v>
      </c>
      <c r="F119" s="74" t="s">
        <v>146</v>
      </c>
      <c r="G119" s="75" t="s">
        <v>325</v>
      </c>
      <c r="H119" s="76" t="s">
        <v>326</v>
      </c>
      <c r="I119" s="75">
        <v>0</v>
      </c>
      <c r="J119" s="75">
        <v>0</v>
      </c>
      <c r="K119" s="75">
        <v>145007783.39999998</v>
      </c>
      <c r="L119" s="75">
        <v>412893327</v>
      </c>
      <c r="M119" s="75">
        <f t="shared" si="7"/>
        <v>557901110.39999998</v>
      </c>
      <c r="N119" s="77">
        <v>143487777.13</v>
      </c>
      <c r="O119" s="78">
        <f t="shared" si="4"/>
        <v>0.25719213397356955</v>
      </c>
      <c r="P119" s="77">
        <v>143270473.32999998</v>
      </c>
      <c r="Q119" s="78">
        <f t="shared" si="5"/>
        <v>0.25680263161204131</v>
      </c>
      <c r="R119" s="77">
        <v>19523742</v>
      </c>
      <c r="S119" s="78">
        <f t="shared" si="6"/>
        <v>3.4994986810479738E-2</v>
      </c>
      <c r="T119" s="79" t="s">
        <v>354</v>
      </c>
      <c r="U119" s="79" t="s">
        <v>42</v>
      </c>
    </row>
    <row r="120" spans="1:21" s="49" customFormat="1" ht="52.5" customHeight="1" x14ac:dyDescent="0.2">
      <c r="A120" s="74" t="s">
        <v>23</v>
      </c>
      <c r="B120" s="75" t="s">
        <v>24</v>
      </c>
      <c r="C120" s="75" t="s">
        <v>25</v>
      </c>
      <c r="D120" s="75" t="s">
        <v>87</v>
      </c>
      <c r="E120" s="75" t="s">
        <v>364</v>
      </c>
      <c r="F120" s="74" t="s">
        <v>146</v>
      </c>
      <c r="G120" s="75" t="s">
        <v>327</v>
      </c>
      <c r="H120" s="76" t="s">
        <v>328</v>
      </c>
      <c r="I120" s="75">
        <v>0</v>
      </c>
      <c r="J120" s="75">
        <v>0</v>
      </c>
      <c r="K120" s="75">
        <v>71989272</v>
      </c>
      <c r="L120" s="75">
        <v>0</v>
      </c>
      <c r="M120" s="75">
        <f t="shared" si="7"/>
        <v>71989272</v>
      </c>
      <c r="N120" s="77">
        <v>71124536</v>
      </c>
      <c r="O120" s="78">
        <f t="shared" si="4"/>
        <v>0.98798798798798804</v>
      </c>
      <c r="P120" s="77">
        <v>70475984</v>
      </c>
      <c r="Q120" s="78">
        <f t="shared" si="5"/>
        <v>0.97897897897897901</v>
      </c>
      <c r="R120" s="77">
        <v>6485520</v>
      </c>
      <c r="S120" s="78">
        <f t="shared" si="6"/>
        <v>9.0090090090090086E-2</v>
      </c>
      <c r="T120" s="79" t="s">
        <v>354</v>
      </c>
      <c r="U120" s="79" t="s">
        <v>42</v>
      </c>
    </row>
    <row r="121" spans="1:21" s="49" customFormat="1" ht="52.5" customHeight="1" x14ac:dyDescent="0.2">
      <c r="A121" s="74" t="s">
        <v>23</v>
      </c>
      <c r="B121" s="75" t="s">
        <v>24</v>
      </c>
      <c r="C121" s="75" t="s">
        <v>39</v>
      </c>
      <c r="D121" s="75" t="s">
        <v>366</v>
      </c>
      <c r="E121" s="75"/>
      <c r="F121" s="75" t="s">
        <v>147</v>
      </c>
      <c r="G121" s="75" t="s">
        <v>329</v>
      </c>
      <c r="H121" s="76" t="s">
        <v>330</v>
      </c>
      <c r="I121" s="75">
        <v>0</v>
      </c>
      <c r="J121" s="75">
        <v>0</v>
      </c>
      <c r="K121" s="75">
        <v>0</v>
      </c>
      <c r="L121" s="75">
        <v>1211308455.184</v>
      </c>
      <c r="M121" s="75">
        <f t="shared" si="7"/>
        <v>1211308455.184</v>
      </c>
      <c r="N121" s="77">
        <v>451706795.25999999</v>
      </c>
      <c r="O121" s="78">
        <f t="shared" si="4"/>
        <v>0.37290815013041817</v>
      </c>
      <c r="P121" s="77">
        <v>412982292.17509556</v>
      </c>
      <c r="Q121" s="78">
        <f t="shared" si="5"/>
        <v>0.34093899898714303</v>
      </c>
      <c r="R121" s="77">
        <v>410670190.71718729</v>
      </c>
      <c r="S121" s="78">
        <f t="shared" si="6"/>
        <v>0.33903023541167782</v>
      </c>
      <c r="T121" s="79" t="s">
        <v>354</v>
      </c>
      <c r="U121" s="79" t="s">
        <v>118</v>
      </c>
    </row>
    <row r="122" spans="1:21" s="49" customFormat="1" ht="51" customHeight="1" x14ac:dyDescent="0.2">
      <c r="A122" s="74" t="s">
        <v>23</v>
      </c>
      <c r="B122" s="75" t="s">
        <v>24</v>
      </c>
      <c r="C122" s="75" t="s">
        <v>39</v>
      </c>
      <c r="D122" s="75" t="s">
        <v>366</v>
      </c>
      <c r="E122" s="75"/>
      <c r="F122" s="75" t="s">
        <v>147</v>
      </c>
      <c r="G122" s="75" t="s">
        <v>331</v>
      </c>
      <c r="H122" s="76" t="s">
        <v>332</v>
      </c>
      <c r="I122" s="75">
        <v>0</v>
      </c>
      <c r="J122" s="75">
        <v>0</v>
      </c>
      <c r="K122" s="75">
        <v>0</v>
      </c>
      <c r="L122" s="75">
        <v>3588747964.0033321</v>
      </c>
      <c r="M122" s="75">
        <f t="shared" si="7"/>
        <v>3588747964.0033321</v>
      </c>
      <c r="N122" s="77">
        <v>3537631189.4000001</v>
      </c>
      <c r="O122" s="78">
        <f t="shared" si="4"/>
        <v>0.98575637656473647</v>
      </c>
      <c r="P122" s="77">
        <v>3227187215.4949045</v>
      </c>
      <c r="Q122" s="78">
        <f t="shared" si="5"/>
        <v>0.8992515629029858</v>
      </c>
      <c r="R122" s="77">
        <v>1745964317.1028125</v>
      </c>
      <c r="S122" s="78">
        <f t="shared" si="6"/>
        <v>0.48651070919874478</v>
      </c>
      <c r="T122" s="79" t="s">
        <v>354</v>
      </c>
      <c r="U122" s="79" t="s">
        <v>43</v>
      </c>
    </row>
    <row r="123" spans="1:21" s="49" customFormat="1" ht="52.5" customHeight="1" x14ac:dyDescent="0.2">
      <c r="A123" s="74" t="s">
        <v>23</v>
      </c>
      <c r="B123" s="75" t="s">
        <v>24</v>
      </c>
      <c r="C123" s="75" t="s">
        <v>39</v>
      </c>
      <c r="D123" s="75" t="s">
        <v>366</v>
      </c>
      <c r="E123" s="75" t="s">
        <v>367</v>
      </c>
      <c r="F123" s="74" t="s">
        <v>146</v>
      </c>
      <c r="G123" s="75" t="s">
        <v>333</v>
      </c>
      <c r="H123" s="76" t="s">
        <v>334</v>
      </c>
      <c r="I123" s="75">
        <v>0</v>
      </c>
      <c r="J123" s="75">
        <v>0</v>
      </c>
      <c r="K123" s="75">
        <v>482320039.90000004</v>
      </c>
      <c r="L123" s="75">
        <v>599681045.66666698</v>
      </c>
      <c r="M123" s="75">
        <f t="shared" si="7"/>
        <v>1082001085.5666671</v>
      </c>
      <c r="N123" s="77">
        <v>477081760.60000002</v>
      </c>
      <c r="O123" s="78">
        <f t="shared" si="4"/>
        <v>0.44092539921079849</v>
      </c>
      <c r="P123" s="77">
        <v>476842891.89999998</v>
      </c>
      <c r="Q123" s="78">
        <f t="shared" si="5"/>
        <v>0.44070463353580386</v>
      </c>
      <c r="R123" s="77">
        <v>58426709</v>
      </c>
      <c r="S123" s="78">
        <f t="shared" si="6"/>
        <v>5.3998752662434424E-2</v>
      </c>
      <c r="T123" s="79" t="s">
        <v>354</v>
      </c>
      <c r="U123" s="79" t="s">
        <v>43</v>
      </c>
    </row>
    <row r="124" spans="1:21" s="49" customFormat="1" ht="52.5" customHeight="1" x14ac:dyDescent="0.2">
      <c r="A124" s="74" t="s">
        <v>23</v>
      </c>
      <c r="B124" s="75" t="s">
        <v>24</v>
      </c>
      <c r="C124" s="75" t="s">
        <v>39</v>
      </c>
      <c r="D124" s="75" t="s">
        <v>366</v>
      </c>
      <c r="E124" s="75" t="s">
        <v>367</v>
      </c>
      <c r="F124" s="74" t="s">
        <v>146</v>
      </c>
      <c r="G124" s="75" t="s">
        <v>335</v>
      </c>
      <c r="H124" s="76" t="s">
        <v>336</v>
      </c>
      <c r="I124" s="75">
        <v>0</v>
      </c>
      <c r="J124" s="75">
        <v>0</v>
      </c>
      <c r="K124" s="75">
        <v>138351907.33000001</v>
      </c>
      <c r="L124" s="75">
        <v>3984748157.7860003</v>
      </c>
      <c r="M124" s="75">
        <f t="shared" si="7"/>
        <v>4123100065.1160002</v>
      </c>
      <c r="N124" s="77">
        <v>1943548196.3299999</v>
      </c>
      <c r="O124" s="78">
        <f t="shared" si="4"/>
        <v>0.47138031229793104</v>
      </c>
      <c r="P124" s="77">
        <v>1941979907.3299999</v>
      </c>
      <c r="Q124" s="78">
        <f t="shared" si="5"/>
        <v>0.47099994583210869</v>
      </c>
      <c r="R124" s="77">
        <v>12683916</v>
      </c>
      <c r="S124" s="78">
        <f t="shared" si="6"/>
        <v>3.0763056437348793E-3</v>
      </c>
      <c r="T124" s="79" t="s">
        <v>354</v>
      </c>
      <c r="U124" s="79" t="s">
        <v>43</v>
      </c>
    </row>
    <row r="125" spans="1:21" s="49" customFormat="1" ht="52.5" customHeight="1" x14ac:dyDescent="0.2">
      <c r="A125" s="74" t="s">
        <v>23</v>
      </c>
      <c r="B125" s="75" t="s">
        <v>24</v>
      </c>
      <c r="C125" s="75" t="s">
        <v>39</v>
      </c>
      <c r="D125" s="75" t="s">
        <v>366</v>
      </c>
      <c r="E125" s="75" t="s">
        <v>367</v>
      </c>
      <c r="F125" s="74" t="s">
        <v>146</v>
      </c>
      <c r="G125" s="75" t="s">
        <v>337</v>
      </c>
      <c r="H125" s="76" t="s">
        <v>338</v>
      </c>
      <c r="I125" s="75">
        <v>0</v>
      </c>
      <c r="J125" s="75">
        <v>0</v>
      </c>
      <c r="K125" s="75">
        <v>159944574.66666669</v>
      </c>
      <c r="L125" s="75">
        <v>1693673332.0633302</v>
      </c>
      <c r="M125" s="75">
        <f t="shared" si="7"/>
        <v>1853617906.7299969</v>
      </c>
      <c r="N125" s="77">
        <v>154513717.32999998</v>
      </c>
      <c r="O125" s="78">
        <f t="shared" si="4"/>
        <v>8.3357911449280619E-2</v>
      </c>
      <c r="P125" s="77">
        <v>154513717.32999998</v>
      </c>
      <c r="Q125" s="78">
        <f t="shared" si="5"/>
        <v>8.3357911449280619E-2</v>
      </c>
      <c r="R125" s="77">
        <v>7456286</v>
      </c>
      <c r="S125" s="78">
        <f t="shared" si="6"/>
        <v>4.022558248346758E-3</v>
      </c>
      <c r="T125" s="79" t="s">
        <v>354</v>
      </c>
      <c r="U125" s="79" t="s">
        <v>43</v>
      </c>
    </row>
    <row r="126" spans="1:21" s="49" customFormat="1" ht="52.5" customHeight="1" x14ac:dyDescent="0.2">
      <c r="A126" s="74" t="s">
        <v>23</v>
      </c>
      <c r="B126" s="75" t="s">
        <v>24</v>
      </c>
      <c r="C126" s="75" t="s">
        <v>39</v>
      </c>
      <c r="D126" s="75" t="s">
        <v>366</v>
      </c>
      <c r="E126" s="75" t="s">
        <v>368</v>
      </c>
      <c r="F126" s="74" t="s">
        <v>146</v>
      </c>
      <c r="G126" s="75" t="s">
        <v>339</v>
      </c>
      <c r="H126" s="76" t="s">
        <v>340</v>
      </c>
      <c r="I126" s="75">
        <v>0</v>
      </c>
      <c r="J126" s="75">
        <v>0</v>
      </c>
      <c r="K126" s="75">
        <v>0</v>
      </c>
      <c r="L126" s="75">
        <v>0</v>
      </c>
      <c r="M126" s="75">
        <f t="shared" si="7"/>
        <v>0</v>
      </c>
      <c r="N126" s="77">
        <v>0</v>
      </c>
      <c r="O126" s="78" t="e">
        <f t="shared" si="4"/>
        <v>#DIV/0!</v>
      </c>
      <c r="P126" s="77">
        <v>0</v>
      </c>
      <c r="Q126" s="78" t="e">
        <f t="shared" si="5"/>
        <v>#DIV/0!</v>
      </c>
      <c r="R126" s="77">
        <v>0</v>
      </c>
      <c r="S126" s="78" t="e">
        <f t="shared" si="6"/>
        <v>#DIV/0!</v>
      </c>
      <c r="T126" s="79" t="s">
        <v>354</v>
      </c>
      <c r="U126" s="79" t="s">
        <v>43</v>
      </c>
    </row>
    <row r="127" spans="1:21" s="49" customFormat="1" ht="52.5" customHeight="1" x14ac:dyDescent="0.2">
      <c r="A127" s="74" t="s">
        <v>125</v>
      </c>
      <c r="B127" s="75" t="s">
        <v>28</v>
      </c>
      <c r="C127" s="75" t="s">
        <v>44</v>
      </c>
      <c r="D127" s="75" t="s">
        <v>369</v>
      </c>
      <c r="E127" s="75" t="s">
        <v>371</v>
      </c>
      <c r="F127" s="74" t="s">
        <v>146</v>
      </c>
      <c r="G127" s="75" t="s">
        <v>341</v>
      </c>
      <c r="H127" s="76" t="s">
        <v>342</v>
      </c>
      <c r="I127" s="75">
        <v>0</v>
      </c>
      <c r="J127" s="75">
        <v>0</v>
      </c>
      <c r="K127" s="75">
        <v>115495516.66666666</v>
      </c>
      <c r="L127" s="75">
        <v>0</v>
      </c>
      <c r="M127" s="75">
        <f t="shared" si="7"/>
        <v>115495516.66666666</v>
      </c>
      <c r="N127" s="77">
        <v>110757483.33</v>
      </c>
      <c r="O127" s="78">
        <f t="shared" ref="O127:O134" si="8">+N127/M127</f>
        <v>0.95897647394971042</v>
      </c>
      <c r="P127" s="77">
        <v>110757483.33</v>
      </c>
      <c r="Q127" s="78">
        <f t="shared" ref="Q127:Q134" si="9">+P127/M127</f>
        <v>0.95897647394971042</v>
      </c>
      <c r="R127" s="77">
        <v>10281500</v>
      </c>
      <c r="S127" s="78">
        <f t="shared" ref="S127:S134" si="10">+R127/M127</f>
        <v>8.9020771513353122E-2</v>
      </c>
      <c r="T127" s="79" t="s">
        <v>355</v>
      </c>
      <c r="U127" s="79" t="s">
        <v>134</v>
      </c>
    </row>
    <row r="128" spans="1:21" s="49" customFormat="1" ht="52.5" customHeight="1" x14ac:dyDescent="0.2">
      <c r="A128" s="74" t="s">
        <v>125</v>
      </c>
      <c r="B128" s="75" t="s">
        <v>28</v>
      </c>
      <c r="C128" s="75" t="s">
        <v>44</v>
      </c>
      <c r="D128" s="75" t="s">
        <v>369</v>
      </c>
      <c r="E128" s="75" t="s">
        <v>371</v>
      </c>
      <c r="F128" s="74" t="s">
        <v>146</v>
      </c>
      <c r="G128" s="75" t="s">
        <v>343</v>
      </c>
      <c r="H128" s="76" t="s">
        <v>342</v>
      </c>
      <c r="I128" s="75">
        <v>0</v>
      </c>
      <c r="J128" s="75">
        <v>0</v>
      </c>
      <c r="K128" s="75">
        <v>0</v>
      </c>
      <c r="L128" s="75">
        <v>100500000</v>
      </c>
      <c r="M128" s="75">
        <f t="shared" si="7"/>
        <v>100500000</v>
      </c>
      <c r="N128" s="77">
        <v>0</v>
      </c>
      <c r="O128" s="78">
        <f t="shared" si="8"/>
        <v>0</v>
      </c>
      <c r="P128" s="77">
        <v>0</v>
      </c>
      <c r="Q128" s="78">
        <f t="shared" si="9"/>
        <v>0</v>
      </c>
      <c r="R128" s="77">
        <v>0</v>
      </c>
      <c r="S128" s="78">
        <f t="shared" si="10"/>
        <v>0</v>
      </c>
      <c r="T128" s="79" t="s">
        <v>355</v>
      </c>
      <c r="U128" s="79" t="s">
        <v>135</v>
      </c>
    </row>
    <row r="129" spans="1:21" s="49" customFormat="1" ht="52.5" customHeight="1" x14ac:dyDescent="0.2">
      <c r="A129" s="74" t="s">
        <v>125</v>
      </c>
      <c r="B129" s="75" t="s">
        <v>28</v>
      </c>
      <c r="C129" s="75" t="s">
        <v>44</v>
      </c>
      <c r="D129" s="75" t="s">
        <v>369</v>
      </c>
      <c r="E129" s="75" t="s">
        <v>371</v>
      </c>
      <c r="F129" s="74" t="s">
        <v>146</v>
      </c>
      <c r="G129" s="75" t="s">
        <v>344</v>
      </c>
      <c r="H129" s="76" t="s">
        <v>342</v>
      </c>
      <c r="I129" s="75">
        <v>0</v>
      </c>
      <c r="J129" s="75">
        <v>0</v>
      </c>
      <c r="K129" s="75">
        <v>0</v>
      </c>
      <c r="L129" s="75">
        <v>200000000</v>
      </c>
      <c r="M129" s="75">
        <f t="shared" si="7"/>
        <v>200000000</v>
      </c>
      <c r="N129" s="77">
        <v>0</v>
      </c>
      <c r="O129" s="78">
        <f t="shared" si="8"/>
        <v>0</v>
      </c>
      <c r="P129" s="77">
        <v>0</v>
      </c>
      <c r="Q129" s="78">
        <f t="shared" si="9"/>
        <v>0</v>
      </c>
      <c r="R129" s="77">
        <v>0</v>
      </c>
      <c r="S129" s="78">
        <f t="shared" si="10"/>
        <v>0</v>
      </c>
      <c r="T129" s="79" t="s">
        <v>355</v>
      </c>
      <c r="U129" s="79" t="s">
        <v>136</v>
      </c>
    </row>
    <row r="130" spans="1:21" s="49" customFormat="1" ht="52.5" customHeight="1" x14ac:dyDescent="0.2">
      <c r="A130" s="74" t="s">
        <v>125</v>
      </c>
      <c r="B130" s="75" t="s">
        <v>28</v>
      </c>
      <c r="C130" s="75" t="s">
        <v>44</v>
      </c>
      <c r="D130" s="75" t="s">
        <v>369</v>
      </c>
      <c r="E130" s="75" t="s">
        <v>371</v>
      </c>
      <c r="F130" s="74" t="s">
        <v>146</v>
      </c>
      <c r="G130" s="75" t="s">
        <v>345</v>
      </c>
      <c r="H130" s="76" t="s">
        <v>342</v>
      </c>
      <c r="I130" s="75">
        <v>0</v>
      </c>
      <c r="J130" s="75">
        <v>0</v>
      </c>
      <c r="K130" s="75">
        <v>0</v>
      </c>
      <c r="L130" s="75">
        <v>250000000</v>
      </c>
      <c r="M130" s="75">
        <f t="shared" si="7"/>
        <v>250000000</v>
      </c>
      <c r="N130" s="77">
        <v>0</v>
      </c>
      <c r="O130" s="78">
        <f t="shared" si="8"/>
        <v>0</v>
      </c>
      <c r="P130" s="77">
        <v>0</v>
      </c>
      <c r="Q130" s="78">
        <f t="shared" si="9"/>
        <v>0</v>
      </c>
      <c r="R130" s="77">
        <v>0</v>
      </c>
      <c r="S130" s="78">
        <f t="shared" si="10"/>
        <v>0</v>
      </c>
      <c r="T130" s="79" t="s">
        <v>355</v>
      </c>
      <c r="U130" s="79" t="s">
        <v>137</v>
      </c>
    </row>
    <row r="131" spans="1:21" s="49" customFormat="1" ht="52.5" customHeight="1" x14ac:dyDescent="0.2">
      <c r="A131" s="74" t="s">
        <v>125</v>
      </c>
      <c r="B131" s="75" t="s">
        <v>28</v>
      </c>
      <c r="C131" s="75" t="s">
        <v>44</v>
      </c>
      <c r="D131" s="75" t="s">
        <v>369</v>
      </c>
      <c r="E131" s="75" t="s">
        <v>371</v>
      </c>
      <c r="F131" s="74" t="s">
        <v>146</v>
      </c>
      <c r="G131" s="75" t="s">
        <v>346</v>
      </c>
      <c r="H131" s="76" t="s">
        <v>342</v>
      </c>
      <c r="I131" s="75">
        <v>0</v>
      </c>
      <c r="J131" s="75">
        <v>0</v>
      </c>
      <c r="K131" s="75">
        <v>0</v>
      </c>
      <c r="L131" s="75">
        <v>684012883.33333337</v>
      </c>
      <c r="M131" s="75">
        <f t="shared" si="7"/>
        <v>684012883.33333337</v>
      </c>
      <c r="N131" s="77">
        <v>0</v>
      </c>
      <c r="O131" s="78">
        <f t="shared" si="8"/>
        <v>0</v>
      </c>
      <c r="P131" s="77">
        <v>0</v>
      </c>
      <c r="Q131" s="78">
        <f t="shared" si="9"/>
        <v>0</v>
      </c>
      <c r="R131" s="77">
        <v>0</v>
      </c>
      <c r="S131" s="78">
        <f t="shared" si="10"/>
        <v>0</v>
      </c>
      <c r="T131" s="79" t="s">
        <v>355</v>
      </c>
      <c r="U131" s="79" t="s">
        <v>138</v>
      </c>
    </row>
    <row r="132" spans="1:21" s="49" customFormat="1" ht="11.25" customHeight="1" x14ac:dyDescent="0.2">
      <c r="A132" s="74"/>
      <c r="B132" s="75" t="s">
        <v>359</v>
      </c>
      <c r="C132" s="75" t="s">
        <v>124</v>
      </c>
      <c r="D132" s="74"/>
      <c r="E132" s="74"/>
      <c r="F132" s="75" t="s">
        <v>359</v>
      </c>
      <c r="G132" s="75" t="s">
        <v>347</v>
      </c>
      <c r="H132" s="76" t="s">
        <v>145</v>
      </c>
      <c r="I132" s="75">
        <v>0</v>
      </c>
      <c r="J132" s="75">
        <v>0</v>
      </c>
      <c r="K132" s="75">
        <v>0</v>
      </c>
      <c r="L132" s="75">
        <v>485510793.11935401</v>
      </c>
      <c r="M132" s="75">
        <f t="shared" si="7"/>
        <v>485510793.11935401</v>
      </c>
      <c r="N132" s="77">
        <v>0</v>
      </c>
      <c r="O132" s="78">
        <f t="shared" si="8"/>
        <v>0</v>
      </c>
      <c r="P132" s="77">
        <v>0</v>
      </c>
      <c r="Q132" s="78">
        <f t="shared" si="9"/>
        <v>0</v>
      </c>
      <c r="R132" s="77">
        <v>0</v>
      </c>
      <c r="S132" s="78">
        <f t="shared" si="10"/>
        <v>0</v>
      </c>
      <c r="T132" s="79" t="s">
        <v>356</v>
      </c>
      <c r="U132" s="79" t="s">
        <v>357</v>
      </c>
    </row>
    <row r="133" spans="1:21" s="49" customFormat="1" ht="11.25" customHeight="1" x14ac:dyDescent="0.2">
      <c r="A133" s="74"/>
      <c r="B133" s="75" t="s">
        <v>359</v>
      </c>
      <c r="C133" s="75" t="s">
        <v>124</v>
      </c>
      <c r="D133" s="74"/>
      <c r="E133" s="74"/>
      <c r="F133" s="75" t="s">
        <v>359</v>
      </c>
      <c r="G133" s="75" t="s">
        <v>348</v>
      </c>
      <c r="H133" s="76" t="s">
        <v>145</v>
      </c>
      <c r="I133" s="75">
        <v>0</v>
      </c>
      <c r="J133" s="75">
        <v>0</v>
      </c>
      <c r="K133" s="75">
        <v>0</v>
      </c>
      <c r="L133" s="75">
        <v>500000000</v>
      </c>
      <c r="M133" s="75">
        <f t="shared" si="7"/>
        <v>500000000</v>
      </c>
      <c r="N133" s="77">
        <v>0</v>
      </c>
      <c r="O133" s="78">
        <f t="shared" si="8"/>
        <v>0</v>
      </c>
      <c r="P133" s="77">
        <v>0</v>
      </c>
      <c r="Q133" s="78">
        <f t="shared" si="9"/>
        <v>0</v>
      </c>
      <c r="R133" s="77">
        <v>0</v>
      </c>
      <c r="S133" s="78">
        <f t="shared" si="10"/>
        <v>0</v>
      </c>
      <c r="T133" s="79" t="s">
        <v>356</v>
      </c>
      <c r="U133" s="79" t="s">
        <v>106</v>
      </c>
    </row>
    <row r="134" spans="1:21" s="49" customFormat="1" ht="11.25" customHeight="1" x14ac:dyDescent="0.2">
      <c r="A134" s="74"/>
      <c r="B134" s="75" t="s">
        <v>359</v>
      </c>
      <c r="C134" s="75" t="s">
        <v>124</v>
      </c>
      <c r="D134" s="74"/>
      <c r="E134" s="74"/>
      <c r="F134" s="75" t="s">
        <v>359</v>
      </c>
      <c r="G134" s="75" t="s">
        <v>349</v>
      </c>
      <c r="H134" s="76" t="s">
        <v>145</v>
      </c>
      <c r="I134" s="75">
        <v>0</v>
      </c>
      <c r="J134" s="75">
        <v>0</v>
      </c>
      <c r="K134" s="75">
        <v>0</v>
      </c>
      <c r="L134" s="75">
        <v>12728441</v>
      </c>
      <c r="M134" s="75">
        <f t="shared" si="7"/>
        <v>12728441</v>
      </c>
      <c r="N134" s="77">
        <v>0</v>
      </c>
      <c r="O134" s="78">
        <f t="shared" si="8"/>
        <v>0</v>
      </c>
      <c r="P134" s="77">
        <v>0</v>
      </c>
      <c r="Q134" s="78">
        <f t="shared" si="9"/>
        <v>0</v>
      </c>
      <c r="R134" s="77">
        <v>0</v>
      </c>
      <c r="S134" s="78">
        <f t="shared" si="10"/>
        <v>0</v>
      </c>
      <c r="T134" s="79" t="s">
        <v>356</v>
      </c>
      <c r="U134" s="79" t="s">
        <v>114</v>
      </c>
    </row>
    <row r="135" spans="1:21" s="49" customFormat="1" ht="18.75" customHeight="1" x14ac:dyDescent="0.2">
      <c r="A135" s="139" t="s">
        <v>72</v>
      </c>
      <c r="B135" s="139"/>
      <c r="C135" s="139"/>
      <c r="D135" s="139"/>
      <c r="E135" s="139"/>
      <c r="F135" s="139"/>
      <c r="G135" s="80"/>
      <c r="H135" s="81"/>
      <c r="I135" s="82">
        <f t="shared" ref="I135:N135" si="11">+I134+I133+I132+I122+I121+I115+I114+I109+I107+I106+I105+I104+I103+I102+I101+I100+I99+I98+I97+I96+I95+I94+I93+I92+I91+I90+I89+I88+I87+I86+I85+I84+I83+I82+I79+I78+I77+I76+I73+I72+I71+I70+I69+I68+I67+I66+I65+I64+I63+I62+I61+I60+I59+I58+I56+I55+I52+I51+I50+I49+I48+I46+I45++I44+I41+I37+I25+I24+I22+I21+I20+I19+I18+I17+I16+I15+I14+I13+I12+I11+I10+I9</f>
        <v>4790811530.4617996</v>
      </c>
      <c r="J135" s="82">
        <f t="shared" si="11"/>
        <v>2843993620</v>
      </c>
      <c r="K135" s="82">
        <f t="shared" si="11"/>
        <v>13250670269.373335</v>
      </c>
      <c r="L135" s="82">
        <f t="shared" si="11"/>
        <v>42064533411.702751</v>
      </c>
      <c r="M135" s="82">
        <f t="shared" si="11"/>
        <v>60106015211.537872</v>
      </c>
      <c r="N135" s="82">
        <f t="shared" si="11"/>
        <v>33001548142.800003</v>
      </c>
      <c r="O135" s="83">
        <f>IFERROR(N135/$M135,0)</f>
        <v>0.54905566483910029</v>
      </c>
      <c r="P135" s="82">
        <f>+P134+P133+P132+P122+P121+P115+P114+P109+P107+P106+P105+P104+P103+P102+P101+P100+P99+P98+P97+P96+P95+P94+P93+P92+P91+P90+P89+P88+P87+P86+P85+P84+P83+P82+P79+P78+P77+P76+P73+P72+P71+P70+P69+P68+P67+P66+P65+P64+P63+P62+P61+P60+P59+P58+P56+P55+P52+P51+P50+P49+P48+P46+P45++P44+P41+P37+P25+P24+P22+P21+P20+P19+P18+P17+P16+P15+P14+P13+P12+P11+P10+P9</f>
        <v>30218807343.115204</v>
      </c>
      <c r="Q135" s="83">
        <f>IFERROR(P135/$M135,0)</f>
        <v>0.50275845498595695</v>
      </c>
      <c r="R135" s="82">
        <f>+R134+R133+R132+R122+R121+R115+R114+R109+R107+R106+R105+R104+R103+R102+R101+R100+R99+R98+R97+R96+R95+R94+R93+R92+R91+R90+R89+R88+R87+R86+R85+R84+R83+R82+R79+R78+R77+R76+R73+R72+R71+R70+R69+R68+R67+R66+R65+R64+R63+R62+R61+R60+R59+R58+R56+R55+R52+R51+R50+R49+R48+R46+R45++R44+R41+R37+R25+R24+R22+R21+R20+R19+R18+R17+R16+R15+R14+R13+R12+R11+R10+R9</f>
        <v>7807191036.6452217</v>
      </c>
      <c r="S135" s="83">
        <f t="shared" ref="S135" si="12">IFERROR(R135/$M135,0)</f>
        <v>0.12989034473785185</v>
      </c>
      <c r="T135" s="84"/>
      <c r="U135" s="84"/>
    </row>
    <row r="136" spans="1:21" s="49" customFormat="1" ht="23.25" customHeight="1" x14ac:dyDescent="0.2">
      <c r="A136" s="139" t="s">
        <v>372</v>
      </c>
      <c r="B136" s="139"/>
      <c r="C136" s="139"/>
      <c r="D136" s="139"/>
      <c r="E136" s="139"/>
      <c r="F136" s="139"/>
      <c r="G136" s="80"/>
      <c r="H136" s="81"/>
      <c r="I136" s="82">
        <f t="shared" ref="I136:N136" si="13">+I131+I130+I129+I128+I127+I126+I125+I124+I123+I120+I119+I118+I117+I116+I113+I112+I111+I110+I108+I81+I80+I75+I74+I57+I54+I53+I47+I43+I42+I40+I39+I38+I36+I35+I34+I33+I32+I31+I30+I29+I28+I27+I26+I23</f>
        <v>80829081.625</v>
      </c>
      <c r="J136" s="82">
        <f t="shared" si="13"/>
        <v>97060680</v>
      </c>
      <c r="K136" s="82">
        <f t="shared" si="13"/>
        <v>4093370616.1273341</v>
      </c>
      <c r="L136" s="82">
        <f t="shared" si="13"/>
        <v>21778730790.709785</v>
      </c>
      <c r="M136" s="82">
        <f t="shared" si="13"/>
        <v>25952930488.462116</v>
      </c>
      <c r="N136" s="82">
        <f t="shared" si="13"/>
        <v>7210159635.7900009</v>
      </c>
      <c r="O136" s="83">
        <f>IFERROR(N136/$M136,0)</f>
        <v>0.27781678215473271</v>
      </c>
      <c r="P136" s="82">
        <f>+P131+P130+P129+P128+P127+P126+P125+P124+P123+P120+P119+P118+P117+P116+P113+P112+P111+P110+P108+P81+P80+P75+P74+P57+P54+P53+P47+P43+P42+P40+P39+P38+P36+P35+P34+P33+P32+P31+P30+P29+P28+P27+P26+P23</f>
        <v>7015747342.8347797</v>
      </c>
      <c r="Q136" s="83">
        <f>IFERROR(P136/$M136,0)</f>
        <v>0.27032582489880158</v>
      </c>
      <c r="R136" s="82">
        <f>+R131+R130+R129+R128+R127+R126+R125+R124+R123+R120+R119+R118+R117+R116+R113+R112+R111+R110+R108+R81+R80+R75+R74+R57+R54+R53+R47+R43+R42+R40+R39+R38+R36+R35+R34+R33+R32+R31+R30+R29+R28+R27+R26+R23</f>
        <v>563170152.35477686</v>
      </c>
      <c r="S136" s="83">
        <f t="shared" ref="S136" si="14">IFERROR(R136/$M136,0)</f>
        <v>2.1699674824973821E-2</v>
      </c>
      <c r="T136" s="84"/>
      <c r="U136" s="84"/>
    </row>
    <row r="137" spans="1:21" s="97" customFormat="1" ht="20.25" customHeight="1" x14ac:dyDescent="0.2">
      <c r="A137" s="140" t="s">
        <v>73</v>
      </c>
      <c r="B137" s="140"/>
      <c r="C137" s="140"/>
      <c r="D137" s="140"/>
      <c r="E137" s="140"/>
      <c r="F137" s="140"/>
      <c r="G137" s="92"/>
      <c r="H137" s="93"/>
      <c r="I137" s="94">
        <f>SUM(I135:I136)</f>
        <v>4871640612.0867996</v>
      </c>
      <c r="J137" s="94"/>
      <c r="K137" s="94">
        <f>SUM(K135:K136)</f>
        <v>17344040885.500668</v>
      </c>
      <c r="L137" s="94">
        <f>SUM(L135:L136)</f>
        <v>63843264202.412537</v>
      </c>
      <c r="M137" s="94">
        <f>SUM(M135:M136)</f>
        <v>86058945699.999985</v>
      </c>
      <c r="N137" s="94">
        <f>SUM(N135:N136)</f>
        <v>40211707778.590004</v>
      </c>
      <c r="O137" s="95">
        <f>+N137/$M$137</f>
        <v>0.46725773191281395</v>
      </c>
      <c r="P137" s="94">
        <f>SUM(P135:P136)</f>
        <v>37234554685.949982</v>
      </c>
      <c r="Q137" s="95">
        <f>+P137/$M$137</f>
        <v>0.43266338418493999</v>
      </c>
      <c r="R137" s="94">
        <f>SUM(R135:R136)</f>
        <v>8370361188.9999981</v>
      </c>
      <c r="S137" s="95">
        <f>+R137/$M$137</f>
        <v>9.7263115657713659E-2</v>
      </c>
      <c r="T137" s="96"/>
      <c r="U137" s="96"/>
    </row>
    <row r="138" spans="1:21" s="97" customFormat="1" ht="26.25" customHeight="1" x14ac:dyDescent="0.2">
      <c r="A138" s="140" t="s">
        <v>74</v>
      </c>
      <c r="B138" s="140"/>
      <c r="C138" s="140"/>
      <c r="D138" s="140"/>
      <c r="E138" s="140"/>
      <c r="F138" s="140"/>
      <c r="G138" s="92"/>
      <c r="H138" s="93"/>
      <c r="I138" s="98"/>
      <c r="J138" s="94">
        <f>+J136+J135</f>
        <v>2941054300</v>
      </c>
      <c r="K138" s="99"/>
      <c r="L138" s="99"/>
      <c r="M138" s="98"/>
      <c r="N138" s="100">
        <f>+Dependencias!E21</f>
        <v>2918177160.1999998</v>
      </c>
      <c r="O138" s="101">
        <f>+N138/$J$138</f>
        <v>0.99222144936256351</v>
      </c>
      <c r="P138" s="100">
        <f>+Dependencias!G21</f>
        <v>299912222</v>
      </c>
      <c r="Q138" s="101">
        <f>+P138/$J$138</f>
        <v>0.1019743912922655</v>
      </c>
      <c r="R138" s="100">
        <f>+Dependencias!I21</f>
        <v>169203556.15000001</v>
      </c>
      <c r="S138" s="101">
        <f>+R138/$J$138</f>
        <v>5.7531598838552557E-2</v>
      </c>
      <c r="T138" s="102"/>
      <c r="U138" s="102"/>
    </row>
    <row r="139" spans="1:21" s="49" customFormat="1" ht="29.25" customHeight="1" x14ac:dyDescent="0.2">
      <c r="A139" s="139" t="s">
        <v>75</v>
      </c>
      <c r="B139" s="139"/>
      <c r="C139" s="139"/>
      <c r="D139" s="139"/>
      <c r="E139" s="139"/>
      <c r="F139" s="139"/>
      <c r="G139" s="139"/>
      <c r="H139" s="139"/>
      <c r="I139" s="141">
        <f>SUM(I137:L138)</f>
        <v>89000000000</v>
      </c>
      <c r="J139" s="141"/>
      <c r="K139" s="141"/>
      <c r="L139" s="141"/>
      <c r="M139" s="141"/>
      <c r="N139" s="131">
        <f>SUM(N137:N138)</f>
        <v>43129884938.790001</v>
      </c>
      <c r="O139" s="130">
        <f>+N139/$I$139</f>
        <v>0.48460544875044947</v>
      </c>
      <c r="P139" s="131">
        <f>SUM(P137:P138)</f>
        <v>37534466907.949982</v>
      </c>
      <c r="Q139" s="130">
        <f>+P139/I139</f>
        <v>0.42173558323539306</v>
      </c>
      <c r="R139" s="131">
        <f>SUM(R137:R138)</f>
        <v>8539564745.1499977</v>
      </c>
      <c r="S139" s="130">
        <f>+R139/I139</f>
        <v>9.5950165675842677E-2</v>
      </c>
      <c r="T139" s="132"/>
      <c r="U139" s="132"/>
    </row>
    <row r="140" spans="1:21" s="49" customFormat="1" ht="27" customHeight="1" x14ac:dyDescent="0.2">
      <c r="A140" s="139"/>
      <c r="B140" s="139"/>
      <c r="C140" s="139"/>
      <c r="D140" s="139"/>
      <c r="E140" s="139"/>
      <c r="F140" s="139"/>
      <c r="G140" s="139"/>
      <c r="H140" s="139"/>
      <c r="I140" s="141"/>
      <c r="J140" s="141"/>
      <c r="K140" s="141"/>
      <c r="L140" s="141"/>
      <c r="M140" s="141"/>
      <c r="N140" s="131"/>
      <c r="O140" s="130"/>
      <c r="P140" s="131"/>
      <c r="Q140" s="130"/>
      <c r="R140" s="131"/>
      <c r="S140" s="130"/>
      <c r="T140" s="132"/>
      <c r="U140" s="132"/>
    </row>
    <row r="141" spans="1:21" s="52" customFormat="1" ht="19.5" customHeight="1" x14ac:dyDescent="0.25">
      <c r="N141" s="52">
        <f>+N139-Proyectos!G10</f>
        <v>0</v>
      </c>
      <c r="P141" s="52">
        <f>+P139-Proyectos!I10</f>
        <v>0</v>
      </c>
      <c r="R141" s="52">
        <f>+R139-Proyectos!K10</f>
        <v>0</v>
      </c>
    </row>
    <row r="142" spans="1:21" s="52" customFormat="1" ht="20.25" customHeight="1" x14ac:dyDescent="0.25">
      <c r="M142" s="105" t="b">
        <f>+I139=Proyectos!E10</f>
        <v>1</v>
      </c>
      <c r="N142" s="105" t="b">
        <f>+N139=Proyectos!G10</f>
        <v>1</v>
      </c>
      <c r="O142" s="105"/>
      <c r="P142" s="105" t="b">
        <f>+P139=Proyectos!I10</f>
        <v>1</v>
      </c>
      <c r="Q142" s="105"/>
      <c r="R142" s="105" t="b">
        <f>+R139=Proyectos!K10</f>
        <v>1</v>
      </c>
    </row>
    <row r="143" spans="1:21" ht="10.5" customHeight="1" x14ac:dyDescent="0.25">
      <c r="M143" s="28"/>
      <c r="N143" s="28"/>
      <c r="O143" s="27"/>
      <c r="P143" s="28"/>
      <c r="Q143" s="27"/>
      <c r="R143" s="28"/>
    </row>
    <row r="144" spans="1:21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6.5" customHeight="1" x14ac:dyDescent="0.25"/>
    <row r="152" ht="16.5" customHeight="1" x14ac:dyDescent="0.25"/>
    <row r="153" ht="16.5" customHeight="1" x14ac:dyDescent="0.25"/>
    <row r="154" ht="18" customHeight="1" x14ac:dyDescent="0.25"/>
    <row r="155" ht="18" customHeight="1" x14ac:dyDescent="0.25"/>
    <row r="156" ht="18" customHeight="1" x14ac:dyDescent="0.25"/>
  </sheetData>
  <autoFilter ref="A8:V143" xr:uid="{00000000-0001-0000-0200-000000000000}"/>
  <mergeCells count="22">
    <mergeCell ref="Q139:Q140"/>
    <mergeCell ref="R139:R140"/>
    <mergeCell ref="S139:S140"/>
    <mergeCell ref="T139:U140"/>
    <mergeCell ref="A5:P5"/>
    <mergeCell ref="A135:F135"/>
    <mergeCell ref="A136:F136"/>
    <mergeCell ref="A137:F137"/>
    <mergeCell ref="A138:F138"/>
    <mergeCell ref="A139:H140"/>
    <mergeCell ref="I139:M140"/>
    <mergeCell ref="N139:N140"/>
    <mergeCell ref="O139:O140"/>
    <mergeCell ref="P139:P140"/>
    <mergeCell ref="B6:C6"/>
    <mergeCell ref="A1:A3"/>
    <mergeCell ref="B1:I1"/>
    <mergeCell ref="J1:U1"/>
    <mergeCell ref="B2:U2"/>
    <mergeCell ref="B3:E3"/>
    <mergeCell ref="F3:H3"/>
    <mergeCell ref="I3:U3"/>
  </mergeCells>
  <pageMargins left="0.7" right="0.7" top="0.75" bottom="0.75" header="0.3" footer="0.3"/>
  <pageSetup scale="19" orientation="portrait" r:id="rId1"/>
  <rowBreaks count="2" manualBreakCount="2">
    <brk id="104" max="54" man="1"/>
    <brk id="1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Proyectos</vt:lpstr>
      <vt:lpstr>Dependencias</vt:lpstr>
      <vt:lpstr>Ejecucion por Actividad</vt:lpstr>
      <vt:lpstr>'Ejecucion por Actividad'!Área_de_impresión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Arles Morales Serrano</dc:creator>
  <cp:lastModifiedBy>Wilmer Arley Olivares Bareño</cp:lastModifiedBy>
  <dcterms:created xsi:type="dcterms:W3CDTF">2019-07-12T15:42:32Z</dcterms:created>
  <dcterms:modified xsi:type="dcterms:W3CDTF">2022-04-28T20:52:35Z</dcterms:modified>
</cp:coreProperties>
</file>