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vimagovco-my.sharepoint.com/personal/wolivaresb_invima_gov_co/Documents/2022_contigencia/2023_Invima/Julio_Agosto/Obligacion_05_Seguimiento POAI/Publicacion_POAI_Junio/"/>
    </mc:Choice>
  </mc:AlternateContent>
  <xr:revisionPtr revIDLastSave="385" documentId="8_{3F93AC53-6965-4109-AD47-41395C0023D0}" xr6:coauthVersionLast="47" xr6:coauthVersionMax="47" xr10:uidLastSave="{C1F57A5F-2B19-4521-A808-765DA50C9A9B}"/>
  <bookViews>
    <workbookView xWindow="-120" yWindow="-120" windowWidth="24240" windowHeight="13140" tabRatio="607" xr2:uid="{00000000-000D-0000-FFFF-FFFF00000000}"/>
  </bookViews>
  <sheets>
    <sheet name="Proyectos" sheetId="2" r:id="rId1"/>
    <sheet name="Dependencias" sheetId="3" r:id="rId2"/>
    <sheet name="Ejecucion por Actividad" sheetId="2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p" localSheetId="2">#REF!</definedName>
    <definedName name="\p">#REF!</definedName>
    <definedName name="_xlnm._FilterDatabase" localSheetId="2" hidden="1">'Ejecucion por Actividad'!$A$8:$V$147</definedName>
    <definedName name="_ftn1">#REF!</definedName>
    <definedName name="_ftnref1">#REF!</definedName>
    <definedName name="_Hlk46438001">#REF!</definedName>
    <definedName name="_Hlk57726254">#REF!</definedName>
    <definedName name="_Hlk59136997">#REF!</definedName>
    <definedName name="_Hlk61343981">#REF!</definedName>
    <definedName name="_Hlk67581243">#REF!</definedName>
    <definedName name="_Hlk88138074">#REF!</definedName>
    <definedName name="_Hlk88661871">#REF!</definedName>
    <definedName name="_Hlk91501014">#REF!</definedName>
    <definedName name="_Hlk91508880">#REF!</definedName>
    <definedName name="_Hlk92187241">#REF!</definedName>
    <definedName name="_Hlk92270743">#REF!</definedName>
    <definedName name="_Hlk94116502">#REF!</definedName>
    <definedName name="ABC" localSheetId="2">#REF!</definedName>
    <definedName name="ABC">#REF!</definedName>
    <definedName name="Año">[1]Referencias!$D$3:$D$9</definedName>
    <definedName name="_xlnm.Print_Area" localSheetId="2">'Ejecucion por Actividad'!$A$1:$V$145</definedName>
    <definedName name="B_D">'[1]Indicadores Ejecución '!$A$1:$V$300</definedName>
    <definedName name="clase">[2]Hoja1!$B$1:$B$65536</definedName>
    <definedName name="Cuadro5" localSheetId="2">#REF!</definedName>
    <definedName name="Cuadro5">#REF!</definedName>
    <definedName name="Cuadro5_Otras" localSheetId="2">#REF!</definedName>
    <definedName name="Cuadro5_Otras">#REF!</definedName>
    <definedName name="ddd" localSheetId="2">#REF!</definedName>
    <definedName name="ddd">#REF!</definedName>
    <definedName name="dddd" localSheetId="2">#REF!</definedName>
    <definedName name="dddd">#REF!</definedName>
    <definedName name="ddddddd" localSheetId="2">[3]HTI!#REF!</definedName>
    <definedName name="ddddddd">[3]HTI!#REF!</definedName>
    <definedName name="dddddddddddd" localSheetId="2">[3]HTI!#REF!</definedName>
    <definedName name="dddddddddddd">[3]HTI!#REF!</definedName>
    <definedName name="ddddddddddddddd" localSheetId="2">#REF!</definedName>
    <definedName name="ddddddddddddddd">#REF!</definedName>
    <definedName name="ddddddddddddddddddddddddd" localSheetId="2">#REF!</definedName>
    <definedName name="ddddddddddddddddddddddddd">#REF!</definedName>
    <definedName name="ddddgrt6">'[4]lista despl '!$B$4:$B$8</definedName>
    <definedName name="Departamento">[5]procesos!$A$54</definedName>
    <definedName name="dependencias">[6]Hoja1!$E$3:$E$17</definedName>
    <definedName name="DIVIDENDOS">#N/A</definedName>
    <definedName name="DMI">[7]!Tabla10[Nombre Proyecto de Inversión]</definedName>
    <definedName name="EEET454">'[8]lista despl '!$B$4:$B$8</definedName>
    <definedName name="ENSAYO" localSheetId="2">#REF!</definedName>
    <definedName name="ENSAYO">#REF!</definedName>
    <definedName name="I" localSheetId="2">[3]HTI!#REF!</definedName>
    <definedName name="I">[3]HTI!#REF!</definedName>
    <definedName name="IA" localSheetId="2">[3]HTI!#REF!</definedName>
    <definedName name="IA">[3]HTI!#REF!</definedName>
    <definedName name="Indicadores">[1]Referencias!$A$3:$A$157</definedName>
    <definedName name="inversion">'[9]lista despl '!$B$14:$B$17</definedName>
    <definedName name="MACRO" localSheetId="2">#REF!</definedName>
    <definedName name="MACRO">#REF!</definedName>
    <definedName name="Municipio">[5]procesos!$K$54</definedName>
    <definedName name="OAP">[7]!Tabla9[Nombre Proyecto de Inversión]</definedName>
    <definedName name="OTI">[7]!Tabla8[Nombre Proyecto de Inversión]</definedName>
    <definedName name="OTR">[7]!Tabla6[Nombre Proyecto de Inversión]</definedName>
    <definedName name="PAAG">#N/A</definedName>
    <definedName name="par" localSheetId="2">#REF!</definedName>
    <definedName name="par">#REF!</definedName>
    <definedName name="PLAZO_DEPREC">#N/A</definedName>
    <definedName name="PRINT_AREA">#N/A</definedName>
    <definedName name="Producto">'[9]lista despl '!$B$4:$B$8</definedName>
    <definedName name="programas">[6]Hoja1!$B$3:$B$20</definedName>
    <definedName name="ROTCC" localSheetId="2">#REF!</definedName>
    <definedName name="ROTCC">#REF!</definedName>
    <definedName name="ROTINV" localSheetId="2">#REF!</definedName>
    <definedName name="ROTINV">#REF!</definedName>
    <definedName name="SGE">[7]!Tabla7[Nombre Proyecto de Inversión]</definedName>
    <definedName name="SUIFP">'[9]lista despl '!$B$20:$B$65</definedName>
    <definedName name="SUPUESTOS">#N/A</definedName>
    <definedName name="TABLATIR">#N/A</definedName>
    <definedName name="TCentrosPoblados">[5]procesos!$CD$2:$CD$9450</definedName>
    <definedName name="TIQ">[7]!Tabla815[Nombre Proyecto de Inversión]</definedName>
    <definedName name="TMunicipios">[5]procesos!$BI$2:$BI$1120</definedName>
    <definedName name="wwwwwwwwwwwwww" localSheetId="2">#REF!</definedName>
    <definedName name="wwwwwwwwwwwwww">#REF!</definedName>
    <definedName name="ZONA">#N/A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3" l="1"/>
  <c r="I19" i="3"/>
  <c r="I18" i="3"/>
  <c r="I17" i="3"/>
  <c r="I15" i="3"/>
  <c r="I14" i="3"/>
  <c r="I13" i="3"/>
  <c r="I12" i="3"/>
  <c r="I11" i="3"/>
  <c r="I10" i="3"/>
  <c r="I9" i="3"/>
  <c r="I8" i="3"/>
  <c r="I7" i="3"/>
  <c r="I6" i="3"/>
  <c r="G20" i="3"/>
  <c r="G19" i="3"/>
  <c r="G18" i="3"/>
  <c r="G17" i="3"/>
  <c r="G15" i="3"/>
  <c r="G14" i="3"/>
  <c r="G13" i="3"/>
  <c r="G12" i="3"/>
  <c r="G11" i="3"/>
  <c r="G10" i="3"/>
  <c r="G9" i="3"/>
  <c r="G8" i="3"/>
  <c r="G7" i="3"/>
  <c r="G6" i="3"/>
  <c r="I5" i="3"/>
  <c r="G5" i="3"/>
  <c r="E20" i="3"/>
  <c r="E19" i="3"/>
  <c r="E18" i="3"/>
  <c r="E17" i="3"/>
  <c r="E15" i="3"/>
  <c r="D15" i="3" s="1"/>
  <c r="E14" i="3"/>
  <c r="E13" i="3"/>
  <c r="E12" i="3"/>
  <c r="E11" i="3"/>
  <c r="E10" i="3"/>
  <c r="E9" i="3"/>
  <c r="E8" i="3"/>
  <c r="E7" i="3"/>
  <c r="D7" i="3" s="1"/>
  <c r="E6" i="3"/>
  <c r="E5" i="3"/>
  <c r="D5" i="3" s="1"/>
  <c r="D20" i="3"/>
  <c r="D19" i="3"/>
  <c r="D18" i="3"/>
  <c r="D17" i="3"/>
  <c r="D14" i="3"/>
  <c r="D13" i="3"/>
  <c r="D12" i="3"/>
  <c r="D11" i="3"/>
  <c r="D10" i="3"/>
  <c r="D9" i="3"/>
  <c r="D8" i="3"/>
  <c r="D6" i="3"/>
  <c r="R140" i="22" l="1"/>
  <c r="P140" i="22"/>
  <c r="N140" i="22"/>
  <c r="N139" i="22"/>
  <c r="N141" i="22" s="1"/>
  <c r="N142" i="22"/>
  <c r="L139" i="22"/>
  <c r="K139" i="22"/>
  <c r="J139" i="22"/>
  <c r="I139" i="22"/>
  <c r="L140" i="22"/>
  <c r="K140" i="22"/>
  <c r="J140" i="22"/>
  <c r="I140" i="22"/>
  <c r="M15" i="22"/>
  <c r="Q15" i="22" s="1"/>
  <c r="J142" i="22" l="1"/>
  <c r="O15" i="22"/>
  <c r="R139" i="22"/>
  <c r="P139" i="22"/>
  <c r="M118" i="22"/>
  <c r="M41" i="22"/>
  <c r="M82" i="22"/>
  <c r="K141" i="22"/>
  <c r="M138" i="22"/>
  <c r="M137" i="22"/>
  <c r="M136" i="22"/>
  <c r="M135" i="22"/>
  <c r="M134" i="22"/>
  <c r="M133" i="22"/>
  <c r="M132" i="22"/>
  <c r="M131" i="22"/>
  <c r="M130" i="22"/>
  <c r="M129" i="22"/>
  <c r="M128" i="22"/>
  <c r="M127" i="22"/>
  <c r="M126" i="22"/>
  <c r="M125" i="22"/>
  <c r="M124" i="22"/>
  <c r="M123" i="22"/>
  <c r="M122" i="22"/>
  <c r="M121" i="22"/>
  <c r="M120" i="22"/>
  <c r="M119" i="22"/>
  <c r="M117" i="22"/>
  <c r="M116" i="22"/>
  <c r="M115" i="22"/>
  <c r="M114" i="22"/>
  <c r="M113" i="22"/>
  <c r="M112" i="22"/>
  <c r="M111" i="22"/>
  <c r="M110" i="22"/>
  <c r="M109" i="22"/>
  <c r="M108" i="22"/>
  <c r="M107" i="22"/>
  <c r="M106" i="22"/>
  <c r="M105" i="22"/>
  <c r="M104" i="22"/>
  <c r="M103" i="22"/>
  <c r="M102" i="22"/>
  <c r="M101" i="22"/>
  <c r="M100" i="22"/>
  <c r="M99" i="22"/>
  <c r="M98" i="22"/>
  <c r="M97" i="22"/>
  <c r="M96" i="22"/>
  <c r="M95" i="22"/>
  <c r="M94" i="22"/>
  <c r="M93" i="22"/>
  <c r="M92" i="22"/>
  <c r="M91" i="22"/>
  <c r="M90" i="22"/>
  <c r="M89" i="22"/>
  <c r="M88" i="22"/>
  <c r="M87" i="22"/>
  <c r="M86" i="22"/>
  <c r="M85" i="22"/>
  <c r="M84" i="22"/>
  <c r="M83" i="22"/>
  <c r="M81" i="22"/>
  <c r="M80" i="22"/>
  <c r="M79" i="22"/>
  <c r="M78" i="22"/>
  <c r="M77" i="22"/>
  <c r="M76" i="22"/>
  <c r="M75" i="22"/>
  <c r="M74" i="22"/>
  <c r="M73" i="22"/>
  <c r="M72" i="22"/>
  <c r="M71" i="22"/>
  <c r="M70" i="22"/>
  <c r="M69" i="22"/>
  <c r="M68" i="22"/>
  <c r="M67" i="22"/>
  <c r="M66" i="22"/>
  <c r="M65" i="22"/>
  <c r="M64" i="22"/>
  <c r="M63" i="22"/>
  <c r="M62" i="22"/>
  <c r="M61" i="22"/>
  <c r="M60" i="22"/>
  <c r="M59" i="22"/>
  <c r="M58" i="22"/>
  <c r="M57" i="22"/>
  <c r="M56" i="22"/>
  <c r="M55" i="22"/>
  <c r="M54" i="22"/>
  <c r="M53" i="22"/>
  <c r="M52" i="22"/>
  <c r="M51" i="22"/>
  <c r="M50" i="22"/>
  <c r="M49" i="22"/>
  <c r="M48" i="22"/>
  <c r="M47" i="22"/>
  <c r="M46" i="22"/>
  <c r="M45" i="22"/>
  <c r="M44" i="22"/>
  <c r="M43" i="22"/>
  <c r="M42" i="22"/>
  <c r="M40" i="22"/>
  <c r="M39" i="22"/>
  <c r="M38" i="22"/>
  <c r="M37" i="22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4" i="22"/>
  <c r="M13" i="22"/>
  <c r="M12" i="22"/>
  <c r="M11" i="22"/>
  <c r="M10" i="22"/>
  <c r="Q31" i="22" l="1"/>
  <c r="O31" i="22"/>
  <c r="Q72" i="22"/>
  <c r="O72" i="22"/>
  <c r="Q122" i="22"/>
  <c r="O122" i="22"/>
  <c r="Q90" i="22"/>
  <c r="O90" i="22"/>
  <c r="Q17" i="22"/>
  <c r="O17" i="22"/>
  <c r="Q25" i="22"/>
  <c r="O25" i="22"/>
  <c r="Q33" i="22"/>
  <c r="O33" i="22"/>
  <c r="Q42" i="22"/>
  <c r="O42" i="22"/>
  <c r="Q50" i="22"/>
  <c r="O50" i="22"/>
  <c r="Q58" i="22"/>
  <c r="O58" i="22"/>
  <c r="Q66" i="22"/>
  <c r="O66" i="22"/>
  <c r="Q74" i="22"/>
  <c r="O74" i="22"/>
  <c r="Q83" i="22"/>
  <c r="O83" i="22"/>
  <c r="Q91" i="22"/>
  <c r="O91" i="22"/>
  <c r="Q99" i="22"/>
  <c r="O99" i="22"/>
  <c r="Q107" i="22"/>
  <c r="O107" i="22"/>
  <c r="Q115" i="22"/>
  <c r="O115" i="22"/>
  <c r="O124" i="22"/>
  <c r="Q124" i="22"/>
  <c r="O132" i="22"/>
  <c r="Q132" i="22"/>
  <c r="Q82" i="22"/>
  <c r="O82" i="22"/>
  <c r="Q14" i="22"/>
  <c r="O14" i="22"/>
  <c r="Q97" i="22"/>
  <c r="O97" i="22"/>
  <c r="Q16" i="22"/>
  <c r="O16" i="22"/>
  <c r="Q114" i="22"/>
  <c r="O114" i="22"/>
  <c r="Q26" i="22"/>
  <c r="O26" i="22"/>
  <c r="Q51" i="22"/>
  <c r="O51" i="22"/>
  <c r="Q67" i="22"/>
  <c r="O67" i="22"/>
  <c r="Q75" i="22"/>
  <c r="O75" i="22"/>
  <c r="O84" i="22"/>
  <c r="Q84" i="22"/>
  <c r="O92" i="22"/>
  <c r="Q92" i="22"/>
  <c r="O100" i="22"/>
  <c r="Q100" i="22"/>
  <c r="O108" i="22"/>
  <c r="Q108" i="22"/>
  <c r="O116" i="22"/>
  <c r="Q116" i="22"/>
  <c r="Q125" i="22"/>
  <c r="O125" i="22"/>
  <c r="O133" i="22"/>
  <c r="Q133" i="22"/>
  <c r="S41" i="22"/>
  <c r="Q41" i="22"/>
  <c r="O41" i="22"/>
  <c r="Q39" i="22"/>
  <c r="O39" i="22"/>
  <c r="Q105" i="22"/>
  <c r="O105" i="22"/>
  <c r="Q40" i="22"/>
  <c r="O40" i="22"/>
  <c r="Q123" i="22"/>
  <c r="O123" i="22"/>
  <c r="Q34" i="22"/>
  <c r="O34" i="22"/>
  <c r="Q10" i="22"/>
  <c r="O10" i="22"/>
  <c r="Q35" i="22"/>
  <c r="O35" i="22"/>
  <c r="O60" i="22"/>
  <c r="Q60" i="22"/>
  <c r="O68" i="22"/>
  <c r="Q68" i="22"/>
  <c r="Q85" i="22"/>
  <c r="O85" i="22"/>
  <c r="O93" i="22"/>
  <c r="Q93" i="22"/>
  <c r="O101" i="22"/>
  <c r="Q101" i="22"/>
  <c r="Q109" i="22"/>
  <c r="O109" i="22"/>
  <c r="S117" i="22"/>
  <c r="O117" i="22"/>
  <c r="Q117" i="22"/>
  <c r="Q126" i="22"/>
  <c r="O126" i="22"/>
  <c r="Q134" i="22"/>
  <c r="O134" i="22"/>
  <c r="S118" i="22"/>
  <c r="Q118" i="22"/>
  <c r="O118" i="22"/>
  <c r="Q23" i="22"/>
  <c r="O23" i="22"/>
  <c r="Q64" i="22"/>
  <c r="O64" i="22"/>
  <c r="Q89" i="22"/>
  <c r="O89" i="22"/>
  <c r="Q138" i="22"/>
  <c r="O138" i="22"/>
  <c r="Q24" i="22"/>
  <c r="O24" i="22"/>
  <c r="Q57" i="22"/>
  <c r="O57" i="22"/>
  <c r="Q73" i="22"/>
  <c r="O73" i="22"/>
  <c r="Q106" i="22"/>
  <c r="O106" i="22"/>
  <c r="Q18" i="22"/>
  <c r="O18" i="22"/>
  <c r="Q43" i="22"/>
  <c r="O43" i="22"/>
  <c r="Q59" i="22"/>
  <c r="O59" i="22"/>
  <c r="Q19" i="22"/>
  <c r="O19" i="22"/>
  <c r="Q27" i="22"/>
  <c r="O27" i="22"/>
  <c r="O44" i="22"/>
  <c r="Q44" i="22"/>
  <c r="O52" i="22"/>
  <c r="Q52" i="22"/>
  <c r="O76" i="22"/>
  <c r="Q76" i="22"/>
  <c r="Q11" i="22"/>
  <c r="O11" i="22"/>
  <c r="O20" i="22"/>
  <c r="Q20" i="22"/>
  <c r="O28" i="22"/>
  <c r="Q28" i="22"/>
  <c r="O36" i="22"/>
  <c r="Q36" i="22"/>
  <c r="O45" i="22"/>
  <c r="Q45" i="22"/>
  <c r="Q53" i="22"/>
  <c r="O53" i="22"/>
  <c r="Q61" i="22"/>
  <c r="O61" i="22"/>
  <c r="O69" i="22"/>
  <c r="Q69" i="22"/>
  <c r="O77" i="22"/>
  <c r="Q77" i="22"/>
  <c r="Q86" i="22"/>
  <c r="O86" i="22"/>
  <c r="Q94" i="22"/>
  <c r="O94" i="22"/>
  <c r="Q102" i="22"/>
  <c r="O102" i="22"/>
  <c r="Q110" i="22"/>
  <c r="O110" i="22"/>
  <c r="Q119" i="22"/>
  <c r="O119" i="22"/>
  <c r="Q127" i="22"/>
  <c r="O127" i="22"/>
  <c r="Q135" i="22"/>
  <c r="O135" i="22"/>
  <c r="Q56" i="22"/>
  <c r="O56" i="22"/>
  <c r="Q130" i="22"/>
  <c r="O130" i="22"/>
  <c r="Q49" i="22"/>
  <c r="O49" i="22"/>
  <c r="Q98" i="22"/>
  <c r="O98" i="22"/>
  <c r="O29" i="22"/>
  <c r="Q29" i="22"/>
  <c r="Q48" i="22"/>
  <c r="O48" i="22"/>
  <c r="Q80" i="22"/>
  <c r="O80" i="22"/>
  <c r="Q113" i="22"/>
  <c r="O113" i="22"/>
  <c r="Q32" i="22"/>
  <c r="O32" i="22"/>
  <c r="Q65" i="22"/>
  <c r="O65" i="22"/>
  <c r="Q81" i="22"/>
  <c r="O81" i="22"/>
  <c r="Q131" i="22"/>
  <c r="O131" i="22"/>
  <c r="O12" i="22"/>
  <c r="Q12" i="22"/>
  <c r="O21" i="22"/>
  <c r="Q21" i="22"/>
  <c r="O37" i="22"/>
  <c r="Q37" i="22"/>
  <c r="Q46" i="22"/>
  <c r="O46" i="22"/>
  <c r="Q54" i="22"/>
  <c r="O54" i="22"/>
  <c r="Q62" i="22"/>
  <c r="O62" i="22"/>
  <c r="Q70" i="22"/>
  <c r="O70" i="22"/>
  <c r="Q78" i="22"/>
  <c r="O78" i="22"/>
  <c r="Q87" i="22"/>
  <c r="O87" i="22"/>
  <c r="Q95" i="22"/>
  <c r="O95" i="22"/>
  <c r="Q103" i="22"/>
  <c r="O103" i="22"/>
  <c r="Q111" i="22"/>
  <c r="O111" i="22"/>
  <c r="Q120" i="22"/>
  <c r="O120" i="22"/>
  <c r="Q128" i="22"/>
  <c r="O128" i="22"/>
  <c r="Q136" i="22"/>
  <c r="O136" i="22"/>
  <c r="O13" i="22"/>
  <c r="Q13" i="22"/>
  <c r="Q22" i="22"/>
  <c r="O22" i="22"/>
  <c r="Q30" i="22"/>
  <c r="O30" i="22"/>
  <c r="Q38" i="22"/>
  <c r="O38" i="22"/>
  <c r="Q47" i="22"/>
  <c r="O47" i="22"/>
  <c r="Q55" i="22"/>
  <c r="O55" i="22"/>
  <c r="Q63" i="22"/>
  <c r="O63" i="22"/>
  <c r="Q71" i="22"/>
  <c r="O71" i="22"/>
  <c r="Q79" i="22"/>
  <c r="O79" i="22"/>
  <c r="Q88" i="22"/>
  <c r="O88" i="22"/>
  <c r="Q96" i="22"/>
  <c r="O96" i="22"/>
  <c r="Q104" i="22"/>
  <c r="O104" i="22"/>
  <c r="Q112" i="22"/>
  <c r="O112" i="22"/>
  <c r="Q121" i="22"/>
  <c r="O121" i="22"/>
  <c r="Q129" i="22"/>
  <c r="O129" i="22"/>
  <c r="Q137" i="22"/>
  <c r="O137" i="22"/>
  <c r="L141" i="22"/>
  <c r="I141" i="22"/>
  <c r="S116" i="22"/>
  <c r="I143" i="22" l="1"/>
  <c r="C21" i="3" l="1"/>
  <c r="I10" i="2" l="1"/>
  <c r="G10" i="2"/>
  <c r="K10" i="2" l="1"/>
  <c r="E10" i="2"/>
  <c r="P142" i="22" l="1"/>
  <c r="R142" i="22"/>
  <c r="P141" i="22" l="1"/>
  <c r="M139" i="22"/>
  <c r="M140" i="22"/>
  <c r="R141" i="22"/>
  <c r="M9" i="22"/>
  <c r="M141" i="22" l="1"/>
  <c r="O141" i="22" s="1"/>
  <c r="K145" i="22"/>
  <c r="Q140" i="22"/>
  <c r="N143" i="22"/>
  <c r="S10" i="22"/>
  <c r="S11" i="22"/>
  <c r="S12" i="22"/>
  <c r="S13" i="22"/>
  <c r="S14" i="22"/>
  <c r="S15" i="22"/>
  <c r="S16" i="22"/>
  <c r="S17" i="22"/>
  <c r="S18" i="22"/>
  <c r="S19" i="22"/>
  <c r="S20" i="22"/>
  <c r="S21" i="22"/>
  <c r="S22" i="22"/>
  <c r="S23" i="22"/>
  <c r="S24" i="22"/>
  <c r="S25" i="22"/>
  <c r="S26" i="22"/>
  <c r="S27" i="22"/>
  <c r="S28" i="22"/>
  <c r="S29" i="22"/>
  <c r="S30" i="22"/>
  <c r="S31" i="22"/>
  <c r="S32" i="22"/>
  <c r="S33" i="22"/>
  <c r="S34" i="22"/>
  <c r="S35" i="22"/>
  <c r="S36" i="22"/>
  <c r="S37" i="22"/>
  <c r="S38" i="22"/>
  <c r="S39" i="22"/>
  <c r="S40" i="22"/>
  <c r="S42" i="22"/>
  <c r="S43" i="22"/>
  <c r="S44" i="22"/>
  <c r="S45" i="22"/>
  <c r="S46" i="22"/>
  <c r="S47" i="22"/>
  <c r="S48" i="22"/>
  <c r="S49" i="22"/>
  <c r="S50" i="22"/>
  <c r="S51" i="22"/>
  <c r="S52" i="22"/>
  <c r="S53" i="22"/>
  <c r="S54" i="22"/>
  <c r="S55" i="22"/>
  <c r="S56" i="22"/>
  <c r="S57" i="22"/>
  <c r="S58" i="22"/>
  <c r="S59" i="22"/>
  <c r="S60" i="22"/>
  <c r="S61" i="22"/>
  <c r="S62" i="22"/>
  <c r="S63" i="22"/>
  <c r="S64" i="22"/>
  <c r="S65" i="22"/>
  <c r="S66" i="22"/>
  <c r="S67" i="22"/>
  <c r="S68" i="22"/>
  <c r="S69" i="22"/>
  <c r="S70" i="22"/>
  <c r="S71" i="22"/>
  <c r="S72" i="22"/>
  <c r="S73" i="22"/>
  <c r="S74" i="22"/>
  <c r="S75" i="22"/>
  <c r="S76" i="22"/>
  <c r="S77" i="22"/>
  <c r="S78" i="22"/>
  <c r="S79" i="22"/>
  <c r="S80" i="22"/>
  <c r="S81" i="22"/>
  <c r="S83" i="22"/>
  <c r="S84" i="22"/>
  <c r="S85" i="22"/>
  <c r="S86" i="22"/>
  <c r="S87" i="22"/>
  <c r="S88" i="22"/>
  <c r="S89" i="22"/>
  <c r="S90" i="22"/>
  <c r="S91" i="22"/>
  <c r="S92" i="22"/>
  <c r="S93" i="22"/>
  <c r="S94" i="22"/>
  <c r="S95" i="22"/>
  <c r="S96" i="22"/>
  <c r="S97" i="22"/>
  <c r="S98" i="22"/>
  <c r="S99" i="22"/>
  <c r="S100" i="22"/>
  <c r="S101" i="22"/>
  <c r="S102" i="22"/>
  <c r="S103" i="22"/>
  <c r="S104" i="22"/>
  <c r="S105" i="22"/>
  <c r="S106" i="22"/>
  <c r="S107" i="22"/>
  <c r="S108" i="22"/>
  <c r="S109" i="22"/>
  <c r="S110" i="22"/>
  <c r="S111" i="22"/>
  <c r="S112" i="22"/>
  <c r="S113" i="22"/>
  <c r="S114" i="22"/>
  <c r="S115" i="22"/>
  <c r="S119" i="22"/>
  <c r="S120" i="22"/>
  <c r="S121" i="22"/>
  <c r="S122" i="22"/>
  <c r="S124" i="22"/>
  <c r="S125" i="22"/>
  <c r="S126" i="22"/>
  <c r="S127" i="22"/>
  <c r="S128" i="22"/>
  <c r="S129" i="22"/>
  <c r="S130" i="22"/>
  <c r="S131" i="22"/>
  <c r="S132" i="22"/>
  <c r="S133" i="22"/>
  <c r="S134" i="22"/>
  <c r="S135" i="22"/>
  <c r="S136" i="22"/>
  <c r="S137" i="22"/>
  <c r="S138" i="22"/>
  <c r="O9" i="22"/>
  <c r="Q9" i="22"/>
  <c r="S9" i="22"/>
  <c r="B6" i="22"/>
  <c r="F18" i="3"/>
  <c r="E21" i="3"/>
  <c r="I21" i="3"/>
  <c r="J6" i="3"/>
  <c r="J7" i="3"/>
  <c r="J8" i="3"/>
  <c r="J9" i="3"/>
  <c r="J10" i="3"/>
  <c r="J11" i="3"/>
  <c r="J12" i="3"/>
  <c r="J13" i="3"/>
  <c r="J14" i="3"/>
  <c r="J15" i="3"/>
  <c r="J17" i="3"/>
  <c r="J18" i="3"/>
  <c r="J19" i="3"/>
  <c r="J20" i="3"/>
  <c r="J5" i="3"/>
  <c r="H6" i="3"/>
  <c r="H7" i="3"/>
  <c r="H8" i="3"/>
  <c r="H9" i="3"/>
  <c r="H10" i="3"/>
  <c r="H11" i="3"/>
  <c r="H12" i="3"/>
  <c r="H13" i="3"/>
  <c r="H14" i="3"/>
  <c r="H15" i="3"/>
  <c r="H17" i="3"/>
  <c r="H18" i="3"/>
  <c r="H19" i="3"/>
  <c r="H20" i="3"/>
  <c r="H5" i="3"/>
  <c r="F6" i="3"/>
  <c r="F7" i="3"/>
  <c r="F8" i="3"/>
  <c r="F9" i="3"/>
  <c r="F10" i="3"/>
  <c r="F11" i="3"/>
  <c r="F12" i="3"/>
  <c r="F13" i="3"/>
  <c r="F14" i="3"/>
  <c r="F15" i="3"/>
  <c r="F17" i="3"/>
  <c r="F19" i="3"/>
  <c r="F20" i="3"/>
  <c r="F5" i="3"/>
  <c r="G21" i="3"/>
  <c r="L6" i="2"/>
  <c r="L7" i="2"/>
  <c r="L8" i="2"/>
  <c r="L5" i="2"/>
  <c r="J6" i="2"/>
  <c r="J7" i="2"/>
  <c r="J8" i="2"/>
  <c r="J5" i="2"/>
  <c r="H6" i="2"/>
  <c r="H7" i="2"/>
  <c r="H8" i="2"/>
  <c r="H5" i="2"/>
  <c r="F6" i="2"/>
  <c r="F7" i="2"/>
  <c r="F8" i="2"/>
  <c r="F5" i="2"/>
  <c r="J10" i="2"/>
  <c r="S141" i="22" l="1"/>
  <c r="Q141" i="22"/>
  <c r="F10" i="2"/>
  <c r="D21" i="3"/>
  <c r="F21" i="3"/>
  <c r="H10" i="2"/>
  <c r="L10" i="2"/>
  <c r="I22" i="3"/>
  <c r="E22" i="3"/>
  <c r="C22" i="3"/>
  <c r="H21" i="3"/>
  <c r="H22" i="3" s="1"/>
  <c r="N145" i="22"/>
  <c r="N146" i="22"/>
  <c r="Q139" i="22"/>
  <c r="M146" i="22"/>
  <c r="G22" i="3"/>
  <c r="J21" i="3"/>
  <c r="F22" i="3" l="1"/>
  <c r="J22" i="3"/>
  <c r="D22" i="3"/>
  <c r="D2" i="3"/>
  <c r="O140" i="22" l="1"/>
  <c r="S140" i="22"/>
  <c r="S139" i="22" l="1"/>
  <c r="O139" i="22"/>
  <c r="P7" i="22"/>
  <c r="J7" i="22"/>
  <c r="I7" i="22" l="1"/>
  <c r="K7" i="22"/>
  <c r="N7" i="22"/>
  <c r="R7" i="22"/>
  <c r="S142" i="22" l="1"/>
  <c r="R143" i="22"/>
  <c r="M7" i="22"/>
  <c r="K6" i="22"/>
  <c r="R145" i="22" l="1"/>
  <c r="R146" i="22"/>
  <c r="I6" i="22"/>
  <c r="Q142" i="22"/>
  <c r="O142" i="22"/>
  <c r="P143" i="22"/>
  <c r="P145" i="22" l="1"/>
  <c r="P146" i="22"/>
  <c r="S143" i="22"/>
  <c r="O143" i="22"/>
  <c r="Q143" i="22"/>
</calcChain>
</file>

<file path=xl/sharedStrings.xml><?xml version="1.0" encoding="utf-8"?>
<sst xmlns="http://schemas.openxmlformats.org/spreadsheetml/2006/main" count="1297" uniqueCount="385">
  <si>
    <t>Vigencia:</t>
  </si>
  <si>
    <t>Rubro Presupestal</t>
  </si>
  <si>
    <t>BPIN</t>
  </si>
  <si>
    <t>Proyecto de Inversión</t>
  </si>
  <si>
    <t>Objetivo General</t>
  </si>
  <si>
    <t>Apropiación_SUIFP</t>
  </si>
  <si>
    <t>Presupuesto_Disponible</t>
  </si>
  <si>
    <t>CDP</t>
  </si>
  <si>
    <t>% CDP</t>
  </si>
  <si>
    <t>CRP</t>
  </si>
  <si>
    <t>%CRP</t>
  </si>
  <si>
    <t>OBLIGADO</t>
  </si>
  <si>
    <t>%OBLIGADO</t>
  </si>
  <si>
    <t>Fortalecer la gestión de los procesos administrativos y de apoyo de la Entidad</t>
  </si>
  <si>
    <t>C-1903-0300-6</t>
  </si>
  <si>
    <t>Fortalecer la capacidad de los procesos misionales del Invima soportados en la infraestructura tecnologica</t>
  </si>
  <si>
    <t>C-1903-0300-7</t>
  </si>
  <si>
    <t xml:space="preserve">Fortalecer la capacidad de respuesta del modelo de  Inspección, vigilancia y control Sanitario de los productos de uso y consumo humano </t>
  </si>
  <si>
    <t>C-1903-0300-9</t>
  </si>
  <si>
    <t>Aumentar la cobertura en el procesamiento de muestras de los productos objeto de inspeccion, vigilancia y control sanitario</t>
  </si>
  <si>
    <t>TOTAL</t>
  </si>
  <si>
    <t>id Dependencia</t>
  </si>
  <si>
    <t>Apropiación_</t>
  </si>
  <si>
    <t>Obligado</t>
  </si>
  <si>
    <t>%Obligado</t>
  </si>
  <si>
    <t xml:space="preserve">Dirección de Alimentos y Bebidas </t>
  </si>
  <si>
    <t>Dirección de Cosmeticos, Aseo, Plaguicidas y Productos de Higiene Doméstica</t>
  </si>
  <si>
    <t>Dirección de Dispositivos Médicos y otras Tecnologías</t>
  </si>
  <si>
    <t>Dirección de Medicamentos y Productos Biológicos</t>
  </si>
  <si>
    <t>Dirección de Operaciones Sanitarias</t>
  </si>
  <si>
    <t>Dirección de Responsabilidad Sanitaria</t>
  </si>
  <si>
    <t>Dirección General</t>
  </si>
  <si>
    <t>Oficina Asesora de Planeación</t>
  </si>
  <si>
    <t>Oficina Asesora Jurídica</t>
  </si>
  <si>
    <t>Oficina de Asuntos Internacionales</t>
  </si>
  <si>
    <t>Oficina de Atención al Ciudadano</t>
  </si>
  <si>
    <t>Oficina de Control Interno</t>
  </si>
  <si>
    <t>Oficina de Laboratorios y Control de Calidad</t>
  </si>
  <si>
    <t>Oficina de Tecnologías de la Información</t>
  </si>
  <si>
    <t>Secretaría General</t>
  </si>
  <si>
    <t>Otros</t>
  </si>
  <si>
    <t>Tiquetes</t>
  </si>
  <si>
    <t>GESTIÓN DIRECTIVA</t>
  </si>
  <si>
    <t>FORMULACIÓN 
Y SEGUIMIENTO D
E PLANES 
OPERATIVOS</t>
  </si>
  <si>
    <t>PLAN OPERATIVO ANUAL DE INVERSION</t>
  </si>
  <si>
    <t>Código: GDI-FPO-FM003</t>
  </si>
  <si>
    <t>Versión: 04</t>
  </si>
  <si>
    <t>Fecha de emisión: 12/04/2019</t>
  </si>
  <si>
    <t xml:space="preserve">MATRIZ DE CONSOLIDACIÓN DE INFORMACIÓN  POAI </t>
  </si>
  <si>
    <t xml:space="preserve">Objetivo Estrategico </t>
  </si>
  <si>
    <t>Línea estratégica</t>
  </si>
  <si>
    <t>Dependencia Líder</t>
  </si>
  <si>
    <t xml:space="preserve">Programa </t>
  </si>
  <si>
    <t>Proyecto</t>
  </si>
  <si>
    <t>Descripción Accion Institucional  y/o Subproyecto Institucional</t>
  </si>
  <si>
    <t>Act Interna</t>
  </si>
  <si>
    <t>Subproyecto/Acción POA</t>
  </si>
  <si>
    <t>Costo Total Viaticos</t>
  </si>
  <si>
    <t>Apropiacion  Tiquetes</t>
  </si>
  <si>
    <t>Costo Total Contratos PN</t>
  </si>
  <si>
    <t>Costo Total otros Contratos</t>
  </si>
  <si>
    <r>
      <t xml:space="preserve">Total Apropiacion </t>
    </r>
    <r>
      <rPr>
        <b/>
        <u val="singleAccounting"/>
        <sz val="8"/>
        <color theme="3" tint="0.39997558519241921"/>
        <rFont val="Arial"/>
        <family val="2"/>
      </rPr>
      <t xml:space="preserve">SIN </t>
    </r>
    <r>
      <rPr>
        <b/>
        <sz val="8"/>
        <color theme="3" tint="0.39997558519241921"/>
        <rFont val="Arial"/>
        <family val="2"/>
      </rPr>
      <t>Tiquetes</t>
    </r>
  </si>
  <si>
    <t>%</t>
  </si>
  <si>
    <t>OBL</t>
  </si>
  <si>
    <t>Proyecto de
Inversión</t>
  </si>
  <si>
    <t>Actividad SUIFP</t>
  </si>
  <si>
    <t>1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</si>
  <si>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Estatus Sanitario</t>
  </si>
  <si>
    <t>Fortalecimiento  de la inspección  vigilancia y control de los productos competencia del Invima</t>
  </si>
  <si>
    <t>Accion POA</t>
  </si>
  <si>
    <t>1-9-9</t>
  </si>
  <si>
    <t xml:space="preserve">
Brindar apoyo en acciones de articulación en representación del Instituto en los puntos CIIIP, para contrarrestar la ilegalidad y fortalecer el monitoreo, vigilancia y control. </t>
  </si>
  <si>
    <t>1903-300-7 Fortalecimiento  de la inspección  vigilancia y control de los productos competencia del Invima a nivel Nacional</t>
  </si>
  <si>
    <t xml:space="preserve">Desarrollar acciones  tecnicas y administrativas asociados a inspección, vigilancia y control </t>
  </si>
  <si>
    <t>1.-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</si>
  <si>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 xml:space="preserve">Fortalecimiento  de la inspección  vigilancia y control de los productos competencia del Invima </t>
  </si>
  <si>
    <t>1-10-014</t>
  </si>
  <si>
    <t>Realizar visitas de verificación de cumplimiento de lineamientos a la DIROS</t>
  </si>
  <si>
    <t>1-10-015</t>
  </si>
  <si>
    <t>Realizar visitas de IVC competencia de la Dirección</t>
  </si>
  <si>
    <t>1-11-09</t>
  </si>
  <si>
    <t>Realizar visitas de acompañamiento a las autoridades sanitarias de terceros paises para la habilitación y certificación de establecimientos colombianos que quieren exportar</t>
  </si>
  <si>
    <t>1-11-10</t>
  </si>
  <si>
    <t>Realizar visitas de seguimiento técnico en actividades relacionadas con IVC a la Dir. Operaciones sanitarias</t>
  </si>
  <si>
    <t>1-11-11</t>
  </si>
  <si>
    <t>Realizar visitas de auditorias o  seguimientos técnico en actividades relacionadas con IVC y circulares 046 de 2014 a las Entidades territriales  de Salud -ETS</t>
  </si>
  <si>
    <t>1-12-9</t>
  </si>
  <si>
    <t xml:space="preserve">Realizar Inspección, Vigilancia y Control a establecimientos de competencia de la Dirección Bancos de Tejido y Medula Osea, Bancos de Medicina Reproductiva </t>
  </si>
  <si>
    <t>1-13-20</t>
  </si>
  <si>
    <t>Realizar visitas de articulación y  seguimiento a la calidad de las visitas IVC  frente al cumplimiento de la resolución No. 039 del 2016  a las entidades territoriales</t>
  </si>
  <si>
    <t>Estatus sanitario</t>
  </si>
  <si>
    <t>1-14-3</t>
  </si>
  <si>
    <t xml:space="preserve">Realizar Inspección , vigilancia y control  a establecimientos de competencia de la Direcciòn (PBA) </t>
  </si>
  <si>
    <t>1-14-4</t>
  </si>
  <si>
    <t>Realizar toma de muestras  (Demuestra de la Calidad)</t>
  </si>
  <si>
    <t>1-14-20</t>
  </si>
  <si>
    <t>Realizar actividades de Inspección , vigilancia y control en Disciplinas Medicas de cosméticos, medicamentos, Dispositivos, Bancos de Sangre, VUCE y trafico postal a establecimientos y productos competencia de la Dirección.</t>
  </si>
  <si>
    <t>1-14-9</t>
  </si>
  <si>
    <t xml:space="preserve">Realizar Inspección , vigilancia y control  a establecimientos de competencia de la Direcciòn (Alimentos) </t>
  </si>
  <si>
    <t>1-14-19</t>
  </si>
  <si>
    <t>Desarrollar un programa  de  inspección Vigilancia y Control a nivel Nacional fortaleciendo la  IVC con enfoque de Riesgo</t>
  </si>
  <si>
    <t>Subproyecto</t>
  </si>
  <si>
    <t>1-14-31</t>
  </si>
  <si>
    <t>Realizar Inspección , vigilancia y control  a establecimientos de competencia de la Direcciòn (PBA-Proyecto PINES). - RP</t>
  </si>
  <si>
    <t>2-14-30</t>
  </si>
  <si>
    <t xml:space="preserve">Aplicar las medidas sanitarias de seguridad de acuerdo con lo dispuesto en la normatividad sanitaria vigente </t>
  </si>
  <si>
    <t>3-10-39</t>
  </si>
  <si>
    <t xml:space="preserve">Realizar la recolección de las muestras requeridas para el proyecto demuestra de calidad de cosmeticos, higiene doméstica, absorbentes de higiene personal y plaguicidas </t>
  </si>
  <si>
    <t>Desarrollar acciones técnicas y administrativas asociadas a vigilancia epidemiológica , postcomercialización y control de residuos quimicos</t>
  </si>
  <si>
    <t>2. Proyecto de Vigilancia Sanitaria de productos de Alimentos</t>
  </si>
  <si>
    <t>3-11-34</t>
  </si>
  <si>
    <t xml:space="preserve">III. CONTROL DE ESTABLECIMIENTOS QUE PREPARAN Y ENSAMBLAN ALIMENTOS -PAE </t>
  </si>
  <si>
    <t>3-11-35</t>
  </si>
  <si>
    <t>I. CONTROL OFICIAL PARA ESTABLECIMIENTOS 
Dirigido a establecimientos  vinculado a IVC</t>
  </si>
  <si>
    <t>3-11-36</t>
  </si>
  <si>
    <t xml:space="preserve">II.ALIMENTOS PRODUCTOS IMPORTADOS 
Aceptacion de lotes de productos </t>
  </si>
  <si>
    <t>3-11-371</t>
  </si>
  <si>
    <t>IV. VIGILANCIA EPIDEMIOLOGICA 
(ACTIVA Y PASIVA) - RAM</t>
  </si>
  <si>
    <t>3.- Fortalecer la gestión del conocimiento, capacidades y competencias de los servidores públicos de la institución.</t>
  </si>
  <si>
    <t>3-11-372</t>
  </si>
  <si>
    <t>IV. VIGILANCIA EPIDEMIOLOGICA 
(ACTIVA Y PASIVA): Linea base nueva normatividad</t>
  </si>
  <si>
    <t>3-11-373</t>
  </si>
  <si>
    <t>IV. VIGILANCIA EPIDEMIOLOGICA 
(ACTIVA Y PASIVA): Trichinella</t>
  </si>
  <si>
    <t>3-11-374</t>
  </si>
  <si>
    <t>IV. VIGILANCIA EPIDEMIOLOGICA 
(ACTIVA Y PASIVA): CMP</t>
  </si>
  <si>
    <t>3-11-375</t>
  </si>
  <si>
    <t>IV. VIGILANCIA EPIDEMIOLOGICA 
(ACTIVA Y PASIVA): EVENTOS ADVERSOS</t>
  </si>
  <si>
    <t>3-11-38</t>
  </si>
  <si>
    <t xml:space="preserve">Control Residuos y otros contaminates químicos en Alimentos y Bebidas Subproyecto Procesados   </t>
  </si>
  <si>
    <t>3-11-39</t>
  </si>
  <si>
    <t>Control Residuos y otros contaminates químicos en Alimentos y Bebidas  Subproyectos  ANIMAL</t>
  </si>
  <si>
    <t>3-11-40</t>
  </si>
  <si>
    <t>Control Residuos y otros contaminates químicos en Alimentos y Bebidas Subproyectos  VEGETAL  así  como el programa de vigilancia de productos obtenidos por biotecnologia moderna.</t>
  </si>
  <si>
    <t>3-11-41</t>
  </si>
  <si>
    <t>Elaborar informe sobre el análisis de las piezas publicitarias aportadas por el contrato de monitoreo de medios masivos de publicidad de los productos de interes de la Direccion de Alimentos y Bebidas</t>
  </si>
  <si>
    <t>9. Apoyo al emprendimiento y la competitividad Sanitaria del país</t>
  </si>
  <si>
    <t>3-11-44</t>
  </si>
  <si>
    <t xml:space="preserve">Subproyecto PINES - RP_Monitoreo y caracterización de residuos y otros contaminantes químicos en Alimentos y Bebidas_  </t>
  </si>
  <si>
    <t>3-11-45</t>
  </si>
  <si>
    <t xml:space="preserve"> Subproyecto PINES. -RP_Realizar actividades de monitoreo de patógenos, caracterización de peligros biológicos.</t>
  </si>
  <si>
    <t>Dirección de Dispositivos Médicos y Otras Tecnologías</t>
  </si>
  <si>
    <t>4. Proyecto de Vigilancia Sanitaria de productos de Dispositivos Médicos</t>
  </si>
  <si>
    <t>3-12-38</t>
  </si>
  <si>
    <t>De muestra de la calidad de Dispositivos Médicos</t>
  </si>
  <si>
    <t>3-12-39</t>
  </si>
  <si>
    <t xml:space="preserve">Analizar la causalidad y gestionar los reportes de eventos e incidentes adversos asociados al uso de los dispositivos médicos notificados al programa nacional de tecnovigilancia </t>
  </si>
  <si>
    <t>5. Proyecto Vigilancia Sanitaria de Medicamentos y Productos Biológicos</t>
  </si>
  <si>
    <t>3-13-37</t>
  </si>
  <si>
    <t>Proyecto Demuestra de la Calidad 2022</t>
  </si>
  <si>
    <t>3-13-33</t>
  </si>
  <si>
    <t>Proyecto Farmacovigilancia 2022</t>
  </si>
  <si>
    <t>3-13-34</t>
  </si>
  <si>
    <t>Realizar visitas de seguimiento al programa Nacional de Farmacovigilancia en Laboratorios de Medicamentos, IPS y APB  Farm</t>
  </si>
  <si>
    <t>3-13-42</t>
  </si>
  <si>
    <t>Evaluar  trámites de publicidad de productos competencia de la Dirección de Medicamentos y Productos Biológicos.</t>
  </si>
  <si>
    <t>Eficiencia</t>
  </si>
  <si>
    <t>Desarrollo y promulgación del conocimiento institucional</t>
  </si>
  <si>
    <t>4-9-44</t>
  </si>
  <si>
    <t xml:space="preserve">Realizar la capacitación a los Inspectores del Instituto </t>
  </si>
  <si>
    <t>Brindar capacitación informal  en Inspección, Vigilancia y Control a los Inspectores que intervienen en la inspección, vigilancia y control sanitario</t>
  </si>
  <si>
    <t>8-Diplomacia Sanitaria</t>
  </si>
  <si>
    <t>5-8-046</t>
  </si>
  <si>
    <t>Proyecto fortalecimiento institucional</t>
  </si>
  <si>
    <t xml:space="preserve">Desarrollar acciones  técnicas y administrativas de relacionamiento con instituciones publico/privadas del orden territorial, nacional e internacional </t>
  </si>
  <si>
    <t>5-8-047</t>
  </si>
  <si>
    <t>Apoyar la Estrategia #1 de Fortalecimiento y sus 7 acciones específicas en las cuales se plantean las prioridades de gestión internacional mediante acciones de intercambio</t>
  </si>
  <si>
    <t>5-8-048</t>
  </si>
  <si>
    <t xml:space="preserve">Gestión de cooperación con autoridades homólogas priorizadas que impacten en el fortalecimiento y reconocimiento del instituto </t>
  </si>
  <si>
    <t>5-8-049</t>
  </si>
  <si>
    <t>Participación del  Invima  en escenarios de carácter internacional que impacten en el reconocimiento del instituto.</t>
  </si>
  <si>
    <t>5-8-050</t>
  </si>
  <si>
    <t>Representar al INVIMA en negociaciones de acuerdos comerciales y sanitarios, comisiones de vecindad,  mesas sanitarias de los TLC y de las Comisiones bilaterales de monitoreo a relaciones comerciales</t>
  </si>
  <si>
    <t>5-11-45</t>
  </si>
  <si>
    <t>Elaborar  informes de la participación en los Comites de CODEX ALIMENTARIUS-DAB</t>
  </si>
  <si>
    <t>10. Proyecto Educación sanitaria y asistencia tecnica</t>
  </si>
  <si>
    <t>5-3-055</t>
  </si>
  <si>
    <t>La norma sanitaria en las plataformas digitales</t>
  </si>
  <si>
    <t>15. Proyecto fortalecimiento institucional</t>
  </si>
  <si>
    <t>5-3-056</t>
  </si>
  <si>
    <t>Gira Sanitaria Virtual 2022</t>
  </si>
  <si>
    <t>6-5-51</t>
  </si>
  <si>
    <t>Realizar el proceso de Acreditación de la ONAC Norma ISO IEC 17025:2005</t>
  </si>
  <si>
    <t>Fotalecer el sistema de gestión de calidad de los laboratorios del Invima</t>
  </si>
  <si>
    <t>6-5-052</t>
  </si>
  <si>
    <t xml:space="preserve">Realizar Inscripción  y participar  en interlaboratorios o pruebas de desempeño, a nivel Nacional y/o internacional acorde con la oferta y productos, analitos o matrices a evaluar  que apliquen. </t>
  </si>
  <si>
    <t>7-5-33</t>
  </si>
  <si>
    <t>Atender y gestionar las diferentes solicitudes de análisis de los productos competencia del INVIMA, Laboratorio de Microbiología de alimentos y Bebidas - RP</t>
  </si>
  <si>
    <t>Desarrollar acciones tecnicas y administrativas para el  control de calidad de los productos competencia del Invima</t>
  </si>
  <si>
    <t>7-5-52</t>
  </si>
  <si>
    <t>Atender y gestionar las diferentes solicitudes de análisis de los productos competencia del INVIMA, Laboratorio Fisicoquímico de Alimentos y Bebidas</t>
  </si>
  <si>
    <t>7-5-53</t>
  </si>
  <si>
    <t>Atender y gestionar las diferentes solicitudes de análisis de los productos competencia del INVIMA, Laboratorio de Microbiología de alimentos y Bebidas</t>
  </si>
  <si>
    <t>7-5-54</t>
  </si>
  <si>
    <t xml:space="preserve">Atender y gestionar las diferentes solicitudes de análisis de los productos competencia del INVIMA, Laboratorio de OGM </t>
  </si>
  <si>
    <t>7-5-055</t>
  </si>
  <si>
    <t>Atender y gestionar las diferentes solicitudes de análisis de los productos competencia del INVIMA, Laboratorio de Productos Farmaceuticos - área microbiología</t>
  </si>
  <si>
    <t>7-5-056</t>
  </si>
  <si>
    <t>Atender y gestionar las diferentes solicitudes de análisis de los productos competencia del INVIMA  Laboratorio de Productos Farmaceuticos- Area fisicoquímico</t>
  </si>
  <si>
    <t>7-5-057</t>
  </si>
  <si>
    <t>Atender y gestionar las diferentes solicitudes de análisis de los productos competencia del INVIMA-Dispositivos médicos</t>
  </si>
  <si>
    <t>7-5-058</t>
  </si>
  <si>
    <t>Emitir conceptos de lotes de productos biológicos.</t>
  </si>
  <si>
    <t>7-5-060</t>
  </si>
  <si>
    <t xml:space="preserve"> Validar y/o verificar técnicas requeridas en el laboratorio para la realización de análisis de productos competencia del INVIMA.</t>
  </si>
  <si>
    <t>7-5-061</t>
  </si>
  <si>
    <t>Estandarizar técnicas requeridas en el laboratorio para la realización de análisis de productos competencia del INVIMA.</t>
  </si>
  <si>
    <t>7-5-062</t>
  </si>
  <si>
    <t>Actividades de control de calidad de los productos competencia de la entidad.</t>
  </si>
  <si>
    <t>8-5-60</t>
  </si>
  <si>
    <t>Gestionar  Interlaboratorios para los Laboratorios departamentales de salud pública</t>
  </si>
  <si>
    <t>Establecer lineamientos para solicitar, administrar, consolidar y analizar los resultados analíticos de control de calidad de productos competencia del Invima, emitidos por los Laboratorios de Salud Pública</t>
  </si>
  <si>
    <t>9-10-101</t>
  </si>
  <si>
    <t>Realizar capacitación a entes descentralizados y otros Actores</t>
  </si>
  <si>
    <t xml:space="preserve">Brindar asistencia tecnica  en Inspección, Vigilancia y Control a los actores que intervienen en el funcionamiento del modelo de IVC </t>
  </si>
  <si>
    <t>9-10-110</t>
  </si>
  <si>
    <t>Realizar asistencia Técnica a entes territoriales y otros actores</t>
  </si>
  <si>
    <t>9-11-108</t>
  </si>
  <si>
    <t>Realizar simposios Nacionales dentro del marco normativo y sus implicaciones en la salud</t>
  </si>
  <si>
    <t>9-11-102</t>
  </si>
  <si>
    <t>9-11-111</t>
  </si>
  <si>
    <t>9-11-116</t>
  </si>
  <si>
    <t xml:space="preserve">Desarrollar  el Programa de Educación Sanitaria Virtual 
</t>
  </si>
  <si>
    <t>9-11-107</t>
  </si>
  <si>
    <t>Fortalecimiento y apoyo al emprendimiento empresarial  en busqueda del mejoramiento sanitario y desarrollo economico y social del pais - 046</t>
  </si>
  <si>
    <t>9-13-104</t>
  </si>
  <si>
    <t xml:space="preserve">Realizar capacitación a entes descentralizados y otros Actores
</t>
  </si>
  <si>
    <t>9-13-113</t>
  </si>
  <si>
    <t>9-14-105</t>
  </si>
  <si>
    <t>9-14-114</t>
  </si>
  <si>
    <t>9-15-115</t>
  </si>
  <si>
    <t>Prevención, pedagogía y Responsabilidad Sanitaria para todos 2022</t>
  </si>
  <si>
    <t xml:space="preserve">2.- Prestar servicios con estándares de calidad para afianzar la confianza de la población </t>
  </si>
  <si>
    <t xml:space="preserve">11.Proyecto de comunicación estratégica </t>
  </si>
  <si>
    <t>10-1-117</t>
  </si>
  <si>
    <t>Fortalecimiento de la imagen del Invima como la autoridad sanitaria que protege la salud de los colombianos  2022</t>
  </si>
  <si>
    <t xml:space="preserve">Implementar  actividades  de comunicación efectiva y asertiva para  los actores que intervienen en el funcionamiento del modelo de IVC </t>
  </si>
  <si>
    <t>10-1-118</t>
  </si>
  <si>
    <t xml:space="preserve">Recopilar y divulgar internamente  la información relacionada con la entidad y con el sector salud que se publica en medios de comunicación </t>
  </si>
  <si>
    <t>11-10-121</t>
  </si>
  <si>
    <t xml:space="preserve">Realizar visitas con proposito de certificación a productos  de cosméticos, aseo y  plaguicidas de uso domèstico otorgadas
</t>
  </si>
  <si>
    <t xml:space="preserve">Realizar la visitas con proposito de otorgar certificación del cumplimiento de los requisitos establecidos en la normatividad sanitaria vigente </t>
  </si>
  <si>
    <t>11-11-135</t>
  </si>
  <si>
    <t>Realizar visitas con propósito de certificación en Alimentos y Bebidas</t>
  </si>
  <si>
    <t>11-11-139</t>
  </si>
  <si>
    <t xml:space="preserve"> Realizar visitas  de Autorización Sanitaria o Autorización Sanitaria Provisional a Plantas de Beneficio Animal, desposte y desprese, en el marco del decreto 1500 de 2007 y resoluciones reglamentarias.</t>
  </si>
  <si>
    <t>11-11-141</t>
  </si>
  <si>
    <t xml:space="preserve">Realizar visitas de habilitacion de establecimientos o de reconocimeito de equivalencia de sistemas sanitarios en terceros países </t>
  </si>
  <si>
    <t>11-12-119</t>
  </si>
  <si>
    <t>Realizar visitas con propósito de certificación en dispositivos médicos y reactivos de diagnóstico in-vitro</t>
  </si>
  <si>
    <t>11-12-137</t>
  </si>
  <si>
    <t>Realizar visitas con propósito de certificación de Buenas Practicas de Bancos de Tejido y Medula Osea</t>
  </si>
  <si>
    <t>11-12-138</t>
  </si>
  <si>
    <t>Realizar visitas con propósito de certificación en condiciones sanitarias para Bancos de Tejido y Medula Osea</t>
  </si>
  <si>
    <t>11-12-140</t>
  </si>
  <si>
    <t>Realizar Visitas de verificación de requisitos para Bancos de semen, óvulos y embriones  incluyendo visitas de verificación de requerimientos y  centros de almacenamiento temporal de los bancos de tejidos</t>
  </si>
  <si>
    <t>11-13-125</t>
  </si>
  <si>
    <t>Realizar visitas con propósito de certificación en Medicamentos y productos Biologicos</t>
  </si>
  <si>
    <t>12-10-143</t>
  </si>
  <si>
    <t>Hacer Seguimiento a las certificaciones en productos  de cosméticos, aseo y  plaguicidas de uso domèstico otorgadas</t>
  </si>
  <si>
    <t>Ejecutar visitas de seguimiento a establecimientos de productos competencia del Invima ya  certificados en ecumplimiento de los requisitos establecidos en la normatividad sanitaria vigente</t>
  </si>
  <si>
    <t>12-11-144</t>
  </si>
  <si>
    <t>Hacer Seguimiento a las certificaciones en Alimentos y Bebidas</t>
  </si>
  <si>
    <t>12-12-146</t>
  </si>
  <si>
    <t>Hacer Seguimiento a las certificaciones</t>
  </si>
  <si>
    <t>12-13-147</t>
  </si>
  <si>
    <t>Hacer Seguimiento a las certificaciones en Medicamentos y productos Biologicos</t>
  </si>
  <si>
    <t>13-11-153</t>
  </si>
  <si>
    <t>Realizar reuniones de sala de especializada de la Comisión Revisora  ordinarias y extraordinarias</t>
  </si>
  <si>
    <t>Emitir  concepto acerca de los aspectos científicos y tecnológicos de los productos que por competencia se someten a consideración de las Salas Especializadas de la Comisión Revisora</t>
  </si>
  <si>
    <t>13-11-160</t>
  </si>
  <si>
    <t>Realizar estudio, evaluación y conceptualización de la sala especializada de alimentos y bebidas de la comisión revisora del instituto, En relación con los Alimentos Para Propósitos Médicos Especiales – APME</t>
  </si>
  <si>
    <t>13-12-153</t>
  </si>
  <si>
    <t>Evaluar y Conceptualizar sobre reactivos categoria 3, provenientes de paises que no son de referencia, protocolos de investigación tanto de reactivos de diagnóstico in vitro y dispositivos médicos y sobre otras situaciones que tengan o puedan tener impacto en la salud publica .</t>
  </si>
  <si>
    <t>13-12-154</t>
  </si>
  <si>
    <t xml:space="preserve">Emitir  Evaluaciones Técnico Cientificas  por parte de las Salas Especializadas de la  Comisión Revisora </t>
  </si>
  <si>
    <t>13-13-155</t>
  </si>
  <si>
    <t>14-13-156</t>
  </si>
  <si>
    <t>Realizar tramites de registro sanitario-NS-NSO- nuevos, reconocimientos y renovaciones</t>
  </si>
  <si>
    <t>Realizar estudios de los trámites de aprobación y renovación de registros sanitarios radicados  según el tipo de producto.</t>
  </si>
  <si>
    <t>15-10-157</t>
  </si>
  <si>
    <t xml:space="preserve">Gestionar la expedición de Registros Sanitarios y trámites asociados, a los productos competencia del Invima </t>
  </si>
  <si>
    <t>15-7-160</t>
  </si>
  <si>
    <t>Realizar la radicación de  tramites de registro sanitario-NS-NSO</t>
  </si>
  <si>
    <t>15-12-158</t>
  </si>
  <si>
    <t>15-13-157</t>
  </si>
  <si>
    <t>Realizar tramites de registro sanitario-NS-NSO- nuevos, reconocimientos y renovaciones-contratistas</t>
  </si>
  <si>
    <t>15-11-159</t>
  </si>
  <si>
    <t>Oficina de Tecnologías de la información</t>
  </si>
  <si>
    <t>Mejoramiento de la calidad en los procesos y trámites de la entidad</t>
  </si>
  <si>
    <t>1999-300-5 Fortalecimiento institucional en la gestión administrativa y de apoyo del Invima a nivel nacional</t>
  </si>
  <si>
    <t xml:space="preserve">12. Proyecto  Modernización de  la arquitectura tecnológica y los sistemas de información misionales del instituto  </t>
  </si>
  <si>
    <t>Implementar software e implantación de soluciones, desarrollos, soportes y actualizaciones para los sistemas de información.</t>
  </si>
  <si>
    <t>23-6-4</t>
  </si>
  <si>
    <t>4. Desarrollar el Subproyecto Sivicos Fase III-componente software -Apoyo</t>
  </si>
  <si>
    <t>31-9-11</t>
  </si>
  <si>
    <t>Realizar la capacitacion informal a los funcionarios  de acuerdo con las prioridades del  Instituto</t>
  </si>
  <si>
    <t xml:space="preserve">Realizar las capacitaciones y actualizaciones de acuerdo a las necesidades detectadas. </t>
  </si>
  <si>
    <t>32-9-12</t>
  </si>
  <si>
    <t>Transferir recursos al  fondo INVIMA – ICETEX en el marco del reglamento Operativo.</t>
  </si>
  <si>
    <t xml:space="preserve">Desarrollar las actividades inherentes a la organización y transferencia de los documentos físicos y electrónicos en sus diferentes ciclos de vida </t>
  </si>
  <si>
    <t>44-6-4</t>
  </si>
  <si>
    <t>6. Realizar el proceso de adopción de buenas prácticas, estandares y requerimientos normativos para el adecuado gobierno de TI  que deban ser adoptados por el Instituto para realizar los documentos metodológicos-Gobierno Digital-Buenas practicas TI-IVC</t>
  </si>
  <si>
    <t>1903-300-6 Fortalecimiento de la arquitectura tecnológica y los procesos asociados a la gestión de las tecnologías de la información y comunicaciones nacional</t>
  </si>
  <si>
    <t>Realizar el proceso de adopción de buenas prácticas, estandares y requerimientos normativos para el adecuado gobierno de TI  que deban ser adoptados por el Instituto mediante la cual se realizaran los documentos metodológicos</t>
  </si>
  <si>
    <t>Fortalecimiento del Sistema de Seguridad de la información de la entidad.</t>
  </si>
  <si>
    <t>41-6-2</t>
  </si>
  <si>
    <t>1. Fortalecimiento Tecnológico-hardware-IVC</t>
  </si>
  <si>
    <t>Realizar el proceso de implementación de la infraestructura tecnológica  y de comunicaciones</t>
  </si>
  <si>
    <t>42-6-1</t>
  </si>
  <si>
    <t>1. Fortalecimiento Tecnológico-sotfware-IVC</t>
  </si>
  <si>
    <t>Realizar el proceso de implementación de sotware e implantación de soluciones, desarrollos, soporte y actualización para los sistemas de información</t>
  </si>
  <si>
    <t>42-6-2</t>
  </si>
  <si>
    <t>2. Implementación de soluciones al Sistemas de Información de Registros Sanitarios y PQRS-sotfware-IVC</t>
  </si>
  <si>
    <t>42-6-3</t>
  </si>
  <si>
    <t>3. Nueva Plataforma de Tramites y Servicios-sotfware-IVC</t>
  </si>
  <si>
    <t>42-6-4</t>
  </si>
  <si>
    <t>4. Desarrollar el Subproyecto Sivicos Fase III-componete sotfware-IVC</t>
  </si>
  <si>
    <t>13. Proyecto Incorporación buenas prácticas y estándares para el Gobierno de TI-Gobierno Digital</t>
  </si>
  <si>
    <t>42-6-5</t>
  </si>
  <si>
    <t>5. Inteligencia de Negocios Fase I-sotfware-IVC</t>
  </si>
  <si>
    <t>1.7- Control de Calidad de Producto</t>
  </si>
  <si>
    <t>Desarrollar el Sub proyecto Fortalecimiento de los laboratorios como ente referente a nivel Nacional en la etapa de estudios y diseños</t>
  </si>
  <si>
    <t>1903-300-9 Mejoramiento de la capacidad analitica de los laboratorios relacionada con los productos competencia del Invima Nacional</t>
  </si>
  <si>
    <t>Gestionar todos los requerimientos técnicos necesarios para iniciar el diseño de los labotarios</t>
  </si>
  <si>
    <t>71-9-02</t>
  </si>
  <si>
    <t>Realizar los estudios técnicos Topografico y de Suelos</t>
  </si>
  <si>
    <t>72-9-03</t>
  </si>
  <si>
    <t>Realizar los Diseños Arquitectonicos y planos Urbanos</t>
  </si>
  <si>
    <t>73-9-04</t>
  </si>
  <si>
    <t>Realizar los estudios técnicos estructurales</t>
  </si>
  <si>
    <t>74-9-05</t>
  </si>
  <si>
    <t>Realizar los estudios técnicos
Hidrosanitarios, Gas Natural, Eléctricos, Gases Medicinales, HVAC, Seguridad Humana, Red Contra Incendios, CCTV.</t>
  </si>
  <si>
    <t>N/A</t>
  </si>
  <si>
    <t>15-17-1</t>
  </si>
  <si>
    <t>NA</t>
  </si>
  <si>
    <t>1903-300-7 
Fortalecimiento  de la inspección  vigilancia y control de los productos competencia del Invima a nivel Nacional</t>
  </si>
  <si>
    <t>Gestionar la expedición de Registros Sanitarios y trámites asociados, a los productos competencia del Invima</t>
  </si>
  <si>
    <t>1-17-1</t>
  </si>
  <si>
    <t>13-17-1</t>
  </si>
  <si>
    <t>TOTAL POA</t>
  </si>
  <si>
    <t>TOTAL SUB-PROYECTOS</t>
  </si>
  <si>
    <t>TOTAL  EJECUCION SIN TIQUETES</t>
  </si>
  <si>
    <t>TOTAL  EJECUCION TIQUETES</t>
  </si>
  <si>
    <t>TOTAL EJECUCION TRIMESTRE</t>
  </si>
  <si>
    <t>Dependencia</t>
  </si>
  <si>
    <t>Fuente SIIF-Nacion II</t>
  </si>
  <si>
    <t>C-1999-300-6</t>
  </si>
  <si>
    <t>Fortalecer la gestion de los procesos administrativos y de apoyo de la Entidad</t>
  </si>
  <si>
    <t>1999-300-6 Fortalecimiento institucional en la gestión administrativa y de apoyo del Invima a nivel nacional</t>
  </si>
  <si>
    <t>1903-300-7 Fortalecimiento  de la inspección  vigilancia y control de los productos competencia del Invima a nivel nacional</t>
  </si>
  <si>
    <t>1903-300-9 Mejoramiento de la capacidad analitica de los laboratorios relacionada con los productos competencia del Invima nacional</t>
  </si>
  <si>
    <t xml:space="preserve"> Fortalecimiento de IVC de los Productos Competencia del Invima</t>
  </si>
  <si>
    <t>1-2-51</t>
  </si>
  <si>
    <t>1-2-52</t>
  </si>
  <si>
    <t>fortalecimiento del modelo IVC_SOA_Puertos</t>
  </si>
  <si>
    <t>fortalecimiento del modelo IVC_SOA</t>
  </si>
  <si>
    <t>Desarrollar acciones  tecnicas y administrativas asociados a inspección, vigilancia y control</t>
  </si>
  <si>
    <t>2. Implementación de soluciones al Sistemas de Información de Registros Sanitarios, PQRS, SESUITE-Hardware-software-Apoyo</t>
  </si>
  <si>
    <t>22-6-20</t>
  </si>
  <si>
    <t>Realizar el apoyo tecnico al fortalecimiento de la capacidad en la prestación de servicios de tecnología y actualizaciones para los sistemas de información.</t>
  </si>
  <si>
    <t>22-6-10</t>
  </si>
  <si>
    <t>1. Fortalecimiento Tecnológico-software y Hardware -Apoyo</t>
  </si>
  <si>
    <t>23-6-10</t>
  </si>
  <si>
    <t>23-6-20</t>
  </si>
  <si>
    <t>Implementar la infraestructura tecnológica, de comunicaciones, software, suscripciones, licenciamiento, implantación de soluciones, desarrollos, soportes y actualizaciones para los sistemas de información de apoyo</t>
  </si>
  <si>
    <t>27-9-1</t>
  </si>
  <si>
    <t>28-9-2</t>
  </si>
  <si>
    <t>29-9-3</t>
  </si>
  <si>
    <t>30-9-1</t>
  </si>
  <si>
    <t>Desarrollar el Sub proyecto: Adecuación y dotacion Infraestructura fisica INVIMA a nivel nacional</t>
  </si>
  <si>
    <t>1999-300-6  Fortalecimiento institucional en la gestión administrativa y de apoyo del Invima a nivel nacional</t>
  </si>
  <si>
    <t>Diagnosticar las necesidades en adecuación físicas, técnicas y de reforzamiento estructural de las Sedes Administrativas y de los Laboratorios del Instituto. </t>
  </si>
  <si>
    <t>Realizar  adecuaciones y demás acciones que soporten el desarrollo de las mismas, de acuerdo a las necesidades detectadas . </t>
  </si>
  <si>
    <t>Realizar acciones de interventoría, seguimiento, supervisión y/o verificación relacionadas con la adecuación de la infraestructura fisica</t>
  </si>
  <si>
    <t>Realizar las dotaciones de acuerdo a las necesidades identificadas </t>
  </si>
  <si>
    <t>36-9-18</t>
  </si>
  <si>
    <t>37-9-19</t>
  </si>
  <si>
    <t>Realizar seguimiento a las fases de implementación del sistema de gestión documental. </t>
  </si>
  <si>
    <t>Desarrollar acciones tendientes a garantizar la adecuada administración, conservación y custodia del archivo del Instituto</t>
  </si>
  <si>
    <t>75-9-01</t>
  </si>
  <si>
    <t>44-1-1</t>
  </si>
  <si>
    <t>1-12-18</t>
  </si>
  <si>
    <t>Realizar Inspección, Vigilancia y Control a centros de investigación y comités de ética que adelantan investigación clínica con DM RDIV</t>
  </si>
  <si>
    <t>3-12-40</t>
  </si>
  <si>
    <t>Gestionar los requisitos contemplados en la Norma del Programa de Reactivovigilancia y Tecnovigilancia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</si>
</sst>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&quot;$&quot;* #,##0.00_-;\-&quot;$&quot;* #,##0.00_-;_-&quot;$&quot;* &quot;-&quot;??_-;_-@_-"/>
    <numFmt numFmtId="168" formatCode="_(&quot;$&quot;\ * #,##0.00_);_(&quot;$&quot;\ * \(#,##0.00\);_(&quot;$&quot;\ * &quot;-&quot;??_);_(@_)"/>
    <numFmt numFmtId="169" formatCode="_(&quot;$&quot;\ * #,##0_);_(&quot;$&quot;\ * \(#,##0\);_(&quot;$&quot;\ * &quot;-&quot;??_);_(@_)"/>
    <numFmt numFmtId="170" formatCode="_-* #,##0.00\ _€_-;\-* #,##0.00\ _€_-;_-* &quot;-&quot;??\ _€_-;_-@_-"/>
    <numFmt numFmtId="171" formatCode="_-* #,##0.00\ &quot;€&quot;_-;\-* #,##0.00\ &quot;€&quot;_-;_-* &quot;-&quot;??\ &quot;€&quot;_-;_-@_-"/>
    <numFmt numFmtId="172" formatCode="&quot;$&quot;\ #,##0"/>
    <numFmt numFmtId="173" formatCode="[$-240A]d&quot; de &quot;mmmm&quot; de &quot;yyyy;@"/>
    <numFmt numFmtId="174" formatCode="_(&quot;$&quot;\ * #,##0_);_(&quot;$&quot;\ * \(#,##0\);_(&quot;$&quot;\ * &quot;-&quot;_);_(@_)"/>
    <numFmt numFmtId="175" formatCode="_ * #,##0.00_ ;_ * \-#,##0.00_ ;_ * &quot;-&quot;??_ ;_ @_ "/>
    <numFmt numFmtId="176" formatCode="&quot;$&quot;\ #,##0;[Red]&quot;$&quot;\ \-#,##0"/>
    <numFmt numFmtId="177" formatCode="_ &quot;$&quot;\ * #,##0.00_ ;_ &quot;$&quot;\ * \-#,##0.00_ ;_ &quot;$&quot;\ * &quot;-&quot;??_ ;_ @_ "/>
    <numFmt numFmtId="178" formatCode="_(* #,##0_);_(* \(#,##0\);_(* &quot;-&quot;??_);_(@_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color theme="4"/>
      <name val="Arial"/>
      <family val="2"/>
    </font>
    <font>
      <b/>
      <sz val="9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23"/>
      <color rgb="FF0070C0"/>
      <name val="Calibri"/>
      <family val="2"/>
      <scheme val="minor"/>
    </font>
    <font>
      <sz val="10"/>
      <color theme="1"/>
      <name val="Arial"/>
      <family val="2"/>
    </font>
    <font>
      <b/>
      <sz val="20"/>
      <color rgb="FF0070C0"/>
      <name val="Calibri"/>
      <family val="2"/>
      <scheme val="minor"/>
    </font>
    <font>
      <b/>
      <sz val="9"/>
      <color theme="0"/>
      <name val="Arial"/>
      <family val="2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b/>
      <sz val="8"/>
      <color theme="3" tint="0.39997558519241921"/>
      <name val="Arial"/>
      <family val="2"/>
    </font>
    <font>
      <b/>
      <u val="singleAccounting"/>
      <sz val="8"/>
      <color theme="3" tint="0.39997558519241921"/>
      <name val="Arial"/>
      <family val="2"/>
    </font>
    <font>
      <sz val="8"/>
      <color theme="3" tint="0.39997558519241921"/>
      <name val="Calibri"/>
      <family val="2"/>
      <scheme val="minor"/>
    </font>
    <font>
      <b/>
      <sz val="8"/>
      <color theme="0" tint="-0.14999847407452621"/>
      <name val="Arial"/>
      <family val="2"/>
    </font>
    <font>
      <sz val="8"/>
      <color theme="0" tint="-0.1499984740745262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</font>
    <font>
      <b/>
      <sz val="18"/>
      <color theme="3"/>
      <name val="Calibri Light"/>
      <family val="2"/>
    </font>
    <font>
      <sz val="8"/>
      <color theme="4" tint="-0.249977111117893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color theme="4" tint="-0.249977111117893"/>
      <name val="Arial Narrow"/>
      <family val="2"/>
    </font>
    <font>
      <b/>
      <sz val="11"/>
      <color theme="4" tint="-0.249977111117893"/>
      <name val="Arial Narrow"/>
      <family val="2"/>
    </font>
    <font>
      <sz val="9"/>
      <color theme="4" tint="-0.249977111117893"/>
      <name val="Arial Narrow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theme="4" tint="-0.499984740745262"/>
      </left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</borders>
  <cellStyleXfs count="3935">
    <xf numFmtId="0" fontId="0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2" applyNumberFormat="0" applyFill="0" applyAlignment="0" applyProtection="0"/>
    <xf numFmtId="0" fontId="1" fillId="9" borderId="0" applyNumberFormat="0" applyBorder="0" applyAlignment="0" applyProtection="0"/>
    <xf numFmtId="0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1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8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0" fontId="32" fillId="0" borderId="16" applyNumberFormat="0" applyFill="0" applyAlignment="0" applyProtection="0"/>
    <xf numFmtId="0" fontId="32" fillId="0" borderId="0" applyNumberFormat="0" applyFill="0" applyBorder="0" applyAlignment="0" applyProtection="0"/>
    <xf numFmtId="0" fontId="33" fillId="22" borderId="0" applyNumberFormat="0" applyBorder="0" applyAlignment="0" applyProtection="0"/>
    <xf numFmtId="0" fontId="34" fillId="23" borderId="0" applyNumberFormat="0" applyBorder="0" applyAlignment="0" applyProtection="0"/>
    <xf numFmtId="0" fontId="35" fillId="24" borderId="0" applyNumberFormat="0" applyBorder="0" applyAlignment="0" applyProtection="0"/>
    <xf numFmtId="0" fontId="36" fillId="25" borderId="17" applyNumberFormat="0" applyAlignment="0" applyProtection="0"/>
    <xf numFmtId="0" fontId="37" fillId="26" borderId="18" applyNumberFormat="0" applyAlignment="0" applyProtection="0"/>
    <xf numFmtId="0" fontId="38" fillId="26" borderId="17" applyNumberFormat="0" applyAlignment="0" applyProtection="0"/>
    <xf numFmtId="0" fontId="39" fillId="0" borderId="19" applyNumberFormat="0" applyFill="0" applyAlignment="0" applyProtection="0"/>
    <xf numFmtId="0" fontId="40" fillId="27" borderId="20" applyNumberFormat="0" applyAlignment="0" applyProtection="0"/>
    <xf numFmtId="0" fontId="41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42" fillId="0" borderId="0" applyNumberFormat="0" applyFill="0" applyBorder="0" applyAlignment="0" applyProtection="0"/>
    <xf numFmtId="0" fontId="20" fillId="2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20" fillId="3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37" borderId="0" applyNumberFormat="0" applyBorder="0" applyAlignment="0" applyProtection="0"/>
    <xf numFmtId="0" fontId="20" fillId="3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170" fontId="12" fillId="0" borderId="0" applyFont="0" applyFill="0" applyBorder="0" applyAlignment="0" applyProtection="0"/>
    <xf numFmtId="0" fontId="14" fillId="0" borderId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5" fillId="0" borderId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5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7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8" fillId="0" borderId="0"/>
    <xf numFmtId="0" fontId="14" fillId="0" borderId="0"/>
    <xf numFmtId="0" fontId="8" fillId="0" borderId="0"/>
    <xf numFmtId="0" fontId="5" fillId="0" borderId="0"/>
    <xf numFmtId="0" fontId="8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76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8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4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7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77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7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8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8" fillId="0" borderId="0"/>
    <xf numFmtId="0" fontId="5" fillId="0" borderId="0"/>
    <xf numFmtId="0" fontId="1" fillId="0" borderId="0"/>
    <xf numFmtId="0" fontId="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3">
    <xf numFmtId="0" fontId="0" fillId="0" borderId="0" xfId="0"/>
    <xf numFmtId="0" fontId="4" fillId="1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15" borderId="0" xfId="6" applyFont="1" applyFill="1" applyAlignment="1">
      <alignment horizontal="center" vertical="center"/>
    </xf>
    <xf numFmtId="169" fontId="9" fillId="15" borderId="0" xfId="2" applyNumberFormat="1" applyFont="1" applyFill="1" applyBorder="1" applyAlignment="1">
      <alignment horizontal="center" vertical="center"/>
    </xf>
    <xf numFmtId="9" fontId="9" fillId="15" borderId="0" xfId="3" applyFont="1" applyFill="1" applyBorder="1" applyAlignment="1">
      <alignment horizontal="center" vertical="center"/>
    </xf>
    <xf numFmtId="168" fontId="9" fillId="15" borderId="0" xfId="2" applyFont="1" applyFill="1" applyBorder="1" applyAlignment="1">
      <alignment horizontal="center" vertical="center"/>
    </xf>
    <xf numFmtId="0" fontId="10" fillId="16" borderId="0" xfId="0" applyFont="1" applyFill="1" applyAlignment="1">
      <alignment horizontal="right" vertical="center"/>
    </xf>
    <xf numFmtId="0" fontId="11" fillId="16" borderId="0" xfId="0" applyFont="1" applyFill="1" applyAlignment="1">
      <alignment horizontal="center" vertical="center"/>
    </xf>
    <xf numFmtId="9" fontId="11" fillId="16" borderId="0" xfId="3" applyFont="1" applyFill="1" applyBorder="1" applyAlignment="1" applyProtection="1">
      <alignment horizontal="center" vertical="center"/>
    </xf>
    <xf numFmtId="0" fontId="11" fillId="16" borderId="0" xfId="0" applyFont="1" applyFill="1" applyAlignment="1">
      <alignment horizontal="left" vertical="center"/>
    </xf>
    <xf numFmtId="0" fontId="11" fillId="16" borderId="0" xfId="0" applyFont="1" applyFill="1" applyAlignment="1">
      <alignment horizontal="center" vertical="center" wrapText="1"/>
    </xf>
    <xf numFmtId="166" fontId="11" fillId="16" borderId="0" xfId="1" applyFont="1" applyFill="1" applyBorder="1" applyAlignment="1" applyProtection="1">
      <alignment horizontal="center" vertical="center"/>
    </xf>
    <xf numFmtId="0" fontId="16" fillId="0" borderId="0" xfId="0" applyFont="1"/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0" fontId="17" fillId="0" borderId="0" xfId="0" applyFont="1" applyAlignment="1">
      <alignment horizontal="center" vertical="center"/>
    </xf>
    <xf numFmtId="168" fontId="11" fillId="16" borderId="0" xfId="3" applyNumberFormat="1" applyFont="1" applyFill="1" applyBorder="1" applyAlignment="1" applyProtection="1">
      <alignment horizontal="center" vertical="center"/>
    </xf>
    <xf numFmtId="9" fontId="19" fillId="16" borderId="0" xfId="3" applyFont="1" applyFill="1" applyBorder="1" applyAlignment="1" applyProtection="1">
      <alignment horizontal="center" vertical="center"/>
    </xf>
    <xf numFmtId="166" fontId="19" fillId="16" borderId="0" xfId="1" applyFont="1" applyFill="1" applyBorder="1" applyAlignment="1" applyProtection="1">
      <alignment horizontal="center" vertical="center"/>
    </xf>
    <xf numFmtId="169" fontId="19" fillId="16" borderId="0" xfId="2" applyNumberFormat="1" applyFont="1" applyFill="1" applyBorder="1" applyAlignment="1" applyProtection="1">
      <alignment horizontal="center" vertical="center"/>
    </xf>
    <xf numFmtId="0" fontId="20" fillId="0" borderId="0" xfId="0" applyFont="1"/>
    <xf numFmtId="164" fontId="20" fillId="0" borderId="0" xfId="0" applyNumberFormat="1" applyFont="1"/>
    <xf numFmtId="12" fontId="0" fillId="0" borderId="0" xfId="0" applyNumberFormat="1"/>
    <xf numFmtId="12" fontId="16" fillId="0" borderId="0" xfId="0" applyNumberFormat="1" applyFont="1"/>
    <xf numFmtId="12" fontId="17" fillId="0" borderId="0" xfId="0" applyNumberFormat="1" applyFont="1" applyAlignment="1">
      <alignment vertical="center"/>
    </xf>
    <xf numFmtId="0" fontId="21" fillId="0" borderId="0" xfId="0" applyFont="1"/>
    <xf numFmtId="166" fontId="17" fillId="0" borderId="0" xfId="1" applyFont="1" applyAlignment="1">
      <alignment vertical="center"/>
    </xf>
    <xf numFmtId="166" fontId="0" fillId="0" borderId="0" xfId="1" applyFont="1"/>
    <xf numFmtId="166" fontId="0" fillId="0" borderId="0" xfId="1" applyFont="1" applyAlignment="1"/>
    <xf numFmtId="166" fontId="11" fillId="16" borderId="12" xfId="1" applyFont="1" applyFill="1" applyBorder="1" applyAlignment="1" applyProtection="1">
      <alignment horizontal="left" vertical="center"/>
    </xf>
    <xf numFmtId="49" fontId="9" fillId="15" borderId="0" xfId="2" applyNumberFormat="1" applyFont="1" applyFill="1" applyBorder="1" applyAlignment="1">
      <alignment horizontal="center" vertical="center"/>
    </xf>
    <xf numFmtId="49" fontId="11" fillId="16" borderId="0" xfId="2" applyNumberFormat="1" applyFont="1" applyFill="1" applyBorder="1" applyAlignment="1" applyProtection="1">
      <alignment horizontal="center" vertical="center"/>
    </xf>
    <xf numFmtId="49" fontId="0" fillId="0" borderId="0" xfId="0" applyNumberFormat="1"/>
    <xf numFmtId="0" fontId="23" fillId="15" borderId="13" xfId="0" applyFont="1" applyFill="1" applyBorder="1" applyAlignment="1">
      <alignment horizontal="center" vertical="center" wrapText="1"/>
    </xf>
    <xf numFmtId="168" fontId="23" fillId="15" borderId="13" xfId="2" applyFont="1" applyFill="1" applyBorder="1" applyAlignment="1">
      <alignment horizontal="center" vertical="center" wrapText="1"/>
    </xf>
    <xf numFmtId="49" fontId="23" fillId="15" borderId="13" xfId="2" applyNumberFormat="1" applyFont="1" applyFill="1" applyBorder="1" applyAlignment="1">
      <alignment horizontal="center" vertical="center" wrapText="1"/>
    </xf>
    <xf numFmtId="168" fontId="23" fillId="17" borderId="13" xfId="2" applyFont="1" applyFill="1" applyBorder="1" applyAlignment="1">
      <alignment horizontal="center" vertical="center" wrapText="1"/>
    </xf>
    <xf numFmtId="10" fontId="23" fillId="17" borderId="13" xfId="3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9" borderId="13" xfId="5" applyFont="1" applyBorder="1" applyAlignment="1">
      <alignment horizontal="center" vertical="center" wrapText="1"/>
    </xf>
    <xf numFmtId="49" fontId="22" fillId="20" borderId="13" xfId="0" applyNumberFormat="1" applyFont="1" applyFill="1" applyBorder="1" applyAlignment="1">
      <alignment horizontal="center" vertical="center" wrapText="1"/>
    </xf>
    <xf numFmtId="168" fontId="22" fillId="20" borderId="13" xfId="2" applyFont="1" applyFill="1" applyBorder="1" applyAlignment="1">
      <alignment horizontal="center" vertical="center"/>
    </xf>
    <xf numFmtId="9" fontId="22" fillId="20" borderId="13" xfId="3" applyFont="1" applyFill="1" applyBorder="1" applyAlignment="1">
      <alignment horizontal="center" vertical="center"/>
    </xf>
    <xf numFmtId="0" fontId="22" fillId="20" borderId="13" xfId="0" applyFont="1" applyFill="1" applyBorder="1" applyAlignment="1">
      <alignment horizontal="center" vertical="center" wrapText="1"/>
    </xf>
    <xf numFmtId="0" fontId="25" fillId="17" borderId="13" xfId="0" applyFont="1" applyFill="1" applyBorder="1" applyAlignment="1">
      <alignment horizontal="center" vertical="center" wrapText="1"/>
    </xf>
    <xf numFmtId="0" fontId="25" fillId="17" borderId="13" xfId="0" applyFont="1" applyFill="1" applyBorder="1" applyAlignment="1">
      <alignment horizontal="center" vertical="center"/>
    </xf>
    <xf numFmtId="49" fontId="25" fillId="17" borderId="13" xfId="0" applyNumberFormat="1" applyFont="1" applyFill="1" applyBorder="1" applyAlignment="1">
      <alignment horizontal="center" vertical="center" wrapText="1"/>
    </xf>
    <xf numFmtId="169" fontId="25" fillId="17" borderId="13" xfId="2" applyNumberFormat="1" applyFont="1" applyFill="1" applyBorder="1" applyAlignment="1">
      <alignment horizontal="center" vertical="center" wrapText="1"/>
    </xf>
    <xf numFmtId="168" fontId="25" fillId="17" borderId="13" xfId="2" applyFont="1" applyFill="1" applyBorder="1" applyAlignment="1">
      <alignment horizontal="center" vertical="center" wrapText="1"/>
    </xf>
    <xf numFmtId="9" fontId="25" fillId="17" borderId="13" xfId="3" applyFont="1" applyFill="1" applyBorder="1" applyAlignment="1">
      <alignment horizontal="center" vertical="center" wrapText="1"/>
    </xf>
    <xf numFmtId="0" fontId="27" fillId="0" borderId="0" xfId="0" applyFont="1"/>
    <xf numFmtId="169" fontId="28" fillId="18" borderId="13" xfId="4" applyNumberFormat="1" applyFont="1" applyFill="1" applyBorder="1" applyAlignment="1">
      <alignment horizontal="center" vertical="center"/>
    </xf>
    <xf numFmtId="49" fontId="28" fillId="18" borderId="13" xfId="4" applyNumberFormat="1" applyFont="1" applyFill="1" applyBorder="1" applyAlignment="1">
      <alignment horizontal="center" vertical="center"/>
    </xf>
    <xf numFmtId="168" fontId="28" fillId="18" borderId="13" xfId="4" applyNumberFormat="1" applyFont="1" applyFill="1" applyBorder="1" applyAlignment="1">
      <alignment horizontal="center" vertical="center"/>
    </xf>
    <xf numFmtId="10" fontId="28" fillId="18" borderId="13" xfId="4" applyNumberFormat="1" applyFont="1" applyFill="1" applyBorder="1" applyAlignment="1">
      <alignment horizontal="center" vertical="center"/>
    </xf>
    <xf numFmtId="0" fontId="28" fillId="18" borderId="13" xfId="4" applyFont="1" applyFill="1" applyBorder="1" applyAlignment="1">
      <alignment horizontal="center" vertical="center"/>
    </xf>
    <xf numFmtId="0" fontId="29" fillId="0" borderId="0" xfId="0" applyFont="1"/>
    <xf numFmtId="169" fontId="28" fillId="18" borderId="13" xfId="0" applyNumberFormat="1" applyFont="1" applyFill="1" applyBorder="1" applyAlignment="1">
      <alignment horizontal="center" vertical="center"/>
    </xf>
    <xf numFmtId="169" fontId="28" fillId="18" borderId="13" xfId="2" applyNumberFormat="1" applyFont="1" applyFill="1" applyBorder="1" applyAlignment="1">
      <alignment horizontal="center" vertical="center"/>
    </xf>
    <xf numFmtId="168" fontId="28" fillId="18" borderId="13" xfId="2" applyFont="1" applyFill="1" applyBorder="1" applyAlignment="1">
      <alignment horizontal="center" vertical="center"/>
    </xf>
    <xf numFmtId="10" fontId="28" fillId="18" borderId="13" xfId="3" applyNumberFormat="1" applyFont="1" applyFill="1" applyBorder="1" applyAlignment="1">
      <alignment horizontal="center" vertical="center"/>
    </xf>
    <xf numFmtId="0" fontId="28" fillId="18" borderId="13" xfId="0" applyFont="1" applyFill="1" applyBorder="1" applyAlignment="1">
      <alignment horizontal="center" vertical="center"/>
    </xf>
    <xf numFmtId="173" fontId="11" fillId="16" borderId="12" xfId="0" applyNumberFormat="1" applyFont="1" applyFill="1" applyBorder="1" applyAlignment="1">
      <alignment horizontal="center" vertical="center"/>
    </xf>
    <xf numFmtId="173" fontId="11" fillId="16" borderId="12" xfId="1" applyNumberFormat="1" applyFont="1" applyFill="1" applyBorder="1" applyAlignment="1" applyProtection="1">
      <alignment horizontal="center" vertical="center"/>
    </xf>
    <xf numFmtId="166" fontId="20" fillId="0" borderId="0" xfId="1" applyFont="1"/>
    <xf numFmtId="0" fontId="45" fillId="0" borderId="0" xfId="0" applyFont="1"/>
    <xf numFmtId="0" fontId="46" fillId="21" borderId="3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48" fillId="0" borderId="0" xfId="0" applyFont="1"/>
    <xf numFmtId="12" fontId="46" fillId="21" borderId="3" xfId="0" applyNumberFormat="1" applyFont="1" applyFill="1" applyBorder="1" applyAlignment="1">
      <alignment horizontal="center" vertical="center" wrapText="1"/>
    </xf>
    <xf numFmtId="0" fontId="48" fillId="0" borderId="3" xfId="0" applyFont="1" applyBorder="1" applyAlignment="1">
      <alignment vertical="center"/>
    </xf>
    <xf numFmtId="12" fontId="48" fillId="0" borderId="3" xfId="0" applyNumberFormat="1" applyFont="1" applyBorder="1" applyAlignment="1">
      <alignment vertical="center"/>
    </xf>
    <xf numFmtId="0" fontId="48" fillId="0" borderId="3" xfId="0" applyFont="1" applyBorder="1" applyAlignment="1">
      <alignment vertical="center" wrapText="1"/>
    </xf>
    <xf numFmtId="9" fontId="48" fillId="0" borderId="3" xfId="3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165" fontId="48" fillId="0" borderId="0" xfId="889" applyFont="1"/>
    <xf numFmtId="0" fontId="48" fillId="0" borderId="3" xfId="0" applyFont="1" applyBorder="1"/>
    <xf numFmtId="165" fontId="48" fillId="0" borderId="3" xfId="889" applyFont="1" applyBorder="1"/>
    <xf numFmtId="0" fontId="49" fillId="0" borderId="0" xfId="0" applyFont="1" applyAlignment="1">
      <alignment horizontal="center"/>
    </xf>
    <xf numFmtId="0" fontId="49" fillId="0" borderId="0" xfId="0" applyFont="1"/>
    <xf numFmtId="9" fontId="49" fillId="0" borderId="3" xfId="0" applyNumberFormat="1" applyFont="1" applyBorder="1" applyAlignment="1">
      <alignment horizontal="center" vertical="center" wrapText="1"/>
    </xf>
    <xf numFmtId="9" fontId="0" fillId="0" borderId="0" xfId="3" applyFont="1"/>
    <xf numFmtId="9" fontId="17" fillId="0" borderId="0" xfId="3" applyFont="1" applyAlignment="1">
      <alignment vertical="center"/>
    </xf>
    <xf numFmtId="9" fontId="0" fillId="0" borderId="0" xfId="3" applyFont="1" applyAlignment="1">
      <alignment horizontal="center"/>
    </xf>
    <xf numFmtId="9" fontId="17" fillId="0" borderId="0" xfId="3" applyFont="1" applyAlignment="1">
      <alignment horizontal="center" vertical="center"/>
    </xf>
    <xf numFmtId="178" fontId="0" fillId="0" borderId="0" xfId="1" applyNumberFormat="1" applyFont="1"/>
    <xf numFmtId="178" fontId="10" fillId="16" borderId="0" xfId="1" applyNumberFormat="1" applyFont="1" applyFill="1" applyAlignment="1">
      <alignment horizontal="right" vertical="center"/>
    </xf>
    <xf numFmtId="178" fontId="17" fillId="0" borderId="0" xfId="1" applyNumberFormat="1" applyFont="1" applyAlignment="1">
      <alignment vertical="center"/>
    </xf>
    <xf numFmtId="178" fontId="51" fillId="0" borderId="0" xfId="1" applyNumberFormat="1" applyFont="1" applyAlignment="1">
      <alignment vertical="center"/>
    </xf>
    <xf numFmtId="166" fontId="51" fillId="0" borderId="0" xfId="1" applyFont="1" applyAlignment="1">
      <alignment vertical="center"/>
    </xf>
    <xf numFmtId="166" fontId="52" fillId="0" borderId="0" xfId="1" applyFont="1"/>
    <xf numFmtId="178" fontId="48" fillId="0" borderId="3" xfId="1" applyNumberFormat="1" applyFont="1" applyBorder="1" applyAlignment="1">
      <alignment horizontal="center" vertical="center" wrapText="1"/>
    </xf>
    <xf numFmtId="178" fontId="49" fillId="19" borderId="3" xfId="1" applyNumberFormat="1" applyFont="1" applyFill="1" applyBorder="1" applyAlignment="1">
      <alignment horizontal="center" vertical="center" wrapText="1"/>
    </xf>
    <xf numFmtId="178" fontId="48" fillId="0" borderId="3" xfId="1" applyNumberFormat="1" applyFont="1" applyBorder="1"/>
    <xf numFmtId="0" fontId="23" fillId="0" borderId="0" xfId="0" applyFont="1" applyAlignment="1">
      <alignment horizontal="left" vertical="center" wrapText="1"/>
    </xf>
    <xf numFmtId="0" fontId="49" fillId="19" borderId="3" xfId="0" applyFont="1" applyFill="1" applyBorder="1" applyAlignment="1">
      <alignment horizontal="center" vertical="center"/>
    </xf>
    <xf numFmtId="0" fontId="50" fillId="0" borderId="0" xfId="0" applyFont="1" applyAlignment="1">
      <alignment horizontal="left" vertical="center" wrapText="1"/>
    </xf>
    <xf numFmtId="10" fontId="24" fillId="9" borderId="13" xfId="3" applyNumberFormat="1" applyFont="1" applyFill="1" applyBorder="1" applyAlignment="1">
      <alignment horizontal="center" vertical="center"/>
    </xf>
    <xf numFmtId="172" fontId="24" fillId="9" borderId="13" xfId="5" applyNumberFormat="1" applyFont="1" applyBorder="1" applyAlignment="1">
      <alignment horizontal="center" vertical="center"/>
    </xf>
    <xf numFmtId="0" fontId="22" fillId="20" borderId="13" xfId="0" applyFont="1" applyFill="1" applyBorder="1" applyAlignment="1">
      <alignment horizontal="center" vertical="center" wrapText="1"/>
    </xf>
    <xf numFmtId="0" fontId="10" fillId="16" borderId="11" xfId="0" applyFont="1" applyFill="1" applyBorder="1" applyAlignment="1">
      <alignment horizontal="center" vertical="center"/>
    </xf>
    <xf numFmtId="0" fontId="10" fillId="16" borderId="0" xfId="0" applyFont="1" applyFill="1" applyAlignment="1">
      <alignment horizontal="center" vertical="center"/>
    </xf>
    <xf numFmtId="0" fontId="10" fillId="16" borderId="0" xfId="0" applyFont="1" applyFill="1" applyAlignment="1">
      <alignment horizontal="center" vertical="center" wrapText="1"/>
    </xf>
    <xf numFmtId="169" fontId="10" fillId="16" borderId="0" xfId="2" applyNumberFormat="1" applyFont="1" applyFill="1" applyBorder="1" applyAlignment="1" applyProtection="1">
      <alignment horizontal="center" vertical="center"/>
    </xf>
    <xf numFmtId="10" fontId="10" fillId="16" borderId="0" xfId="0" applyNumberFormat="1" applyFont="1" applyFill="1" applyAlignment="1">
      <alignment horizontal="center" vertical="center"/>
    </xf>
    <xf numFmtId="168" fontId="10" fillId="16" borderId="0" xfId="2" applyFont="1" applyFill="1" applyBorder="1" applyAlignment="1" applyProtection="1">
      <alignment horizontal="center" vertical="center"/>
    </xf>
    <xf numFmtId="0" fontId="24" fillId="9" borderId="13" xfId="5" applyFont="1" applyBorder="1" applyAlignment="1">
      <alignment horizontal="center" vertical="center" wrapText="1"/>
    </xf>
    <xf numFmtId="169" fontId="28" fillId="18" borderId="13" xfId="4" applyNumberFormat="1" applyFont="1" applyFill="1" applyBorder="1" applyAlignment="1">
      <alignment horizontal="center" vertical="center"/>
    </xf>
    <xf numFmtId="172" fontId="24" fillId="9" borderId="13" xfId="5" applyNumberFormat="1" applyFont="1" applyBorder="1" applyAlignment="1" applyProtection="1">
      <alignment horizontal="center" vertical="center" wrapText="1"/>
    </xf>
    <xf numFmtId="173" fontId="11" fillId="16" borderId="12" xfId="0" applyNumberFormat="1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 wrapText="1"/>
    </xf>
    <xf numFmtId="169" fontId="5" fillId="15" borderId="3" xfId="2" applyNumberFormat="1" applyFont="1" applyFill="1" applyBorder="1" applyAlignment="1">
      <alignment horizontal="center" vertical="center"/>
    </xf>
    <xf numFmtId="10" fontId="5" fillId="15" borderId="3" xfId="0" applyNumberFormat="1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168" fontId="5" fillId="15" borderId="5" xfId="2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/>
    </xf>
    <xf numFmtId="168" fontId="6" fillId="15" borderId="5" xfId="2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15" borderId="8" xfId="6" applyFont="1" applyFill="1" applyBorder="1" applyAlignment="1">
      <alignment horizontal="center" vertical="center"/>
    </xf>
    <xf numFmtId="0" fontId="7" fillId="15" borderId="9" xfId="6" applyFont="1" applyFill="1" applyBorder="1" applyAlignment="1">
      <alignment horizontal="center" vertical="center"/>
    </xf>
    <xf numFmtId="0" fontId="7" fillId="15" borderId="10" xfId="6" applyFont="1" applyFill="1" applyBorder="1" applyAlignment="1">
      <alignment horizontal="center" vertical="center"/>
    </xf>
    <xf numFmtId="168" fontId="7" fillId="15" borderId="9" xfId="2" applyFont="1" applyFill="1" applyBorder="1" applyAlignment="1">
      <alignment horizontal="center" vertical="center"/>
    </xf>
    <xf numFmtId="0" fontId="46" fillId="21" borderId="21" xfId="0" applyFont="1" applyFill="1" applyBorder="1" applyAlignment="1">
      <alignment horizontal="center" vertical="center" wrapText="1"/>
    </xf>
    <xf numFmtId="178" fontId="46" fillId="21" borderId="21" xfId="1" applyNumberFormat="1" applyFont="1" applyFill="1" applyBorder="1" applyAlignment="1">
      <alignment horizontal="center" vertical="center" wrapText="1"/>
    </xf>
    <xf numFmtId="166" fontId="46" fillId="21" borderId="21" xfId="1" applyFont="1" applyFill="1" applyBorder="1" applyAlignment="1">
      <alignment horizontal="center" vertical="center" wrapText="1"/>
    </xf>
    <xf numFmtId="9" fontId="46" fillId="21" borderId="21" xfId="3" applyFont="1" applyFill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21" xfId="0" applyFont="1" applyBorder="1" applyAlignment="1">
      <alignment horizontal="justify" vertical="center" wrapText="1"/>
    </xf>
    <xf numFmtId="178" fontId="48" fillId="15" borderId="21" xfId="1" applyNumberFormat="1" applyFont="1" applyFill="1" applyBorder="1" applyAlignment="1">
      <alignment horizontal="right" vertical="center"/>
    </xf>
    <xf numFmtId="178" fontId="48" fillId="0" borderId="21" xfId="1" applyNumberFormat="1" applyFont="1" applyFill="1" applyBorder="1" applyAlignment="1">
      <alignment vertical="center"/>
    </xf>
    <xf numFmtId="178" fontId="48" fillId="0" borderId="21" xfId="1" applyNumberFormat="1" applyFont="1" applyBorder="1" applyAlignment="1">
      <alignment horizontal="right" vertical="center"/>
    </xf>
    <xf numFmtId="9" fontId="48" fillId="0" borderId="21" xfId="3" applyFont="1" applyBorder="1" applyAlignment="1">
      <alignment horizontal="center" vertical="center" wrapText="1"/>
    </xf>
    <xf numFmtId="9" fontId="48" fillId="40" borderId="21" xfId="3" applyFont="1" applyFill="1" applyBorder="1" applyAlignment="1">
      <alignment horizontal="right" vertical="center"/>
    </xf>
    <xf numFmtId="9" fontId="48" fillId="40" borderId="21" xfId="3" applyFont="1" applyFill="1" applyBorder="1" applyAlignment="1">
      <alignment horizontal="center" vertical="center"/>
    </xf>
    <xf numFmtId="178" fontId="49" fillId="19" borderId="21" xfId="1" applyNumberFormat="1" applyFont="1" applyFill="1" applyBorder="1" applyAlignment="1">
      <alignment horizontal="center" vertical="center"/>
    </xf>
    <xf numFmtId="178" fontId="49" fillId="19" borderId="21" xfId="1" applyNumberFormat="1" applyFont="1" applyFill="1" applyBorder="1" applyAlignment="1">
      <alignment vertical="center"/>
    </xf>
    <xf numFmtId="9" fontId="49" fillId="19" borderId="21" xfId="3" applyFont="1" applyFill="1" applyBorder="1" applyAlignment="1">
      <alignment horizontal="center" vertical="center" wrapText="1"/>
    </xf>
    <xf numFmtId="9" fontId="48" fillId="19" borderId="21" xfId="3" applyFont="1" applyFill="1" applyBorder="1" applyAlignment="1">
      <alignment horizontal="center" vertical="center" wrapText="1"/>
    </xf>
  </cellXfs>
  <cellStyles count="3935">
    <cellStyle name="20% - Énfasis1" xfId="1043" builtinId="30" customBuiltin="1"/>
    <cellStyle name="20% - Énfasis1 10" xfId="7" xr:uid="{00000000-0005-0000-0000-000000000000}"/>
    <cellStyle name="20% - Énfasis1 11" xfId="8" xr:uid="{00000000-0005-0000-0000-000001000000}"/>
    <cellStyle name="20% - Énfasis1 12" xfId="9" xr:uid="{00000000-0005-0000-0000-000002000000}"/>
    <cellStyle name="20% - Énfasis1 13" xfId="10" xr:uid="{00000000-0005-0000-0000-000003000000}"/>
    <cellStyle name="20% - Énfasis1 14" xfId="11" xr:uid="{00000000-0005-0000-0000-000004000000}"/>
    <cellStyle name="20% - Énfasis1 15" xfId="12" xr:uid="{00000000-0005-0000-0000-000005000000}"/>
    <cellStyle name="20% - Énfasis1 16" xfId="13" xr:uid="{00000000-0005-0000-0000-000006000000}"/>
    <cellStyle name="20% - Énfasis1 17" xfId="14" xr:uid="{00000000-0005-0000-0000-000007000000}"/>
    <cellStyle name="20% - Énfasis1 18" xfId="15" xr:uid="{00000000-0005-0000-0000-000008000000}"/>
    <cellStyle name="20% - Énfasis1 19" xfId="16" xr:uid="{00000000-0005-0000-0000-000009000000}"/>
    <cellStyle name="20% - Énfasis1 2" xfId="17" xr:uid="{00000000-0005-0000-0000-00000A000000}"/>
    <cellStyle name="20% - Énfasis1 20" xfId="18" xr:uid="{00000000-0005-0000-0000-00000B000000}"/>
    <cellStyle name="20% - Énfasis1 21" xfId="19" xr:uid="{00000000-0005-0000-0000-00000C000000}"/>
    <cellStyle name="20% - Énfasis1 22" xfId="20" xr:uid="{00000000-0005-0000-0000-00000D000000}"/>
    <cellStyle name="20% - Énfasis1 23" xfId="21" xr:uid="{00000000-0005-0000-0000-00000E000000}"/>
    <cellStyle name="20% - Énfasis1 24" xfId="22" xr:uid="{00000000-0005-0000-0000-00000F000000}"/>
    <cellStyle name="20% - Énfasis1 25" xfId="23" xr:uid="{00000000-0005-0000-0000-000010000000}"/>
    <cellStyle name="20% - Énfasis1 26" xfId="24" xr:uid="{00000000-0005-0000-0000-000011000000}"/>
    <cellStyle name="20% - Énfasis1 27" xfId="25" xr:uid="{00000000-0005-0000-0000-000012000000}"/>
    <cellStyle name="20% - Énfasis1 28" xfId="26" xr:uid="{00000000-0005-0000-0000-000013000000}"/>
    <cellStyle name="20% - Énfasis1 29" xfId="27" xr:uid="{00000000-0005-0000-0000-000014000000}"/>
    <cellStyle name="20% - Énfasis1 3" xfId="28" xr:uid="{00000000-0005-0000-0000-000015000000}"/>
    <cellStyle name="20% - Énfasis1 30" xfId="29" xr:uid="{00000000-0005-0000-0000-000016000000}"/>
    <cellStyle name="20% - Énfasis1 31" xfId="30" xr:uid="{00000000-0005-0000-0000-000017000000}"/>
    <cellStyle name="20% - Énfasis1 32" xfId="31" xr:uid="{00000000-0005-0000-0000-000018000000}"/>
    <cellStyle name="20% - Énfasis1 33" xfId="32" xr:uid="{00000000-0005-0000-0000-000019000000}"/>
    <cellStyle name="20% - Énfasis1 34" xfId="33" xr:uid="{00000000-0005-0000-0000-00001A000000}"/>
    <cellStyle name="20% - Énfasis1 35" xfId="34" xr:uid="{00000000-0005-0000-0000-00001B000000}"/>
    <cellStyle name="20% - Énfasis1 36" xfId="35" xr:uid="{00000000-0005-0000-0000-00001C000000}"/>
    <cellStyle name="20% - Énfasis1 37" xfId="36" xr:uid="{00000000-0005-0000-0000-00001D000000}"/>
    <cellStyle name="20% - Énfasis1 38" xfId="37" xr:uid="{00000000-0005-0000-0000-00001E000000}"/>
    <cellStyle name="20% - Énfasis1 39" xfId="38" xr:uid="{00000000-0005-0000-0000-00001F000000}"/>
    <cellStyle name="20% - Énfasis1 4" xfId="39" xr:uid="{00000000-0005-0000-0000-000020000000}"/>
    <cellStyle name="20% - Énfasis1 40" xfId="40" xr:uid="{00000000-0005-0000-0000-000021000000}"/>
    <cellStyle name="20% - Énfasis1 41" xfId="41" xr:uid="{00000000-0005-0000-0000-000022000000}"/>
    <cellStyle name="20% - Énfasis1 42" xfId="42" xr:uid="{00000000-0005-0000-0000-000023000000}"/>
    <cellStyle name="20% - Énfasis1 43" xfId="43" xr:uid="{00000000-0005-0000-0000-000024000000}"/>
    <cellStyle name="20% - Énfasis1 44" xfId="44" xr:uid="{00000000-0005-0000-0000-000025000000}"/>
    <cellStyle name="20% - Énfasis1 45" xfId="45" xr:uid="{00000000-0005-0000-0000-000026000000}"/>
    <cellStyle name="20% - Énfasis1 46" xfId="46" xr:uid="{00000000-0005-0000-0000-000027000000}"/>
    <cellStyle name="20% - Énfasis1 47" xfId="47" xr:uid="{00000000-0005-0000-0000-000028000000}"/>
    <cellStyle name="20% - Énfasis1 48" xfId="48" xr:uid="{00000000-0005-0000-0000-000029000000}"/>
    <cellStyle name="20% - Énfasis1 49" xfId="49" xr:uid="{00000000-0005-0000-0000-00002A000000}"/>
    <cellStyle name="20% - Énfasis1 5" xfId="50" xr:uid="{00000000-0005-0000-0000-00002B000000}"/>
    <cellStyle name="20% - Énfasis1 50" xfId="51" xr:uid="{00000000-0005-0000-0000-00002C000000}"/>
    <cellStyle name="20% - Énfasis1 51" xfId="52" xr:uid="{00000000-0005-0000-0000-00002D000000}"/>
    <cellStyle name="20% - Énfasis1 52" xfId="53" xr:uid="{00000000-0005-0000-0000-00002E000000}"/>
    <cellStyle name="20% - Énfasis1 53" xfId="54" xr:uid="{00000000-0005-0000-0000-00002F000000}"/>
    <cellStyle name="20% - Énfasis1 54" xfId="55" xr:uid="{00000000-0005-0000-0000-000030000000}"/>
    <cellStyle name="20% - Énfasis1 55" xfId="56" xr:uid="{00000000-0005-0000-0000-000031000000}"/>
    <cellStyle name="20% - Énfasis1 56" xfId="57" xr:uid="{00000000-0005-0000-0000-000032000000}"/>
    <cellStyle name="20% - Énfasis1 57" xfId="58" xr:uid="{00000000-0005-0000-0000-000033000000}"/>
    <cellStyle name="20% - Énfasis1 58" xfId="59" xr:uid="{00000000-0005-0000-0000-000034000000}"/>
    <cellStyle name="20% - Énfasis1 59" xfId="60" xr:uid="{00000000-0005-0000-0000-000035000000}"/>
    <cellStyle name="20% - Énfasis1 6" xfId="61" xr:uid="{00000000-0005-0000-0000-000036000000}"/>
    <cellStyle name="20% - Énfasis1 60" xfId="62" xr:uid="{00000000-0005-0000-0000-000037000000}"/>
    <cellStyle name="20% - Énfasis1 61" xfId="63" xr:uid="{00000000-0005-0000-0000-000038000000}"/>
    <cellStyle name="20% - Énfasis1 62" xfId="64" xr:uid="{00000000-0005-0000-0000-000039000000}"/>
    <cellStyle name="20% - Énfasis1 63" xfId="65" xr:uid="{00000000-0005-0000-0000-00003A000000}"/>
    <cellStyle name="20% - Énfasis1 64" xfId="66" xr:uid="{00000000-0005-0000-0000-00003B000000}"/>
    <cellStyle name="20% - Énfasis1 65" xfId="67" xr:uid="{00000000-0005-0000-0000-00003C000000}"/>
    <cellStyle name="20% - Énfasis1 66" xfId="68" xr:uid="{00000000-0005-0000-0000-00003D000000}"/>
    <cellStyle name="20% - Énfasis1 67" xfId="69" xr:uid="{00000000-0005-0000-0000-00003E000000}"/>
    <cellStyle name="20% - Énfasis1 68" xfId="70" xr:uid="{00000000-0005-0000-0000-00003F000000}"/>
    <cellStyle name="20% - Énfasis1 69" xfId="71" xr:uid="{00000000-0005-0000-0000-000040000000}"/>
    <cellStyle name="20% - Énfasis1 7" xfId="72" xr:uid="{00000000-0005-0000-0000-000041000000}"/>
    <cellStyle name="20% - Énfasis1 70" xfId="73" xr:uid="{00000000-0005-0000-0000-000042000000}"/>
    <cellStyle name="20% - Énfasis1 71" xfId="74" xr:uid="{00000000-0005-0000-0000-000043000000}"/>
    <cellStyle name="20% - Énfasis1 72" xfId="75" xr:uid="{00000000-0005-0000-0000-000044000000}"/>
    <cellStyle name="20% - Énfasis1 73" xfId="76" xr:uid="{00000000-0005-0000-0000-000045000000}"/>
    <cellStyle name="20% - Énfasis1 8" xfId="77" xr:uid="{00000000-0005-0000-0000-000046000000}"/>
    <cellStyle name="20% - Énfasis1 9" xfId="78" xr:uid="{00000000-0005-0000-0000-000047000000}"/>
    <cellStyle name="20% - Énfasis2" xfId="1047" builtinId="34" customBuiltin="1"/>
    <cellStyle name="20% - Énfasis2 10" xfId="79" xr:uid="{00000000-0005-0000-0000-000048000000}"/>
    <cellStyle name="20% - Énfasis2 11" xfId="80" xr:uid="{00000000-0005-0000-0000-000049000000}"/>
    <cellStyle name="20% - Énfasis2 12" xfId="81" xr:uid="{00000000-0005-0000-0000-00004A000000}"/>
    <cellStyle name="20% - Énfasis2 13" xfId="82" xr:uid="{00000000-0005-0000-0000-00004B000000}"/>
    <cellStyle name="20% - Énfasis2 14" xfId="83" xr:uid="{00000000-0005-0000-0000-00004C000000}"/>
    <cellStyle name="20% - Énfasis2 15" xfId="84" xr:uid="{00000000-0005-0000-0000-00004D000000}"/>
    <cellStyle name="20% - Énfasis2 16" xfId="85" xr:uid="{00000000-0005-0000-0000-00004E000000}"/>
    <cellStyle name="20% - Énfasis2 17" xfId="86" xr:uid="{00000000-0005-0000-0000-00004F000000}"/>
    <cellStyle name="20% - Énfasis2 18" xfId="87" xr:uid="{00000000-0005-0000-0000-000050000000}"/>
    <cellStyle name="20% - Énfasis2 19" xfId="88" xr:uid="{00000000-0005-0000-0000-000051000000}"/>
    <cellStyle name="20% - Énfasis2 2" xfId="89" xr:uid="{00000000-0005-0000-0000-000052000000}"/>
    <cellStyle name="20% - Énfasis2 20" xfId="90" xr:uid="{00000000-0005-0000-0000-000053000000}"/>
    <cellStyle name="20% - Énfasis2 21" xfId="91" xr:uid="{00000000-0005-0000-0000-000054000000}"/>
    <cellStyle name="20% - Énfasis2 22" xfId="92" xr:uid="{00000000-0005-0000-0000-000055000000}"/>
    <cellStyle name="20% - Énfasis2 23" xfId="93" xr:uid="{00000000-0005-0000-0000-000056000000}"/>
    <cellStyle name="20% - Énfasis2 24" xfId="94" xr:uid="{00000000-0005-0000-0000-000057000000}"/>
    <cellStyle name="20% - Énfasis2 25" xfId="95" xr:uid="{00000000-0005-0000-0000-000058000000}"/>
    <cellStyle name="20% - Énfasis2 26" xfId="96" xr:uid="{00000000-0005-0000-0000-000059000000}"/>
    <cellStyle name="20% - Énfasis2 27" xfId="97" xr:uid="{00000000-0005-0000-0000-00005A000000}"/>
    <cellStyle name="20% - Énfasis2 28" xfId="98" xr:uid="{00000000-0005-0000-0000-00005B000000}"/>
    <cellStyle name="20% - Énfasis2 29" xfId="99" xr:uid="{00000000-0005-0000-0000-00005C000000}"/>
    <cellStyle name="20% - Énfasis2 3" xfId="100" xr:uid="{00000000-0005-0000-0000-00005D000000}"/>
    <cellStyle name="20% - Énfasis2 30" xfId="101" xr:uid="{00000000-0005-0000-0000-00005E000000}"/>
    <cellStyle name="20% - Énfasis2 31" xfId="102" xr:uid="{00000000-0005-0000-0000-00005F000000}"/>
    <cellStyle name="20% - Énfasis2 32" xfId="103" xr:uid="{00000000-0005-0000-0000-000060000000}"/>
    <cellStyle name="20% - Énfasis2 33" xfId="104" xr:uid="{00000000-0005-0000-0000-000061000000}"/>
    <cellStyle name="20% - Énfasis2 34" xfId="105" xr:uid="{00000000-0005-0000-0000-000062000000}"/>
    <cellStyle name="20% - Énfasis2 35" xfId="106" xr:uid="{00000000-0005-0000-0000-000063000000}"/>
    <cellStyle name="20% - Énfasis2 36" xfId="107" xr:uid="{00000000-0005-0000-0000-000064000000}"/>
    <cellStyle name="20% - Énfasis2 37" xfId="108" xr:uid="{00000000-0005-0000-0000-000065000000}"/>
    <cellStyle name="20% - Énfasis2 38" xfId="109" xr:uid="{00000000-0005-0000-0000-000066000000}"/>
    <cellStyle name="20% - Énfasis2 39" xfId="110" xr:uid="{00000000-0005-0000-0000-000067000000}"/>
    <cellStyle name="20% - Énfasis2 4" xfId="111" xr:uid="{00000000-0005-0000-0000-000068000000}"/>
    <cellStyle name="20% - Énfasis2 40" xfId="112" xr:uid="{00000000-0005-0000-0000-000069000000}"/>
    <cellStyle name="20% - Énfasis2 41" xfId="113" xr:uid="{00000000-0005-0000-0000-00006A000000}"/>
    <cellStyle name="20% - Énfasis2 42" xfId="114" xr:uid="{00000000-0005-0000-0000-00006B000000}"/>
    <cellStyle name="20% - Énfasis2 43" xfId="115" xr:uid="{00000000-0005-0000-0000-00006C000000}"/>
    <cellStyle name="20% - Énfasis2 44" xfId="116" xr:uid="{00000000-0005-0000-0000-00006D000000}"/>
    <cellStyle name="20% - Énfasis2 45" xfId="117" xr:uid="{00000000-0005-0000-0000-00006E000000}"/>
    <cellStyle name="20% - Énfasis2 46" xfId="118" xr:uid="{00000000-0005-0000-0000-00006F000000}"/>
    <cellStyle name="20% - Énfasis2 47" xfId="119" xr:uid="{00000000-0005-0000-0000-000070000000}"/>
    <cellStyle name="20% - Énfasis2 48" xfId="120" xr:uid="{00000000-0005-0000-0000-000071000000}"/>
    <cellStyle name="20% - Énfasis2 49" xfId="121" xr:uid="{00000000-0005-0000-0000-000072000000}"/>
    <cellStyle name="20% - Énfasis2 5" xfId="122" xr:uid="{00000000-0005-0000-0000-000073000000}"/>
    <cellStyle name="20% - Énfasis2 50" xfId="123" xr:uid="{00000000-0005-0000-0000-000074000000}"/>
    <cellStyle name="20% - Énfasis2 51" xfId="124" xr:uid="{00000000-0005-0000-0000-000075000000}"/>
    <cellStyle name="20% - Énfasis2 52" xfId="125" xr:uid="{00000000-0005-0000-0000-000076000000}"/>
    <cellStyle name="20% - Énfasis2 53" xfId="126" xr:uid="{00000000-0005-0000-0000-000077000000}"/>
    <cellStyle name="20% - Énfasis2 54" xfId="127" xr:uid="{00000000-0005-0000-0000-000078000000}"/>
    <cellStyle name="20% - Énfasis2 55" xfId="128" xr:uid="{00000000-0005-0000-0000-000079000000}"/>
    <cellStyle name="20% - Énfasis2 56" xfId="129" xr:uid="{00000000-0005-0000-0000-00007A000000}"/>
    <cellStyle name="20% - Énfasis2 57" xfId="130" xr:uid="{00000000-0005-0000-0000-00007B000000}"/>
    <cellStyle name="20% - Énfasis2 58" xfId="131" xr:uid="{00000000-0005-0000-0000-00007C000000}"/>
    <cellStyle name="20% - Énfasis2 59" xfId="132" xr:uid="{00000000-0005-0000-0000-00007D000000}"/>
    <cellStyle name="20% - Énfasis2 6" xfId="133" xr:uid="{00000000-0005-0000-0000-00007E000000}"/>
    <cellStyle name="20% - Énfasis2 60" xfId="134" xr:uid="{00000000-0005-0000-0000-00007F000000}"/>
    <cellStyle name="20% - Énfasis2 61" xfId="135" xr:uid="{00000000-0005-0000-0000-000080000000}"/>
    <cellStyle name="20% - Énfasis2 62" xfId="136" xr:uid="{00000000-0005-0000-0000-000081000000}"/>
    <cellStyle name="20% - Énfasis2 63" xfId="137" xr:uid="{00000000-0005-0000-0000-000082000000}"/>
    <cellStyle name="20% - Énfasis2 64" xfId="138" xr:uid="{00000000-0005-0000-0000-000083000000}"/>
    <cellStyle name="20% - Énfasis2 65" xfId="139" xr:uid="{00000000-0005-0000-0000-000084000000}"/>
    <cellStyle name="20% - Énfasis2 66" xfId="140" xr:uid="{00000000-0005-0000-0000-000085000000}"/>
    <cellStyle name="20% - Énfasis2 67" xfId="141" xr:uid="{00000000-0005-0000-0000-000086000000}"/>
    <cellStyle name="20% - Énfasis2 68" xfId="142" xr:uid="{00000000-0005-0000-0000-000087000000}"/>
    <cellStyle name="20% - Énfasis2 69" xfId="143" xr:uid="{00000000-0005-0000-0000-000088000000}"/>
    <cellStyle name="20% - Énfasis2 7" xfId="144" xr:uid="{00000000-0005-0000-0000-000089000000}"/>
    <cellStyle name="20% - Énfasis2 70" xfId="145" xr:uid="{00000000-0005-0000-0000-00008A000000}"/>
    <cellStyle name="20% - Énfasis2 71" xfId="146" xr:uid="{00000000-0005-0000-0000-00008B000000}"/>
    <cellStyle name="20% - Énfasis2 72" xfId="147" xr:uid="{00000000-0005-0000-0000-00008C000000}"/>
    <cellStyle name="20% - Énfasis2 73" xfId="148" xr:uid="{00000000-0005-0000-0000-00008D000000}"/>
    <cellStyle name="20% - Énfasis2 8" xfId="149" xr:uid="{00000000-0005-0000-0000-00008E000000}"/>
    <cellStyle name="20% - Énfasis2 9" xfId="150" xr:uid="{00000000-0005-0000-0000-00008F000000}"/>
    <cellStyle name="20% - Énfasis3" xfId="1051" builtinId="38" customBuiltin="1"/>
    <cellStyle name="20% - Énfasis3 10" xfId="151" xr:uid="{00000000-0005-0000-0000-000090000000}"/>
    <cellStyle name="20% - Énfasis3 11" xfId="152" xr:uid="{00000000-0005-0000-0000-000091000000}"/>
    <cellStyle name="20% - Énfasis3 12" xfId="153" xr:uid="{00000000-0005-0000-0000-000092000000}"/>
    <cellStyle name="20% - Énfasis3 13" xfId="154" xr:uid="{00000000-0005-0000-0000-000093000000}"/>
    <cellStyle name="20% - Énfasis3 14" xfId="155" xr:uid="{00000000-0005-0000-0000-000094000000}"/>
    <cellStyle name="20% - Énfasis3 15" xfId="156" xr:uid="{00000000-0005-0000-0000-000095000000}"/>
    <cellStyle name="20% - Énfasis3 16" xfId="157" xr:uid="{00000000-0005-0000-0000-000096000000}"/>
    <cellStyle name="20% - Énfasis3 17" xfId="158" xr:uid="{00000000-0005-0000-0000-000097000000}"/>
    <cellStyle name="20% - Énfasis3 18" xfId="159" xr:uid="{00000000-0005-0000-0000-000098000000}"/>
    <cellStyle name="20% - Énfasis3 19" xfId="160" xr:uid="{00000000-0005-0000-0000-000099000000}"/>
    <cellStyle name="20% - Énfasis3 2" xfId="161" xr:uid="{00000000-0005-0000-0000-00009A000000}"/>
    <cellStyle name="20% - Énfasis3 20" xfId="162" xr:uid="{00000000-0005-0000-0000-00009B000000}"/>
    <cellStyle name="20% - Énfasis3 21" xfId="163" xr:uid="{00000000-0005-0000-0000-00009C000000}"/>
    <cellStyle name="20% - Énfasis3 22" xfId="164" xr:uid="{00000000-0005-0000-0000-00009D000000}"/>
    <cellStyle name="20% - Énfasis3 23" xfId="165" xr:uid="{00000000-0005-0000-0000-00009E000000}"/>
    <cellStyle name="20% - Énfasis3 24" xfId="166" xr:uid="{00000000-0005-0000-0000-00009F000000}"/>
    <cellStyle name="20% - Énfasis3 25" xfId="167" xr:uid="{00000000-0005-0000-0000-0000A0000000}"/>
    <cellStyle name="20% - Énfasis3 26" xfId="168" xr:uid="{00000000-0005-0000-0000-0000A1000000}"/>
    <cellStyle name="20% - Énfasis3 27" xfId="169" xr:uid="{00000000-0005-0000-0000-0000A2000000}"/>
    <cellStyle name="20% - Énfasis3 28" xfId="170" xr:uid="{00000000-0005-0000-0000-0000A3000000}"/>
    <cellStyle name="20% - Énfasis3 29" xfId="171" xr:uid="{00000000-0005-0000-0000-0000A4000000}"/>
    <cellStyle name="20% - Énfasis3 3" xfId="172" xr:uid="{00000000-0005-0000-0000-0000A5000000}"/>
    <cellStyle name="20% - Énfasis3 30" xfId="173" xr:uid="{00000000-0005-0000-0000-0000A6000000}"/>
    <cellStyle name="20% - Énfasis3 31" xfId="174" xr:uid="{00000000-0005-0000-0000-0000A7000000}"/>
    <cellStyle name="20% - Énfasis3 32" xfId="175" xr:uid="{00000000-0005-0000-0000-0000A8000000}"/>
    <cellStyle name="20% - Énfasis3 33" xfId="176" xr:uid="{00000000-0005-0000-0000-0000A9000000}"/>
    <cellStyle name="20% - Énfasis3 34" xfId="177" xr:uid="{00000000-0005-0000-0000-0000AA000000}"/>
    <cellStyle name="20% - Énfasis3 35" xfId="178" xr:uid="{00000000-0005-0000-0000-0000AB000000}"/>
    <cellStyle name="20% - Énfasis3 36" xfId="179" xr:uid="{00000000-0005-0000-0000-0000AC000000}"/>
    <cellStyle name="20% - Énfasis3 37" xfId="180" xr:uid="{00000000-0005-0000-0000-0000AD000000}"/>
    <cellStyle name="20% - Énfasis3 38" xfId="181" xr:uid="{00000000-0005-0000-0000-0000AE000000}"/>
    <cellStyle name="20% - Énfasis3 39" xfId="182" xr:uid="{00000000-0005-0000-0000-0000AF000000}"/>
    <cellStyle name="20% - Énfasis3 4" xfId="183" xr:uid="{00000000-0005-0000-0000-0000B0000000}"/>
    <cellStyle name="20% - Énfasis3 40" xfId="184" xr:uid="{00000000-0005-0000-0000-0000B1000000}"/>
    <cellStyle name="20% - Énfasis3 41" xfId="185" xr:uid="{00000000-0005-0000-0000-0000B2000000}"/>
    <cellStyle name="20% - Énfasis3 42" xfId="186" xr:uid="{00000000-0005-0000-0000-0000B3000000}"/>
    <cellStyle name="20% - Énfasis3 43" xfId="187" xr:uid="{00000000-0005-0000-0000-0000B4000000}"/>
    <cellStyle name="20% - Énfasis3 44" xfId="188" xr:uid="{00000000-0005-0000-0000-0000B5000000}"/>
    <cellStyle name="20% - Énfasis3 45" xfId="189" xr:uid="{00000000-0005-0000-0000-0000B6000000}"/>
    <cellStyle name="20% - Énfasis3 46" xfId="190" xr:uid="{00000000-0005-0000-0000-0000B7000000}"/>
    <cellStyle name="20% - Énfasis3 47" xfId="191" xr:uid="{00000000-0005-0000-0000-0000B8000000}"/>
    <cellStyle name="20% - Énfasis3 48" xfId="192" xr:uid="{00000000-0005-0000-0000-0000B9000000}"/>
    <cellStyle name="20% - Énfasis3 49" xfId="193" xr:uid="{00000000-0005-0000-0000-0000BA000000}"/>
    <cellStyle name="20% - Énfasis3 5" xfId="194" xr:uid="{00000000-0005-0000-0000-0000BB000000}"/>
    <cellStyle name="20% - Énfasis3 50" xfId="195" xr:uid="{00000000-0005-0000-0000-0000BC000000}"/>
    <cellStyle name="20% - Énfasis3 51" xfId="196" xr:uid="{00000000-0005-0000-0000-0000BD000000}"/>
    <cellStyle name="20% - Énfasis3 52" xfId="197" xr:uid="{00000000-0005-0000-0000-0000BE000000}"/>
    <cellStyle name="20% - Énfasis3 53" xfId="198" xr:uid="{00000000-0005-0000-0000-0000BF000000}"/>
    <cellStyle name="20% - Énfasis3 54" xfId="199" xr:uid="{00000000-0005-0000-0000-0000C0000000}"/>
    <cellStyle name="20% - Énfasis3 55" xfId="200" xr:uid="{00000000-0005-0000-0000-0000C1000000}"/>
    <cellStyle name="20% - Énfasis3 56" xfId="201" xr:uid="{00000000-0005-0000-0000-0000C2000000}"/>
    <cellStyle name="20% - Énfasis3 57" xfId="202" xr:uid="{00000000-0005-0000-0000-0000C3000000}"/>
    <cellStyle name="20% - Énfasis3 58" xfId="203" xr:uid="{00000000-0005-0000-0000-0000C4000000}"/>
    <cellStyle name="20% - Énfasis3 59" xfId="204" xr:uid="{00000000-0005-0000-0000-0000C5000000}"/>
    <cellStyle name="20% - Énfasis3 6" xfId="205" xr:uid="{00000000-0005-0000-0000-0000C6000000}"/>
    <cellStyle name="20% - Énfasis3 60" xfId="206" xr:uid="{00000000-0005-0000-0000-0000C7000000}"/>
    <cellStyle name="20% - Énfasis3 61" xfId="207" xr:uid="{00000000-0005-0000-0000-0000C8000000}"/>
    <cellStyle name="20% - Énfasis3 62" xfId="208" xr:uid="{00000000-0005-0000-0000-0000C9000000}"/>
    <cellStyle name="20% - Énfasis3 63" xfId="209" xr:uid="{00000000-0005-0000-0000-0000CA000000}"/>
    <cellStyle name="20% - Énfasis3 64" xfId="210" xr:uid="{00000000-0005-0000-0000-0000CB000000}"/>
    <cellStyle name="20% - Énfasis3 65" xfId="211" xr:uid="{00000000-0005-0000-0000-0000CC000000}"/>
    <cellStyle name="20% - Énfasis3 66" xfId="212" xr:uid="{00000000-0005-0000-0000-0000CD000000}"/>
    <cellStyle name="20% - Énfasis3 67" xfId="213" xr:uid="{00000000-0005-0000-0000-0000CE000000}"/>
    <cellStyle name="20% - Énfasis3 68" xfId="214" xr:uid="{00000000-0005-0000-0000-0000CF000000}"/>
    <cellStyle name="20% - Énfasis3 69" xfId="215" xr:uid="{00000000-0005-0000-0000-0000D0000000}"/>
    <cellStyle name="20% - Énfasis3 7" xfId="216" xr:uid="{00000000-0005-0000-0000-0000D1000000}"/>
    <cellStyle name="20% - Énfasis3 70" xfId="217" xr:uid="{00000000-0005-0000-0000-0000D2000000}"/>
    <cellStyle name="20% - Énfasis3 71" xfId="218" xr:uid="{00000000-0005-0000-0000-0000D3000000}"/>
    <cellStyle name="20% - Énfasis3 72" xfId="219" xr:uid="{00000000-0005-0000-0000-0000D4000000}"/>
    <cellStyle name="20% - Énfasis3 73" xfId="220" xr:uid="{00000000-0005-0000-0000-0000D5000000}"/>
    <cellStyle name="20% - Énfasis3 8" xfId="221" xr:uid="{00000000-0005-0000-0000-0000D6000000}"/>
    <cellStyle name="20% - Énfasis3 9" xfId="222" xr:uid="{00000000-0005-0000-0000-0000D7000000}"/>
    <cellStyle name="20% - Énfasis4" xfId="5" builtinId="42" customBuiltin="1"/>
    <cellStyle name="20% - Énfasis4 10" xfId="223" xr:uid="{00000000-0005-0000-0000-0000D9000000}"/>
    <cellStyle name="20% - Énfasis4 11" xfId="224" xr:uid="{00000000-0005-0000-0000-0000DA000000}"/>
    <cellStyle name="20% - Énfasis4 12" xfId="225" xr:uid="{00000000-0005-0000-0000-0000DB000000}"/>
    <cellStyle name="20% - Énfasis4 13" xfId="226" xr:uid="{00000000-0005-0000-0000-0000DC000000}"/>
    <cellStyle name="20% - Énfasis4 14" xfId="227" xr:uid="{00000000-0005-0000-0000-0000DD000000}"/>
    <cellStyle name="20% - Énfasis4 15" xfId="228" xr:uid="{00000000-0005-0000-0000-0000DE000000}"/>
    <cellStyle name="20% - Énfasis4 16" xfId="229" xr:uid="{00000000-0005-0000-0000-0000DF000000}"/>
    <cellStyle name="20% - Énfasis4 17" xfId="230" xr:uid="{00000000-0005-0000-0000-0000E0000000}"/>
    <cellStyle name="20% - Énfasis4 18" xfId="231" xr:uid="{00000000-0005-0000-0000-0000E1000000}"/>
    <cellStyle name="20% - Énfasis4 19" xfId="232" xr:uid="{00000000-0005-0000-0000-0000E2000000}"/>
    <cellStyle name="20% - Énfasis4 2" xfId="233" xr:uid="{00000000-0005-0000-0000-0000E3000000}"/>
    <cellStyle name="20% - Énfasis4 20" xfId="234" xr:uid="{00000000-0005-0000-0000-0000E4000000}"/>
    <cellStyle name="20% - Énfasis4 21" xfId="235" xr:uid="{00000000-0005-0000-0000-0000E5000000}"/>
    <cellStyle name="20% - Énfasis4 22" xfId="236" xr:uid="{00000000-0005-0000-0000-0000E6000000}"/>
    <cellStyle name="20% - Énfasis4 23" xfId="237" xr:uid="{00000000-0005-0000-0000-0000E7000000}"/>
    <cellStyle name="20% - Énfasis4 24" xfId="238" xr:uid="{00000000-0005-0000-0000-0000E8000000}"/>
    <cellStyle name="20% - Énfasis4 25" xfId="239" xr:uid="{00000000-0005-0000-0000-0000E9000000}"/>
    <cellStyle name="20% - Énfasis4 26" xfId="240" xr:uid="{00000000-0005-0000-0000-0000EA000000}"/>
    <cellStyle name="20% - Énfasis4 27" xfId="241" xr:uid="{00000000-0005-0000-0000-0000EB000000}"/>
    <cellStyle name="20% - Énfasis4 28" xfId="242" xr:uid="{00000000-0005-0000-0000-0000EC000000}"/>
    <cellStyle name="20% - Énfasis4 29" xfId="243" xr:uid="{00000000-0005-0000-0000-0000ED000000}"/>
    <cellStyle name="20% - Énfasis4 3" xfId="244" xr:uid="{00000000-0005-0000-0000-0000EE000000}"/>
    <cellStyle name="20% - Énfasis4 30" xfId="245" xr:uid="{00000000-0005-0000-0000-0000EF000000}"/>
    <cellStyle name="20% - Énfasis4 31" xfId="246" xr:uid="{00000000-0005-0000-0000-0000F0000000}"/>
    <cellStyle name="20% - Énfasis4 32" xfId="247" xr:uid="{00000000-0005-0000-0000-0000F1000000}"/>
    <cellStyle name="20% - Énfasis4 33" xfId="248" xr:uid="{00000000-0005-0000-0000-0000F2000000}"/>
    <cellStyle name="20% - Énfasis4 34" xfId="249" xr:uid="{00000000-0005-0000-0000-0000F3000000}"/>
    <cellStyle name="20% - Énfasis4 35" xfId="250" xr:uid="{00000000-0005-0000-0000-0000F4000000}"/>
    <cellStyle name="20% - Énfasis4 36" xfId="251" xr:uid="{00000000-0005-0000-0000-0000F5000000}"/>
    <cellStyle name="20% - Énfasis4 37" xfId="252" xr:uid="{00000000-0005-0000-0000-0000F6000000}"/>
    <cellStyle name="20% - Énfasis4 38" xfId="253" xr:uid="{00000000-0005-0000-0000-0000F7000000}"/>
    <cellStyle name="20% - Énfasis4 39" xfId="254" xr:uid="{00000000-0005-0000-0000-0000F8000000}"/>
    <cellStyle name="20% - Énfasis4 4" xfId="255" xr:uid="{00000000-0005-0000-0000-0000F9000000}"/>
    <cellStyle name="20% - Énfasis4 40" xfId="256" xr:uid="{00000000-0005-0000-0000-0000FA000000}"/>
    <cellStyle name="20% - Énfasis4 41" xfId="257" xr:uid="{00000000-0005-0000-0000-0000FB000000}"/>
    <cellStyle name="20% - Énfasis4 42" xfId="258" xr:uid="{00000000-0005-0000-0000-0000FC000000}"/>
    <cellStyle name="20% - Énfasis4 43" xfId="259" xr:uid="{00000000-0005-0000-0000-0000FD000000}"/>
    <cellStyle name="20% - Énfasis4 44" xfId="260" xr:uid="{00000000-0005-0000-0000-0000FE000000}"/>
    <cellStyle name="20% - Énfasis4 45" xfId="261" xr:uid="{00000000-0005-0000-0000-0000FF000000}"/>
    <cellStyle name="20% - Énfasis4 46" xfId="262" xr:uid="{00000000-0005-0000-0000-000000010000}"/>
    <cellStyle name="20% - Énfasis4 47" xfId="263" xr:uid="{00000000-0005-0000-0000-000001010000}"/>
    <cellStyle name="20% - Énfasis4 48" xfId="264" xr:uid="{00000000-0005-0000-0000-000002010000}"/>
    <cellStyle name="20% - Énfasis4 49" xfId="265" xr:uid="{00000000-0005-0000-0000-000003010000}"/>
    <cellStyle name="20% - Énfasis4 5" xfId="266" xr:uid="{00000000-0005-0000-0000-000004010000}"/>
    <cellStyle name="20% - Énfasis4 50" xfId="267" xr:uid="{00000000-0005-0000-0000-000005010000}"/>
    <cellStyle name="20% - Énfasis4 51" xfId="268" xr:uid="{00000000-0005-0000-0000-000006010000}"/>
    <cellStyle name="20% - Énfasis4 52" xfId="269" xr:uid="{00000000-0005-0000-0000-000007010000}"/>
    <cellStyle name="20% - Énfasis4 53" xfId="270" xr:uid="{00000000-0005-0000-0000-000008010000}"/>
    <cellStyle name="20% - Énfasis4 54" xfId="271" xr:uid="{00000000-0005-0000-0000-000009010000}"/>
    <cellStyle name="20% - Énfasis4 55" xfId="272" xr:uid="{00000000-0005-0000-0000-00000A010000}"/>
    <cellStyle name="20% - Énfasis4 56" xfId="273" xr:uid="{00000000-0005-0000-0000-00000B010000}"/>
    <cellStyle name="20% - Énfasis4 57" xfId="274" xr:uid="{00000000-0005-0000-0000-00000C010000}"/>
    <cellStyle name="20% - Énfasis4 58" xfId="275" xr:uid="{00000000-0005-0000-0000-00000D010000}"/>
    <cellStyle name="20% - Énfasis4 59" xfId="276" xr:uid="{00000000-0005-0000-0000-00000E010000}"/>
    <cellStyle name="20% - Énfasis4 6" xfId="277" xr:uid="{00000000-0005-0000-0000-00000F010000}"/>
    <cellStyle name="20% - Énfasis4 60" xfId="278" xr:uid="{00000000-0005-0000-0000-000010010000}"/>
    <cellStyle name="20% - Énfasis4 61" xfId="279" xr:uid="{00000000-0005-0000-0000-000011010000}"/>
    <cellStyle name="20% - Énfasis4 62" xfId="280" xr:uid="{00000000-0005-0000-0000-000012010000}"/>
    <cellStyle name="20% - Énfasis4 63" xfId="281" xr:uid="{00000000-0005-0000-0000-000013010000}"/>
    <cellStyle name="20% - Énfasis4 64" xfId="282" xr:uid="{00000000-0005-0000-0000-000014010000}"/>
    <cellStyle name="20% - Énfasis4 65" xfId="283" xr:uid="{00000000-0005-0000-0000-000015010000}"/>
    <cellStyle name="20% - Énfasis4 66" xfId="284" xr:uid="{00000000-0005-0000-0000-000016010000}"/>
    <cellStyle name="20% - Énfasis4 67" xfId="285" xr:uid="{00000000-0005-0000-0000-000017010000}"/>
    <cellStyle name="20% - Énfasis4 68" xfId="286" xr:uid="{00000000-0005-0000-0000-000018010000}"/>
    <cellStyle name="20% - Énfasis4 69" xfId="287" xr:uid="{00000000-0005-0000-0000-000019010000}"/>
    <cellStyle name="20% - Énfasis4 7" xfId="288" xr:uid="{00000000-0005-0000-0000-00001A010000}"/>
    <cellStyle name="20% - Énfasis4 70" xfId="289" xr:uid="{00000000-0005-0000-0000-00001B010000}"/>
    <cellStyle name="20% - Énfasis4 71" xfId="290" xr:uid="{00000000-0005-0000-0000-00001C010000}"/>
    <cellStyle name="20% - Énfasis4 72" xfId="291" xr:uid="{00000000-0005-0000-0000-00001D010000}"/>
    <cellStyle name="20% - Énfasis4 73" xfId="292" xr:uid="{00000000-0005-0000-0000-00001E010000}"/>
    <cellStyle name="20% - Énfasis4 8" xfId="293" xr:uid="{00000000-0005-0000-0000-00001F010000}"/>
    <cellStyle name="20% - Énfasis4 9" xfId="294" xr:uid="{00000000-0005-0000-0000-000020010000}"/>
    <cellStyle name="20% - Énfasis5" xfId="1058" builtinId="46" customBuiltin="1"/>
    <cellStyle name="20% - Énfasis5 10" xfId="295" xr:uid="{00000000-0005-0000-0000-000021010000}"/>
    <cellStyle name="20% - Énfasis5 11" xfId="296" xr:uid="{00000000-0005-0000-0000-000022010000}"/>
    <cellStyle name="20% - Énfasis5 12" xfId="297" xr:uid="{00000000-0005-0000-0000-000023010000}"/>
    <cellStyle name="20% - Énfasis5 13" xfId="298" xr:uid="{00000000-0005-0000-0000-000024010000}"/>
    <cellStyle name="20% - Énfasis5 14" xfId="299" xr:uid="{00000000-0005-0000-0000-000025010000}"/>
    <cellStyle name="20% - Énfasis5 15" xfId="300" xr:uid="{00000000-0005-0000-0000-000026010000}"/>
    <cellStyle name="20% - Énfasis5 16" xfId="301" xr:uid="{00000000-0005-0000-0000-000027010000}"/>
    <cellStyle name="20% - Énfasis5 17" xfId="302" xr:uid="{00000000-0005-0000-0000-000028010000}"/>
    <cellStyle name="20% - Énfasis5 18" xfId="303" xr:uid="{00000000-0005-0000-0000-000029010000}"/>
    <cellStyle name="20% - Énfasis5 19" xfId="304" xr:uid="{00000000-0005-0000-0000-00002A010000}"/>
    <cellStyle name="20% - Énfasis5 2" xfId="305" xr:uid="{00000000-0005-0000-0000-00002B010000}"/>
    <cellStyle name="20% - Énfasis5 20" xfId="306" xr:uid="{00000000-0005-0000-0000-00002C010000}"/>
    <cellStyle name="20% - Énfasis5 21" xfId="307" xr:uid="{00000000-0005-0000-0000-00002D010000}"/>
    <cellStyle name="20% - Énfasis5 22" xfId="308" xr:uid="{00000000-0005-0000-0000-00002E010000}"/>
    <cellStyle name="20% - Énfasis5 23" xfId="309" xr:uid="{00000000-0005-0000-0000-00002F010000}"/>
    <cellStyle name="20% - Énfasis5 24" xfId="310" xr:uid="{00000000-0005-0000-0000-000030010000}"/>
    <cellStyle name="20% - Énfasis5 25" xfId="311" xr:uid="{00000000-0005-0000-0000-000031010000}"/>
    <cellStyle name="20% - Énfasis5 26" xfId="312" xr:uid="{00000000-0005-0000-0000-000032010000}"/>
    <cellStyle name="20% - Énfasis5 27" xfId="313" xr:uid="{00000000-0005-0000-0000-000033010000}"/>
    <cellStyle name="20% - Énfasis5 28" xfId="314" xr:uid="{00000000-0005-0000-0000-000034010000}"/>
    <cellStyle name="20% - Énfasis5 29" xfId="315" xr:uid="{00000000-0005-0000-0000-000035010000}"/>
    <cellStyle name="20% - Énfasis5 3" xfId="316" xr:uid="{00000000-0005-0000-0000-000036010000}"/>
    <cellStyle name="20% - Énfasis5 30" xfId="317" xr:uid="{00000000-0005-0000-0000-000037010000}"/>
    <cellStyle name="20% - Énfasis5 31" xfId="318" xr:uid="{00000000-0005-0000-0000-000038010000}"/>
    <cellStyle name="20% - Énfasis5 32" xfId="319" xr:uid="{00000000-0005-0000-0000-000039010000}"/>
    <cellStyle name="20% - Énfasis5 33" xfId="320" xr:uid="{00000000-0005-0000-0000-00003A010000}"/>
    <cellStyle name="20% - Énfasis5 34" xfId="321" xr:uid="{00000000-0005-0000-0000-00003B010000}"/>
    <cellStyle name="20% - Énfasis5 35" xfId="322" xr:uid="{00000000-0005-0000-0000-00003C010000}"/>
    <cellStyle name="20% - Énfasis5 36" xfId="323" xr:uid="{00000000-0005-0000-0000-00003D010000}"/>
    <cellStyle name="20% - Énfasis5 37" xfId="324" xr:uid="{00000000-0005-0000-0000-00003E010000}"/>
    <cellStyle name="20% - Énfasis5 38" xfId="325" xr:uid="{00000000-0005-0000-0000-00003F010000}"/>
    <cellStyle name="20% - Énfasis5 39" xfId="326" xr:uid="{00000000-0005-0000-0000-000040010000}"/>
    <cellStyle name="20% - Énfasis5 4" xfId="327" xr:uid="{00000000-0005-0000-0000-000041010000}"/>
    <cellStyle name="20% - Énfasis5 40" xfId="328" xr:uid="{00000000-0005-0000-0000-000042010000}"/>
    <cellStyle name="20% - Énfasis5 41" xfId="329" xr:uid="{00000000-0005-0000-0000-000043010000}"/>
    <cellStyle name="20% - Énfasis5 42" xfId="330" xr:uid="{00000000-0005-0000-0000-000044010000}"/>
    <cellStyle name="20% - Énfasis5 43" xfId="331" xr:uid="{00000000-0005-0000-0000-000045010000}"/>
    <cellStyle name="20% - Énfasis5 44" xfId="332" xr:uid="{00000000-0005-0000-0000-000046010000}"/>
    <cellStyle name="20% - Énfasis5 45" xfId="333" xr:uid="{00000000-0005-0000-0000-000047010000}"/>
    <cellStyle name="20% - Énfasis5 46" xfId="334" xr:uid="{00000000-0005-0000-0000-000048010000}"/>
    <cellStyle name="20% - Énfasis5 47" xfId="335" xr:uid="{00000000-0005-0000-0000-000049010000}"/>
    <cellStyle name="20% - Énfasis5 48" xfId="336" xr:uid="{00000000-0005-0000-0000-00004A010000}"/>
    <cellStyle name="20% - Énfasis5 49" xfId="337" xr:uid="{00000000-0005-0000-0000-00004B010000}"/>
    <cellStyle name="20% - Énfasis5 5" xfId="338" xr:uid="{00000000-0005-0000-0000-00004C010000}"/>
    <cellStyle name="20% - Énfasis5 50" xfId="339" xr:uid="{00000000-0005-0000-0000-00004D010000}"/>
    <cellStyle name="20% - Énfasis5 51" xfId="340" xr:uid="{00000000-0005-0000-0000-00004E010000}"/>
    <cellStyle name="20% - Énfasis5 52" xfId="341" xr:uid="{00000000-0005-0000-0000-00004F010000}"/>
    <cellStyle name="20% - Énfasis5 53" xfId="342" xr:uid="{00000000-0005-0000-0000-000050010000}"/>
    <cellStyle name="20% - Énfasis5 54" xfId="343" xr:uid="{00000000-0005-0000-0000-000051010000}"/>
    <cellStyle name="20% - Énfasis5 55" xfId="344" xr:uid="{00000000-0005-0000-0000-000052010000}"/>
    <cellStyle name="20% - Énfasis5 56" xfId="345" xr:uid="{00000000-0005-0000-0000-000053010000}"/>
    <cellStyle name="20% - Énfasis5 57" xfId="346" xr:uid="{00000000-0005-0000-0000-000054010000}"/>
    <cellStyle name="20% - Énfasis5 58" xfId="347" xr:uid="{00000000-0005-0000-0000-000055010000}"/>
    <cellStyle name="20% - Énfasis5 59" xfId="348" xr:uid="{00000000-0005-0000-0000-000056010000}"/>
    <cellStyle name="20% - Énfasis5 6" xfId="349" xr:uid="{00000000-0005-0000-0000-000057010000}"/>
    <cellStyle name="20% - Énfasis5 60" xfId="350" xr:uid="{00000000-0005-0000-0000-000058010000}"/>
    <cellStyle name="20% - Énfasis5 61" xfId="351" xr:uid="{00000000-0005-0000-0000-000059010000}"/>
    <cellStyle name="20% - Énfasis5 62" xfId="352" xr:uid="{00000000-0005-0000-0000-00005A010000}"/>
    <cellStyle name="20% - Énfasis5 63" xfId="353" xr:uid="{00000000-0005-0000-0000-00005B010000}"/>
    <cellStyle name="20% - Énfasis5 64" xfId="354" xr:uid="{00000000-0005-0000-0000-00005C010000}"/>
    <cellStyle name="20% - Énfasis5 65" xfId="355" xr:uid="{00000000-0005-0000-0000-00005D010000}"/>
    <cellStyle name="20% - Énfasis5 66" xfId="356" xr:uid="{00000000-0005-0000-0000-00005E010000}"/>
    <cellStyle name="20% - Énfasis5 67" xfId="357" xr:uid="{00000000-0005-0000-0000-00005F010000}"/>
    <cellStyle name="20% - Énfasis5 68" xfId="358" xr:uid="{00000000-0005-0000-0000-000060010000}"/>
    <cellStyle name="20% - Énfasis5 69" xfId="359" xr:uid="{00000000-0005-0000-0000-000061010000}"/>
    <cellStyle name="20% - Énfasis5 7" xfId="360" xr:uid="{00000000-0005-0000-0000-000062010000}"/>
    <cellStyle name="20% - Énfasis5 70" xfId="361" xr:uid="{00000000-0005-0000-0000-000063010000}"/>
    <cellStyle name="20% - Énfasis5 71" xfId="362" xr:uid="{00000000-0005-0000-0000-000064010000}"/>
    <cellStyle name="20% - Énfasis5 72" xfId="363" xr:uid="{00000000-0005-0000-0000-000065010000}"/>
    <cellStyle name="20% - Énfasis5 73" xfId="364" xr:uid="{00000000-0005-0000-0000-000066010000}"/>
    <cellStyle name="20% - Énfasis5 8" xfId="365" xr:uid="{00000000-0005-0000-0000-000067010000}"/>
    <cellStyle name="20% - Énfasis5 9" xfId="366" xr:uid="{00000000-0005-0000-0000-000068010000}"/>
    <cellStyle name="20% - Énfasis6" xfId="1062" builtinId="50" customBuiltin="1"/>
    <cellStyle name="20% - Énfasis6 10" xfId="367" xr:uid="{00000000-0005-0000-0000-000069010000}"/>
    <cellStyle name="20% - Énfasis6 11" xfId="368" xr:uid="{00000000-0005-0000-0000-00006A010000}"/>
    <cellStyle name="20% - Énfasis6 12" xfId="369" xr:uid="{00000000-0005-0000-0000-00006B010000}"/>
    <cellStyle name="20% - Énfasis6 13" xfId="370" xr:uid="{00000000-0005-0000-0000-00006C010000}"/>
    <cellStyle name="20% - Énfasis6 14" xfId="371" xr:uid="{00000000-0005-0000-0000-00006D010000}"/>
    <cellStyle name="20% - Énfasis6 15" xfId="372" xr:uid="{00000000-0005-0000-0000-00006E010000}"/>
    <cellStyle name="20% - Énfasis6 16" xfId="373" xr:uid="{00000000-0005-0000-0000-00006F010000}"/>
    <cellStyle name="20% - Énfasis6 17" xfId="374" xr:uid="{00000000-0005-0000-0000-000070010000}"/>
    <cellStyle name="20% - Énfasis6 18" xfId="375" xr:uid="{00000000-0005-0000-0000-000071010000}"/>
    <cellStyle name="20% - Énfasis6 19" xfId="376" xr:uid="{00000000-0005-0000-0000-000072010000}"/>
    <cellStyle name="20% - Énfasis6 2" xfId="377" xr:uid="{00000000-0005-0000-0000-000073010000}"/>
    <cellStyle name="20% - Énfasis6 20" xfId="378" xr:uid="{00000000-0005-0000-0000-000074010000}"/>
    <cellStyle name="20% - Énfasis6 21" xfId="379" xr:uid="{00000000-0005-0000-0000-000075010000}"/>
    <cellStyle name="20% - Énfasis6 22" xfId="380" xr:uid="{00000000-0005-0000-0000-000076010000}"/>
    <cellStyle name="20% - Énfasis6 23" xfId="381" xr:uid="{00000000-0005-0000-0000-000077010000}"/>
    <cellStyle name="20% - Énfasis6 24" xfId="382" xr:uid="{00000000-0005-0000-0000-000078010000}"/>
    <cellStyle name="20% - Énfasis6 25" xfId="383" xr:uid="{00000000-0005-0000-0000-000079010000}"/>
    <cellStyle name="20% - Énfasis6 26" xfId="384" xr:uid="{00000000-0005-0000-0000-00007A010000}"/>
    <cellStyle name="20% - Énfasis6 27" xfId="385" xr:uid="{00000000-0005-0000-0000-00007B010000}"/>
    <cellStyle name="20% - Énfasis6 28" xfId="386" xr:uid="{00000000-0005-0000-0000-00007C010000}"/>
    <cellStyle name="20% - Énfasis6 29" xfId="387" xr:uid="{00000000-0005-0000-0000-00007D010000}"/>
    <cellStyle name="20% - Énfasis6 3" xfId="388" xr:uid="{00000000-0005-0000-0000-00007E010000}"/>
    <cellStyle name="20% - Énfasis6 30" xfId="389" xr:uid="{00000000-0005-0000-0000-00007F010000}"/>
    <cellStyle name="20% - Énfasis6 31" xfId="390" xr:uid="{00000000-0005-0000-0000-000080010000}"/>
    <cellStyle name="20% - Énfasis6 32" xfId="391" xr:uid="{00000000-0005-0000-0000-000081010000}"/>
    <cellStyle name="20% - Énfasis6 33" xfId="392" xr:uid="{00000000-0005-0000-0000-000082010000}"/>
    <cellStyle name="20% - Énfasis6 34" xfId="393" xr:uid="{00000000-0005-0000-0000-000083010000}"/>
    <cellStyle name="20% - Énfasis6 35" xfId="394" xr:uid="{00000000-0005-0000-0000-000084010000}"/>
    <cellStyle name="20% - Énfasis6 36" xfId="395" xr:uid="{00000000-0005-0000-0000-000085010000}"/>
    <cellStyle name="20% - Énfasis6 37" xfId="396" xr:uid="{00000000-0005-0000-0000-000086010000}"/>
    <cellStyle name="20% - Énfasis6 38" xfId="397" xr:uid="{00000000-0005-0000-0000-000087010000}"/>
    <cellStyle name="20% - Énfasis6 39" xfId="398" xr:uid="{00000000-0005-0000-0000-000088010000}"/>
    <cellStyle name="20% - Énfasis6 4" xfId="399" xr:uid="{00000000-0005-0000-0000-000089010000}"/>
    <cellStyle name="20% - Énfasis6 40" xfId="400" xr:uid="{00000000-0005-0000-0000-00008A010000}"/>
    <cellStyle name="20% - Énfasis6 41" xfId="401" xr:uid="{00000000-0005-0000-0000-00008B010000}"/>
    <cellStyle name="20% - Énfasis6 42" xfId="402" xr:uid="{00000000-0005-0000-0000-00008C010000}"/>
    <cellStyle name="20% - Énfasis6 43" xfId="403" xr:uid="{00000000-0005-0000-0000-00008D010000}"/>
    <cellStyle name="20% - Énfasis6 44" xfId="404" xr:uid="{00000000-0005-0000-0000-00008E010000}"/>
    <cellStyle name="20% - Énfasis6 45" xfId="405" xr:uid="{00000000-0005-0000-0000-00008F010000}"/>
    <cellStyle name="20% - Énfasis6 46" xfId="406" xr:uid="{00000000-0005-0000-0000-000090010000}"/>
    <cellStyle name="20% - Énfasis6 47" xfId="407" xr:uid="{00000000-0005-0000-0000-000091010000}"/>
    <cellStyle name="20% - Énfasis6 48" xfId="408" xr:uid="{00000000-0005-0000-0000-000092010000}"/>
    <cellStyle name="20% - Énfasis6 49" xfId="409" xr:uid="{00000000-0005-0000-0000-000093010000}"/>
    <cellStyle name="20% - Énfasis6 5" xfId="410" xr:uid="{00000000-0005-0000-0000-000094010000}"/>
    <cellStyle name="20% - Énfasis6 50" xfId="411" xr:uid="{00000000-0005-0000-0000-000095010000}"/>
    <cellStyle name="20% - Énfasis6 51" xfId="412" xr:uid="{00000000-0005-0000-0000-000096010000}"/>
    <cellStyle name="20% - Énfasis6 52" xfId="413" xr:uid="{00000000-0005-0000-0000-000097010000}"/>
    <cellStyle name="20% - Énfasis6 53" xfId="414" xr:uid="{00000000-0005-0000-0000-000098010000}"/>
    <cellStyle name="20% - Énfasis6 54" xfId="415" xr:uid="{00000000-0005-0000-0000-000099010000}"/>
    <cellStyle name="20% - Énfasis6 55" xfId="416" xr:uid="{00000000-0005-0000-0000-00009A010000}"/>
    <cellStyle name="20% - Énfasis6 56" xfId="417" xr:uid="{00000000-0005-0000-0000-00009B010000}"/>
    <cellStyle name="20% - Énfasis6 57" xfId="418" xr:uid="{00000000-0005-0000-0000-00009C010000}"/>
    <cellStyle name="20% - Énfasis6 58" xfId="419" xr:uid="{00000000-0005-0000-0000-00009D010000}"/>
    <cellStyle name="20% - Énfasis6 59" xfId="420" xr:uid="{00000000-0005-0000-0000-00009E010000}"/>
    <cellStyle name="20% - Énfasis6 6" xfId="421" xr:uid="{00000000-0005-0000-0000-00009F010000}"/>
    <cellStyle name="20% - Énfasis6 60" xfId="422" xr:uid="{00000000-0005-0000-0000-0000A0010000}"/>
    <cellStyle name="20% - Énfasis6 61" xfId="423" xr:uid="{00000000-0005-0000-0000-0000A1010000}"/>
    <cellStyle name="20% - Énfasis6 62" xfId="424" xr:uid="{00000000-0005-0000-0000-0000A2010000}"/>
    <cellStyle name="20% - Énfasis6 63" xfId="425" xr:uid="{00000000-0005-0000-0000-0000A3010000}"/>
    <cellStyle name="20% - Énfasis6 64" xfId="426" xr:uid="{00000000-0005-0000-0000-0000A4010000}"/>
    <cellStyle name="20% - Énfasis6 65" xfId="427" xr:uid="{00000000-0005-0000-0000-0000A5010000}"/>
    <cellStyle name="20% - Énfasis6 66" xfId="428" xr:uid="{00000000-0005-0000-0000-0000A6010000}"/>
    <cellStyle name="20% - Énfasis6 67" xfId="429" xr:uid="{00000000-0005-0000-0000-0000A7010000}"/>
    <cellStyle name="20% - Énfasis6 68" xfId="430" xr:uid="{00000000-0005-0000-0000-0000A8010000}"/>
    <cellStyle name="20% - Énfasis6 69" xfId="431" xr:uid="{00000000-0005-0000-0000-0000A9010000}"/>
    <cellStyle name="20% - Énfasis6 7" xfId="432" xr:uid="{00000000-0005-0000-0000-0000AA010000}"/>
    <cellStyle name="20% - Énfasis6 70" xfId="433" xr:uid="{00000000-0005-0000-0000-0000AB010000}"/>
    <cellStyle name="20% - Énfasis6 71" xfId="434" xr:uid="{00000000-0005-0000-0000-0000AC010000}"/>
    <cellStyle name="20% - Énfasis6 72" xfId="435" xr:uid="{00000000-0005-0000-0000-0000AD010000}"/>
    <cellStyle name="20% - Énfasis6 73" xfId="436" xr:uid="{00000000-0005-0000-0000-0000AE010000}"/>
    <cellStyle name="20% - Énfasis6 8" xfId="437" xr:uid="{00000000-0005-0000-0000-0000AF010000}"/>
    <cellStyle name="20% - Énfasis6 9" xfId="438" xr:uid="{00000000-0005-0000-0000-0000B0010000}"/>
    <cellStyle name="40% - Énfasis1" xfId="1044" builtinId="31" customBuiltin="1"/>
    <cellStyle name="40% - Énfasis1 10" xfId="439" xr:uid="{00000000-0005-0000-0000-0000B1010000}"/>
    <cellStyle name="40% - Énfasis1 11" xfId="440" xr:uid="{00000000-0005-0000-0000-0000B2010000}"/>
    <cellStyle name="40% - Énfasis1 12" xfId="441" xr:uid="{00000000-0005-0000-0000-0000B3010000}"/>
    <cellStyle name="40% - Énfasis1 13" xfId="442" xr:uid="{00000000-0005-0000-0000-0000B4010000}"/>
    <cellStyle name="40% - Énfasis1 14" xfId="443" xr:uid="{00000000-0005-0000-0000-0000B5010000}"/>
    <cellStyle name="40% - Énfasis1 15" xfId="444" xr:uid="{00000000-0005-0000-0000-0000B6010000}"/>
    <cellStyle name="40% - Énfasis1 16" xfId="445" xr:uid="{00000000-0005-0000-0000-0000B7010000}"/>
    <cellStyle name="40% - Énfasis1 17" xfId="446" xr:uid="{00000000-0005-0000-0000-0000B8010000}"/>
    <cellStyle name="40% - Énfasis1 18" xfId="447" xr:uid="{00000000-0005-0000-0000-0000B9010000}"/>
    <cellStyle name="40% - Énfasis1 19" xfId="448" xr:uid="{00000000-0005-0000-0000-0000BA010000}"/>
    <cellStyle name="40% - Énfasis1 2" xfId="449" xr:uid="{00000000-0005-0000-0000-0000BB010000}"/>
    <cellStyle name="40% - Énfasis1 20" xfId="450" xr:uid="{00000000-0005-0000-0000-0000BC010000}"/>
    <cellStyle name="40% - Énfasis1 21" xfId="451" xr:uid="{00000000-0005-0000-0000-0000BD010000}"/>
    <cellStyle name="40% - Énfasis1 22" xfId="452" xr:uid="{00000000-0005-0000-0000-0000BE010000}"/>
    <cellStyle name="40% - Énfasis1 23" xfId="453" xr:uid="{00000000-0005-0000-0000-0000BF010000}"/>
    <cellStyle name="40% - Énfasis1 24" xfId="454" xr:uid="{00000000-0005-0000-0000-0000C0010000}"/>
    <cellStyle name="40% - Énfasis1 25" xfId="455" xr:uid="{00000000-0005-0000-0000-0000C1010000}"/>
    <cellStyle name="40% - Énfasis1 26" xfId="456" xr:uid="{00000000-0005-0000-0000-0000C2010000}"/>
    <cellStyle name="40% - Énfasis1 27" xfId="457" xr:uid="{00000000-0005-0000-0000-0000C3010000}"/>
    <cellStyle name="40% - Énfasis1 28" xfId="458" xr:uid="{00000000-0005-0000-0000-0000C4010000}"/>
    <cellStyle name="40% - Énfasis1 29" xfId="459" xr:uid="{00000000-0005-0000-0000-0000C5010000}"/>
    <cellStyle name="40% - Énfasis1 3" xfId="460" xr:uid="{00000000-0005-0000-0000-0000C6010000}"/>
    <cellStyle name="40% - Énfasis1 30" xfId="461" xr:uid="{00000000-0005-0000-0000-0000C7010000}"/>
    <cellStyle name="40% - Énfasis1 31" xfId="462" xr:uid="{00000000-0005-0000-0000-0000C8010000}"/>
    <cellStyle name="40% - Énfasis1 32" xfId="463" xr:uid="{00000000-0005-0000-0000-0000C9010000}"/>
    <cellStyle name="40% - Énfasis1 33" xfId="464" xr:uid="{00000000-0005-0000-0000-0000CA010000}"/>
    <cellStyle name="40% - Énfasis1 34" xfId="465" xr:uid="{00000000-0005-0000-0000-0000CB010000}"/>
    <cellStyle name="40% - Énfasis1 35" xfId="466" xr:uid="{00000000-0005-0000-0000-0000CC010000}"/>
    <cellStyle name="40% - Énfasis1 36" xfId="467" xr:uid="{00000000-0005-0000-0000-0000CD010000}"/>
    <cellStyle name="40% - Énfasis1 37" xfId="468" xr:uid="{00000000-0005-0000-0000-0000CE010000}"/>
    <cellStyle name="40% - Énfasis1 38" xfId="469" xr:uid="{00000000-0005-0000-0000-0000CF010000}"/>
    <cellStyle name="40% - Énfasis1 39" xfId="470" xr:uid="{00000000-0005-0000-0000-0000D0010000}"/>
    <cellStyle name="40% - Énfasis1 4" xfId="471" xr:uid="{00000000-0005-0000-0000-0000D1010000}"/>
    <cellStyle name="40% - Énfasis1 40" xfId="472" xr:uid="{00000000-0005-0000-0000-0000D2010000}"/>
    <cellStyle name="40% - Énfasis1 41" xfId="473" xr:uid="{00000000-0005-0000-0000-0000D3010000}"/>
    <cellStyle name="40% - Énfasis1 42" xfId="474" xr:uid="{00000000-0005-0000-0000-0000D4010000}"/>
    <cellStyle name="40% - Énfasis1 43" xfId="475" xr:uid="{00000000-0005-0000-0000-0000D5010000}"/>
    <cellStyle name="40% - Énfasis1 44" xfId="476" xr:uid="{00000000-0005-0000-0000-0000D6010000}"/>
    <cellStyle name="40% - Énfasis1 45" xfId="477" xr:uid="{00000000-0005-0000-0000-0000D7010000}"/>
    <cellStyle name="40% - Énfasis1 46" xfId="478" xr:uid="{00000000-0005-0000-0000-0000D8010000}"/>
    <cellStyle name="40% - Énfasis1 47" xfId="479" xr:uid="{00000000-0005-0000-0000-0000D9010000}"/>
    <cellStyle name="40% - Énfasis1 48" xfId="480" xr:uid="{00000000-0005-0000-0000-0000DA010000}"/>
    <cellStyle name="40% - Énfasis1 49" xfId="481" xr:uid="{00000000-0005-0000-0000-0000DB010000}"/>
    <cellStyle name="40% - Énfasis1 5" xfId="482" xr:uid="{00000000-0005-0000-0000-0000DC010000}"/>
    <cellStyle name="40% - Énfasis1 50" xfId="483" xr:uid="{00000000-0005-0000-0000-0000DD010000}"/>
    <cellStyle name="40% - Énfasis1 51" xfId="484" xr:uid="{00000000-0005-0000-0000-0000DE010000}"/>
    <cellStyle name="40% - Énfasis1 52" xfId="485" xr:uid="{00000000-0005-0000-0000-0000DF010000}"/>
    <cellStyle name="40% - Énfasis1 53" xfId="486" xr:uid="{00000000-0005-0000-0000-0000E0010000}"/>
    <cellStyle name="40% - Énfasis1 54" xfId="487" xr:uid="{00000000-0005-0000-0000-0000E1010000}"/>
    <cellStyle name="40% - Énfasis1 55" xfId="488" xr:uid="{00000000-0005-0000-0000-0000E2010000}"/>
    <cellStyle name="40% - Énfasis1 56" xfId="489" xr:uid="{00000000-0005-0000-0000-0000E3010000}"/>
    <cellStyle name="40% - Énfasis1 57" xfId="490" xr:uid="{00000000-0005-0000-0000-0000E4010000}"/>
    <cellStyle name="40% - Énfasis1 58" xfId="491" xr:uid="{00000000-0005-0000-0000-0000E5010000}"/>
    <cellStyle name="40% - Énfasis1 59" xfId="492" xr:uid="{00000000-0005-0000-0000-0000E6010000}"/>
    <cellStyle name="40% - Énfasis1 6" xfId="493" xr:uid="{00000000-0005-0000-0000-0000E7010000}"/>
    <cellStyle name="40% - Énfasis1 60" xfId="494" xr:uid="{00000000-0005-0000-0000-0000E8010000}"/>
    <cellStyle name="40% - Énfasis1 61" xfId="495" xr:uid="{00000000-0005-0000-0000-0000E9010000}"/>
    <cellStyle name="40% - Énfasis1 62" xfId="496" xr:uid="{00000000-0005-0000-0000-0000EA010000}"/>
    <cellStyle name="40% - Énfasis1 63" xfId="497" xr:uid="{00000000-0005-0000-0000-0000EB010000}"/>
    <cellStyle name="40% - Énfasis1 64" xfId="498" xr:uid="{00000000-0005-0000-0000-0000EC010000}"/>
    <cellStyle name="40% - Énfasis1 65" xfId="499" xr:uid="{00000000-0005-0000-0000-0000ED010000}"/>
    <cellStyle name="40% - Énfasis1 66" xfId="500" xr:uid="{00000000-0005-0000-0000-0000EE010000}"/>
    <cellStyle name="40% - Énfasis1 67" xfId="501" xr:uid="{00000000-0005-0000-0000-0000EF010000}"/>
    <cellStyle name="40% - Énfasis1 68" xfId="502" xr:uid="{00000000-0005-0000-0000-0000F0010000}"/>
    <cellStyle name="40% - Énfasis1 69" xfId="503" xr:uid="{00000000-0005-0000-0000-0000F1010000}"/>
    <cellStyle name="40% - Énfasis1 7" xfId="504" xr:uid="{00000000-0005-0000-0000-0000F2010000}"/>
    <cellStyle name="40% - Énfasis1 70" xfId="505" xr:uid="{00000000-0005-0000-0000-0000F3010000}"/>
    <cellStyle name="40% - Énfasis1 71" xfId="506" xr:uid="{00000000-0005-0000-0000-0000F4010000}"/>
    <cellStyle name="40% - Énfasis1 72" xfId="507" xr:uid="{00000000-0005-0000-0000-0000F5010000}"/>
    <cellStyle name="40% - Énfasis1 73" xfId="508" xr:uid="{00000000-0005-0000-0000-0000F6010000}"/>
    <cellStyle name="40% - Énfasis1 8" xfId="509" xr:uid="{00000000-0005-0000-0000-0000F7010000}"/>
    <cellStyle name="40% - Énfasis1 9" xfId="510" xr:uid="{00000000-0005-0000-0000-0000F8010000}"/>
    <cellStyle name="40% - Énfasis2" xfId="1048" builtinId="35" customBuiltin="1"/>
    <cellStyle name="40% - Énfasis2 10" xfId="511" xr:uid="{00000000-0005-0000-0000-0000F9010000}"/>
    <cellStyle name="40% - Énfasis2 11" xfId="512" xr:uid="{00000000-0005-0000-0000-0000FA010000}"/>
    <cellStyle name="40% - Énfasis2 12" xfId="513" xr:uid="{00000000-0005-0000-0000-0000FB010000}"/>
    <cellStyle name="40% - Énfasis2 13" xfId="514" xr:uid="{00000000-0005-0000-0000-0000FC010000}"/>
    <cellStyle name="40% - Énfasis2 14" xfId="515" xr:uid="{00000000-0005-0000-0000-0000FD010000}"/>
    <cellStyle name="40% - Énfasis2 15" xfId="516" xr:uid="{00000000-0005-0000-0000-0000FE010000}"/>
    <cellStyle name="40% - Énfasis2 16" xfId="517" xr:uid="{00000000-0005-0000-0000-0000FF010000}"/>
    <cellStyle name="40% - Énfasis2 17" xfId="518" xr:uid="{00000000-0005-0000-0000-000000020000}"/>
    <cellStyle name="40% - Énfasis2 18" xfId="519" xr:uid="{00000000-0005-0000-0000-000001020000}"/>
    <cellStyle name="40% - Énfasis2 19" xfId="520" xr:uid="{00000000-0005-0000-0000-000002020000}"/>
    <cellStyle name="40% - Énfasis2 2" xfId="521" xr:uid="{00000000-0005-0000-0000-000003020000}"/>
    <cellStyle name="40% - Énfasis2 20" xfId="522" xr:uid="{00000000-0005-0000-0000-000004020000}"/>
    <cellStyle name="40% - Énfasis2 21" xfId="523" xr:uid="{00000000-0005-0000-0000-000005020000}"/>
    <cellStyle name="40% - Énfasis2 22" xfId="524" xr:uid="{00000000-0005-0000-0000-000006020000}"/>
    <cellStyle name="40% - Énfasis2 23" xfId="525" xr:uid="{00000000-0005-0000-0000-000007020000}"/>
    <cellStyle name="40% - Énfasis2 24" xfId="526" xr:uid="{00000000-0005-0000-0000-000008020000}"/>
    <cellStyle name="40% - Énfasis2 25" xfId="527" xr:uid="{00000000-0005-0000-0000-000009020000}"/>
    <cellStyle name="40% - Énfasis2 26" xfId="528" xr:uid="{00000000-0005-0000-0000-00000A020000}"/>
    <cellStyle name="40% - Énfasis2 27" xfId="529" xr:uid="{00000000-0005-0000-0000-00000B020000}"/>
    <cellStyle name="40% - Énfasis2 28" xfId="530" xr:uid="{00000000-0005-0000-0000-00000C020000}"/>
    <cellStyle name="40% - Énfasis2 29" xfId="531" xr:uid="{00000000-0005-0000-0000-00000D020000}"/>
    <cellStyle name="40% - Énfasis2 3" xfId="532" xr:uid="{00000000-0005-0000-0000-00000E020000}"/>
    <cellStyle name="40% - Énfasis2 30" xfId="533" xr:uid="{00000000-0005-0000-0000-00000F020000}"/>
    <cellStyle name="40% - Énfasis2 31" xfId="534" xr:uid="{00000000-0005-0000-0000-000010020000}"/>
    <cellStyle name="40% - Énfasis2 32" xfId="535" xr:uid="{00000000-0005-0000-0000-000011020000}"/>
    <cellStyle name="40% - Énfasis2 33" xfId="536" xr:uid="{00000000-0005-0000-0000-000012020000}"/>
    <cellStyle name="40% - Énfasis2 34" xfId="537" xr:uid="{00000000-0005-0000-0000-000013020000}"/>
    <cellStyle name="40% - Énfasis2 35" xfId="538" xr:uid="{00000000-0005-0000-0000-000014020000}"/>
    <cellStyle name="40% - Énfasis2 36" xfId="539" xr:uid="{00000000-0005-0000-0000-000015020000}"/>
    <cellStyle name="40% - Énfasis2 37" xfId="540" xr:uid="{00000000-0005-0000-0000-000016020000}"/>
    <cellStyle name="40% - Énfasis2 38" xfId="541" xr:uid="{00000000-0005-0000-0000-000017020000}"/>
    <cellStyle name="40% - Énfasis2 39" xfId="542" xr:uid="{00000000-0005-0000-0000-000018020000}"/>
    <cellStyle name="40% - Énfasis2 4" xfId="543" xr:uid="{00000000-0005-0000-0000-000019020000}"/>
    <cellStyle name="40% - Énfasis2 40" xfId="544" xr:uid="{00000000-0005-0000-0000-00001A020000}"/>
    <cellStyle name="40% - Énfasis2 41" xfId="545" xr:uid="{00000000-0005-0000-0000-00001B020000}"/>
    <cellStyle name="40% - Énfasis2 42" xfId="546" xr:uid="{00000000-0005-0000-0000-00001C020000}"/>
    <cellStyle name="40% - Énfasis2 43" xfId="547" xr:uid="{00000000-0005-0000-0000-00001D020000}"/>
    <cellStyle name="40% - Énfasis2 44" xfId="548" xr:uid="{00000000-0005-0000-0000-00001E020000}"/>
    <cellStyle name="40% - Énfasis2 45" xfId="549" xr:uid="{00000000-0005-0000-0000-00001F020000}"/>
    <cellStyle name="40% - Énfasis2 46" xfId="550" xr:uid="{00000000-0005-0000-0000-000020020000}"/>
    <cellStyle name="40% - Énfasis2 47" xfId="551" xr:uid="{00000000-0005-0000-0000-000021020000}"/>
    <cellStyle name="40% - Énfasis2 48" xfId="552" xr:uid="{00000000-0005-0000-0000-000022020000}"/>
    <cellStyle name="40% - Énfasis2 49" xfId="553" xr:uid="{00000000-0005-0000-0000-000023020000}"/>
    <cellStyle name="40% - Énfasis2 5" xfId="554" xr:uid="{00000000-0005-0000-0000-000024020000}"/>
    <cellStyle name="40% - Énfasis2 50" xfId="555" xr:uid="{00000000-0005-0000-0000-000025020000}"/>
    <cellStyle name="40% - Énfasis2 51" xfId="556" xr:uid="{00000000-0005-0000-0000-000026020000}"/>
    <cellStyle name="40% - Énfasis2 52" xfId="557" xr:uid="{00000000-0005-0000-0000-000027020000}"/>
    <cellStyle name="40% - Énfasis2 53" xfId="558" xr:uid="{00000000-0005-0000-0000-000028020000}"/>
    <cellStyle name="40% - Énfasis2 54" xfId="559" xr:uid="{00000000-0005-0000-0000-000029020000}"/>
    <cellStyle name="40% - Énfasis2 55" xfId="560" xr:uid="{00000000-0005-0000-0000-00002A020000}"/>
    <cellStyle name="40% - Énfasis2 56" xfId="561" xr:uid="{00000000-0005-0000-0000-00002B020000}"/>
    <cellStyle name="40% - Énfasis2 57" xfId="562" xr:uid="{00000000-0005-0000-0000-00002C020000}"/>
    <cellStyle name="40% - Énfasis2 58" xfId="563" xr:uid="{00000000-0005-0000-0000-00002D020000}"/>
    <cellStyle name="40% - Énfasis2 59" xfId="564" xr:uid="{00000000-0005-0000-0000-00002E020000}"/>
    <cellStyle name="40% - Énfasis2 6" xfId="565" xr:uid="{00000000-0005-0000-0000-00002F020000}"/>
    <cellStyle name="40% - Énfasis2 60" xfId="566" xr:uid="{00000000-0005-0000-0000-000030020000}"/>
    <cellStyle name="40% - Énfasis2 61" xfId="567" xr:uid="{00000000-0005-0000-0000-000031020000}"/>
    <cellStyle name="40% - Énfasis2 62" xfId="568" xr:uid="{00000000-0005-0000-0000-000032020000}"/>
    <cellStyle name="40% - Énfasis2 63" xfId="569" xr:uid="{00000000-0005-0000-0000-000033020000}"/>
    <cellStyle name="40% - Énfasis2 64" xfId="570" xr:uid="{00000000-0005-0000-0000-000034020000}"/>
    <cellStyle name="40% - Énfasis2 65" xfId="571" xr:uid="{00000000-0005-0000-0000-000035020000}"/>
    <cellStyle name="40% - Énfasis2 66" xfId="572" xr:uid="{00000000-0005-0000-0000-000036020000}"/>
    <cellStyle name="40% - Énfasis2 67" xfId="573" xr:uid="{00000000-0005-0000-0000-000037020000}"/>
    <cellStyle name="40% - Énfasis2 68" xfId="574" xr:uid="{00000000-0005-0000-0000-000038020000}"/>
    <cellStyle name="40% - Énfasis2 69" xfId="575" xr:uid="{00000000-0005-0000-0000-000039020000}"/>
    <cellStyle name="40% - Énfasis2 7" xfId="576" xr:uid="{00000000-0005-0000-0000-00003A020000}"/>
    <cellStyle name="40% - Énfasis2 70" xfId="577" xr:uid="{00000000-0005-0000-0000-00003B020000}"/>
    <cellStyle name="40% - Énfasis2 71" xfId="578" xr:uid="{00000000-0005-0000-0000-00003C020000}"/>
    <cellStyle name="40% - Énfasis2 72" xfId="579" xr:uid="{00000000-0005-0000-0000-00003D020000}"/>
    <cellStyle name="40% - Énfasis2 73" xfId="580" xr:uid="{00000000-0005-0000-0000-00003E020000}"/>
    <cellStyle name="40% - Énfasis2 8" xfId="581" xr:uid="{00000000-0005-0000-0000-00003F020000}"/>
    <cellStyle name="40% - Énfasis2 9" xfId="582" xr:uid="{00000000-0005-0000-0000-000040020000}"/>
    <cellStyle name="40% - Énfasis3" xfId="1052" builtinId="39" customBuiltin="1"/>
    <cellStyle name="40% - Énfasis3 10" xfId="583" xr:uid="{00000000-0005-0000-0000-000041020000}"/>
    <cellStyle name="40% - Énfasis3 11" xfId="584" xr:uid="{00000000-0005-0000-0000-000042020000}"/>
    <cellStyle name="40% - Énfasis3 12" xfId="585" xr:uid="{00000000-0005-0000-0000-000043020000}"/>
    <cellStyle name="40% - Énfasis3 13" xfId="586" xr:uid="{00000000-0005-0000-0000-000044020000}"/>
    <cellStyle name="40% - Énfasis3 14" xfId="587" xr:uid="{00000000-0005-0000-0000-000045020000}"/>
    <cellStyle name="40% - Énfasis3 15" xfId="588" xr:uid="{00000000-0005-0000-0000-000046020000}"/>
    <cellStyle name="40% - Énfasis3 16" xfId="589" xr:uid="{00000000-0005-0000-0000-000047020000}"/>
    <cellStyle name="40% - Énfasis3 17" xfId="590" xr:uid="{00000000-0005-0000-0000-000048020000}"/>
    <cellStyle name="40% - Énfasis3 18" xfId="591" xr:uid="{00000000-0005-0000-0000-000049020000}"/>
    <cellStyle name="40% - Énfasis3 19" xfId="592" xr:uid="{00000000-0005-0000-0000-00004A020000}"/>
    <cellStyle name="40% - Énfasis3 2" xfId="593" xr:uid="{00000000-0005-0000-0000-00004B020000}"/>
    <cellStyle name="40% - Énfasis3 20" xfId="594" xr:uid="{00000000-0005-0000-0000-00004C020000}"/>
    <cellStyle name="40% - Énfasis3 21" xfId="595" xr:uid="{00000000-0005-0000-0000-00004D020000}"/>
    <cellStyle name="40% - Énfasis3 22" xfId="596" xr:uid="{00000000-0005-0000-0000-00004E020000}"/>
    <cellStyle name="40% - Énfasis3 23" xfId="597" xr:uid="{00000000-0005-0000-0000-00004F020000}"/>
    <cellStyle name="40% - Énfasis3 24" xfId="598" xr:uid="{00000000-0005-0000-0000-000050020000}"/>
    <cellStyle name="40% - Énfasis3 25" xfId="599" xr:uid="{00000000-0005-0000-0000-000051020000}"/>
    <cellStyle name="40% - Énfasis3 26" xfId="600" xr:uid="{00000000-0005-0000-0000-000052020000}"/>
    <cellStyle name="40% - Énfasis3 27" xfId="601" xr:uid="{00000000-0005-0000-0000-000053020000}"/>
    <cellStyle name="40% - Énfasis3 28" xfId="602" xr:uid="{00000000-0005-0000-0000-000054020000}"/>
    <cellStyle name="40% - Énfasis3 29" xfId="603" xr:uid="{00000000-0005-0000-0000-000055020000}"/>
    <cellStyle name="40% - Énfasis3 3" xfId="604" xr:uid="{00000000-0005-0000-0000-000056020000}"/>
    <cellStyle name="40% - Énfasis3 30" xfId="605" xr:uid="{00000000-0005-0000-0000-000057020000}"/>
    <cellStyle name="40% - Énfasis3 31" xfId="606" xr:uid="{00000000-0005-0000-0000-000058020000}"/>
    <cellStyle name="40% - Énfasis3 32" xfId="607" xr:uid="{00000000-0005-0000-0000-000059020000}"/>
    <cellStyle name="40% - Énfasis3 33" xfId="608" xr:uid="{00000000-0005-0000-0000-00005A020000}"/>
    <cellStyle name="40% - Énfasis3 34" xfId="609" xr:uid="{00000000-0005-0000-0000-00005B020000}"/>
    <cellStyle name="40% - Énfasis3 35" xfId="610" xr:uid="{00000000-0005-0000-0000-00005C020000}"/>
    <cellStyle name="40% - Énfasis3 36" xfId="611" xr:uid="{00000000-0005-0000-0000-00005D020000}"/>
    <cellStyle name="40% - Énfasis3 37" xfId="612" xr:uid="{00000000-0005-0000-0000-00005E020000}"/>
    <cellStyle name="40% - Énfasis3 38" xfId="613" xr:uid="{00000000-0005-0000-0000-00005F020000}"/>
    <cellStyle name="40% - Énfasis3 39" xfId="614" xr:uid="{00000000-0005-0000-0000-000060020000}"/>
    <cellStyle name="40% - Énfasis3 4" xfId="615" xr:uid="{00000000-0005-0000-0000-000061020000}"/>
    <cellStyle name="40% - Énfasis3 40" xfId="616" xr:uid="{00000000-0005-0000-0000-000062020000}"/>
    <cellStyle name="40% - Énfasis3 41" xfId="617" xr:uid="{00000000-0005-0000-0000-000063020000}"/>
    <cellStyle name="40% - Énfasis3 42" xfId="618" xr:uid="{00000000-0005-0000-0000-000064020000}"/>
    <cellStyle name="40% - Énfasis3 43" xfId="619" xr:uid="{00000000-0005-0000-0000-000065020000}"/>
    <cellStyle name="40% - Énfasis3 44" xfId="620" xr:uid="{00000000-0005-0000-0000-000066020000}"/>
    <cellStyle name="40% - Énfasis3 45" xfId="621" xr:uid="{00000000-0005-0000-0000-000067020000}"/>
    <cellStyle name="40% - Énfasis3 46" xfId="622" xr:uid="{00000000-0005-0000-0000-000068020000}"/>
    <cellStyle name="40% - Énfasis3 47" xfId="623" xr:uid="{00000000-0005-0000-0000-000069020000}"/>
    <cellStyle name="40% - Énfasis3 48" xfId="624" xr:uid="{00000000-0005-0000-0000-00006A020000}"/>
    <cellStyle name="40% - Énfasis3 49" xfId="625" xr:uid="{00000000-0005-0000-0000-00006B020000}"/>
    <cellStyle name="40% - Énfasis3 5" xfId="626" xr:uid="{00000000-0005-0000-0000-00006C020000}"/>
    <cellStyle name="40% - Énfasis3 50" xfId="627" xr:uid="{00000000-0005-0000-0000-00006D020000}"/>
    <cellStyle name="40% - Énfasis3 51" xfId="628" xr:uid="{00000000-0005-0000-0000-00006E020000}"/>
    <cellStyle name="40% - Énfasis3 52" xfId="629" xr:uid="{00000000-0005-0000-0000-00006F020000}"/>
    <cellStyle name="40% - Énfasis3 53" xfId="630" xr:uid="{00000000-0005-0000-0000-000070020000}"/>
    <cellStyle name="40% - Énfasis3 54" xfId="631" xr:uid="{00000000-0005-0000-0000-000071020000}"/>
    <cellStyle name="40% - Énfasis3 55" xfId="632" xr:uid="{00000000-0005-0000-0000-000072020000}"/>
    <cellStyle name="40% - Énfasis3 56" xfId="633" xr:uid="{00000000-0005-0000-0000-000073020000}"/>
    <cellStyle name="40% - Énfasis3 57" xfId="634" xr:uid="{00000000-0005-0000-0000-000074020000}"/>
    <cellStyle name="40% - Énfasis3 58" xfId="635" xr:uid="{00000000-0005-0000-0000-000075020000}"/>
    <cellStyle name="40% - Énfasis3 59" xfId="636" xr:uid="{00000000-0005-0000-0000-000076020000}"/>
    <cellStyle name="40% - Énfasis3 6" xfId="637" xr:uid="{00000000-0005-0000-0000-000077020000}"/>
    <cellStyle name="40% - Énfasis3 60" xfId="638" xr:uid="{00000000-0005-0000-0000-000078020000}"/>
    <cellStyle name="40% - Énfasis3 61" xfId="639" xr:uid="{00000000-0005-0000-0000-000079020000}"/>
    <cellStyle name="40% - Énfasis3 62" xfId="640" xr:uid="{00000000-0005-0000-0000-00007A020000}"/>
    <cellStyle name="40% - Énfasis3 63" xfId="641" xr:uid="{00000000-0005-0000-0000-00007B020000}"/>
    <cellStyle name="40% - Énfasis3 64" xfId="642" xr:uid="{00000000-0005-0000-0000-00007C020000}"/>
    <cellStyle name="40% - Énfasis3 65" xfId="643" xr:uid="{00000000-0005-0000-0000-00007D020000}"/>
    <cellStyle name="40% - Énfasis3 66" xfId="644" xr:uid="{00000000-0005-0000-0000-00007E020000}"/>
    <cellStyle name="40% - Énfasis3 67" xfId="645" xr:uid="{00000000-0005-0000-0000-00007F020000}"/>
    <cellStyle name="40% - Énfasis3 68" xfId="646" xr:uid="{00000000-0005-0000-0000-000080020000}"/>
    <cellStyle name="40% - Énfasis3 69" xfId="647" xr:uid="{00000000-0005-0000-0000-000081020000}"/>
    <cellStyle name="40% - Énfasis3 7" xfId="648" xr:uid="{00000000-0005-0000-0000-000082020000}"/>
    <cellStyle name="40% - Énfasis3 70" xfId="649" xr:uid="{00000000-0005-0000-0000-000083020000}"/>
    <cellStyle name="40% - Énfasis3 71" xfId="650" xr:uid="{00000000-0005-0000-0000-000084020000}"/>
    <cellStyle name="40% - Énfasis3 72" xfId="651" xr:uid="{00000000-0005-0000-0000-000085020000}"/>
    <cellStyle name="40% - Énfasis3 73" xfId="652" xr:uid="{00000000-0005-0000-0000-000086020000}"/>
    <cellStyle name="40% - Énfasis3 8" xfId="653" xr:uid="{00000000-0005-0000-0000-000087020000}"/>
    <cellStyle name="40% - Énfasis3 9" xfId="654" xr:uid="{00000000-0005-0000-0000-000088020000}"/>
    <cellStyle name="40% - Énfasis4" xfId="1055" builtinId="43" customBuiltin="1"/>
    <cellStyle name="40% - Énfasis4 10" xfId="655" xr:uid="{00000000-0005-0000-0000-000089020000}"/>
    <cellStyle name="40% - Énfasis4 11" xfId="656" xr:uid="{00000000-0005-0000-0000-00008A020000}"/>
    <cellStyle name="40% - Énfasis4 12" xfId="657" xr:uid="{00000000-0005-0000-0000-00008B020000}"/>
    <cellStyle name="40% - Énfasis4 13" xfId="658" xr:uid="{00000000-0005-0000-0000-00008C020000}"/>
    <cellStyle name="40% - Énfasis4 14" xfId="659" xr:uid="{00000000-0005-0000-0000-00008D020000}"/>
    <cellStyle name="40% - Énfasis4 15" xfId="660" xr:uid="{00000000-0005-0000-0000-00008E020000}"/>
    <cellStyle name="40% - Énfasis4 16" xfId="661" xr:uid="{00000000-0005-0000-0000-00008F020000}"/>
    <cellStyle name="40% - Énfasis4 17" xfId="662" xr:uid="{00000000-0005-0000-0000-000090020000}"/>
    <cellStyle name="40% - Énfasis4 18" xfId="663" xr:uid="{00000000-0005-0000-0000-000091020000}"/>
    <cellStyle name="40% - Énfasis4 19" xfId="664" xr:uid="{00000000-0005-0000-0000-000092020000}"/>
    <cellStyle name="40% - Énfasis4 2" xfId="665" xr:uid="{00000000-0005-0000-0000-000093020000}"/>
    <cellStyle name="40% - Énfasis4 20" xfId="666" xr:uid="{00000000-0005-0000-0000-000094020000}"/>
    <cellStyle name="40% - Énfasis4 21" xfId="667" xr:uid="{00000000-0005-0000-0000-000095020000}"/>
    <cellStyle name="40% - Énfasis4 22" xfId="668" xr:uid="{00000000-0005-0000-0000-000096020000}"/>
    <cellStyle name="40% - Énfasis4 23" xfId="669" xr:uid="{00000000-0005-0000-0000-000097020000}"/>
    <cellStyle name="40% - Énfasis4 24" xfId="670" xr:uid="{00000000-0005-0000-0000-000098020000}"/>
    <cellStyle name="40% - Énfasis4 25" xfId="671" xr:uid="{00000000-0005-0000-0000-000099020000}"/>
    <cellStyle name="40% - Énfasis4 26" xfId="672" xr:uid="{00000000-0005-0000-0000-00009A020000}"/>
    <cellStyle name="40% - Énfasis4 27" xfId="673" xr:uid="{00000000-0005-0000-0000-00009B020000}"/>
    <cellStyle name="40% - Énfasis4 28" xfId="674" xr:uid="{00000000-0005-0000-0000-00009C020000}"/>
    <cellStyle name="40% - Énfasis4 29" xfId="675" xr:uid="{00000000-0005-0000-0000-00009D020000}"/>
    <cellStyle name="40% - Énfasis4 3" xfId="676" xr:uid="{00000000-0005-0000-0000-00009E020000}"/>
    <cellStyle name="40% - Énfasis4 30" xfId="677" xr:uid="{00000000-0005-0000-0000-00009F020000}"/>
    <cellStyle name="40% - Énfasis4 31" xfId="678" xr:uid="{00000000-0005-0000-0000-0000A0020000}"/>
    <cellStyle name="40% - Énfasis4 32" xfId="679" xr:uid="{00000000-0005-0000-0000-0000A1020000}"/>
    <cellStyle name="40% - Énfasis4 33" xfId="680" xr:uid="{00000000-0005-0000-0000-0000A2020000}"/>
    <cellStyle name="40% - Énfasis4 34" xfId="681" xr:uid="{00000000-0005-0000-0000-0000A3020000}"/>
    <cellStyle name="40% - Énfasis4 35" xfId="682" xr:uid="{00000000-0005-0000-0000-0000A4020000}"/>
    <cellStyle name="40% - Énfasis4 36" xfId="683" xr:uid="{00000000-0005-0000-0000-0000A5020000}"/>
    <cellStyle name="40% - Énfasis4 37" xfId="684" xr:uid="{00000000-0005-0000-0000-0000A6020000}"/>
    <cellStyle name="40% - Énfasis4 38" xfId="685" xr:uid="{00000000-0005-0000-0000-0000A7020000}"/>
    <cellStyle name="40% - Énfasis4 39" xfId="686" xr:uid="{00000000-0005-0000-0000-0000A8020000}"/>
    <cellStyle name="40% - Énfasis4 4" xfId="687" xr:uid="{00000000-0005-0000-0000-0000A9020000}"/>
    <cellStyle name="40% - Énfasis4 40" xfId="688" xr:uid="{00000000-0005-0000-0000-0000AA020000}"/>
    <cellStyle name="40% - Énfasis4 41" xfId="689" xr:uid="{00000000-0005-0000-0000-0000AB020000}"/>
    <cellStyle name="40% - Énfasis4 42" xfId="690" xr:uid="{00000000-0005-0000-0000-0000AC020000}"/>
    <cellStyle name="40% - Énfasis4 43" xfId="691" xr:uid="{00000000-0005-0000-0000-0000AD020000}"/>
    <cellStyle name="40% - Énfasis4 44" xfId="692" xr:uid="{00000000-0005-0000-0000-0000AE020000}"/>
    <cellStyle name="40% - Énfasis4 45" xfId="693" xr:uid="{00000000-0005-0000-0000-0000AF020000}"/>
    <cellStyle name="40% - Énfasis4 46" xfId="694" xr:uid="{00000000-0005-0000-0000-0000B0020000}"/>
    <cellStyle name="40% - Énfasis4 47" xfId="695" xr:uid="{00000000-0005-0000-0000-0000B1020000}"/>
    <cellStyle name="40% - Énfasis4 48" xfId="696" xr:uid="{00000000-0005-0000-0000-0000B2020000}"/>
    <cellStyle name="40% - Énfasis4 49" xfId="697" xr:uid="{00000000-0005-0000-0000-0000B3020000}"/>
    <cellStyle name="40% - Énfasis4 5" xfId="698" xr:uid="{00000000-0005-0000-0000-0000B4020000}"/>
    <cellStyle name="40% - Énfasis4 50" xfId="699" xr:uid="{00000000-0005-0000-0000-0000B5020000}"/>
    <cellStyle name="40% - Énfasis4 51" xfId="700" xr:uid="{00000000-0005-0000-0000-0000B6020000}"/>
    <cellStyle name="40% - Énfasis4 52" xfId="701" xr:uid="{00000000-0005-0000-0000-0000B7020000}"/>
    <cellStyle name="40% - Énfasis4 53" xfId="702" xr:uid="{00000000-0005-0000-0000-0000B8020000}"/>
    <cellStyle name="40% - Énfasis4 54" xfId="703" xr:uid="{00000000-0005-0000-0000-0000B9020000}"/>
    <cellStyle name="40% - Énfasis4 55" xfId="704" xr:uid="{00000000-0005-0000-0000-0000BA020000}"/>
    <cellStyle name="40% - Énfasis4 56" xfId="705" xr:uid="{00000000-0005-0000-0000-0000BB020000}"/>
    <cellStyle name="40% - Énfasis4 57" xfId="706" xr:uid="{00000000-0005-0000-0000-0000BC020000}"/>
    <cellStyle name="40% - Énfasis4 58" xfId="707" xr:uid="{00000000-0005-0000-0000-0000BD020000}"/>
    <cellStyle name="40% - Énfasis4 59" xfId="708" xr:uid="{00000000-0005-0000-0000-0000BE020000}"/>
    <cellStyle name="40% - Énfasis4 6" xfId="709" xr:uid="{00000000-0005-0000-0000-0000BF020000}"/>
    <cellStyle name="40% - Énfasis4 60" xfId="710" xr:uid="{00000000-0005-0000-0000-0000C0020000}"/>
    <cellStyle name="40% - Énfasis4 61" xfId="711" xr:uid="{00000000-0005-0000-0000-0000C1020000}"/>
    <cellStyle name="40% - Énfasis4 62" xfId="712" xr:uid="{00000000-0005-0000-0000-0000C2020000}"/>
    <cellStyle name="40% - Énfasis4 63" xfId="713" xr:uid="{00000000-0005-0000-0000-0000C3020000}"/>
    <cellStyle name="40% - Énfasis4 64" xfId="714" xr:uid="{00000000-0005-0000-0000-0000C4020000}"/>
    <cellStyle name="40% - Énfasis4 65" xfId="715" xr:uid="{00000000-0005-0000-0000-0000C5020000}"/>
    <cellStyle name="40% - Énfasis4 66" xfId="716" xr:uid="{00000000-0005-0000-0000-0000C6020000}"/>
    <cellStyle name="40% - Énfasis4 67" xfId="717" xr:uid="{00000000-0005-0000-0000-0000C7020000}"/>
    <cellStyle name="40% - Énfasis4 68" xfId="718" xr:uid="{00000000-0005-0000-0000-0000C8020000}"/>
    <cellStyle name="40% - Énfasis4 69" xfId="719" xr:uid="{00000000-0005-0000-0000-0000C9020000}"/>
    <cellStyle name="40% - Énfasis4 7" xfId="720" xr:uid="{00000000-0005-0000-0000-0000CA020000}"/>
    <cellStyle name="40% - Énfasis4 70" xfId="721" xr:uid="{00000000-0005-0000-0000-0000CB020000}"/>
    <cellStyle name="40% - Énfasis4 71" xfId="722" xr:uid="{00000000-0005-0000-0000-0000CC020000}"/>
    <cellStyle name="40% - Énfasis4 72" xfId="723" xr:uid="{00000000-0005-0000-0000-0000CD020000}"/>
    <cellStyle name="40% - Énfasis4 73" xfId="724" xr:uid="{00000000-0005-0000-0000-0000CE020000}"/>
    <cellStyle name="40% - Énfasis4 8" xfId="725" xr:uid="{00000000-0005-0000-0000-0000CF020000}"/>
    <cellStyle name="40% - Énfasis4 9" xfId="726" xr:uid="{00000000-0005-0000-0000-0000D0020000}"/>
    <cellStyle name="40% - Énfasis5" xfId="1059" builtinId="47" customBuiltin="1"/>
    <cellStyle name="40% - Énfasis5 10" xfId="727" xr:uid="{00000000-0005-0000-0000-0000D1020000}"/>
    <cellStyle name="40% - Énfasis5 11" xfId="728" xr:uid="{00000000-0005-0000-0000-0000D2020000}"/>
    <cellStyle name="40% - Énfasis5 12" xfId="729" xr:uid="{00000000-0005-0000-0000-0000D3020000}"/>
    <cellStyle name="40% - Énfasis5 13" xfId="730" xr:uid="{00000000-0005-0000-0000-0000D4020000}"/>
    <cellStyle name="40% - Énfasis5 14" xfId="731" xr:uid="{00000000-0005-0000-0000-0000D5020000}"/>
    <cellStyle name="40% - Énfasis5 15" xfId="732" xr:uid="{00000000-0005-0000-0000-0000D6020000}"/>
    <cellStyle name="40% - Énfasis5 16" xfId="733" xr:uid="{00000000-0005-0000-0000-0000D7020000}"/>
    <cellStyle name="40% - Énfasis5 17" xfId="734" xr:uid="{00000000-0005-0000-0000-0000D8020000}"/>
    <cellStyle name="40% - Énfasis5 18" xfId="735" xr:uid="{00000000-0005-0000-0000-0000D9020000}"/>
    <cellStyle name="40% - Énfasis5 19" xfId="736" xr:uid="{00000000-0005-0000-0000-0000DA020000}"/>
    <cellStyle name="40% - Énfasis5 2" xfId="737" xr:uid="{00000000-0005-0000-0000-0000DB020000}"/>
    <cellStyle name="40% - Énfasis5 20" xfId="738" xr:uid="{00000000-0005-0000-0000-0000DC020000}"/>
    <cellStyle name="40% - Énfasis5 21" xfId="739" xr:uid="{00000000-0005-0000-0000-0000DD020000}"/>
    <cellStyle name="40% - Énfasis5 22" xfId="740" xr:uid="{00000000-0005-0000-0000-0000DE020000}"/>
    <cellStyle name="40% - Énfasis5 23" xfId="741" xr:uid="{00000000-0005-0000-0000-0000DF020000}"/>
    <cellStyle name="40% - Énfasis5 24" xfId="742" xr:uid="{00000000-0005-0000-0000-0000E0020000}"/>
    <cellStyle name="40% - Énfasis5 25" xfId="743" xr:uid="{00000000-0005-0000-0000-0000E1020000}"/>
    <cellStyle name="40% - Énfasis5 26" xfId="744" xr:uid="{00000000-0005-0000-0000-0000E2020000}"/>
    <cellStyle name="40% - Énfasis5 27" xfId="745" xr:uid="{00000000-0005-0000-0000-0000E3020000}"/>
    <cellStyle name="40% - Énfasis5 28" xfId="746" xr:uid="{00000000-0005-0000-0000-0000E4020000}"/>
    <cellStyle name="40% - Énfasis5 29" xfId="747" xr:uid="{00000000-0005-0000-0000-0000E5020000}"/>
    <cellStyle name="40% - Énfasis5 3" xfId="748" xr:uid="{00000000-0005-0000-0000-0000E6020000}"/>
    <cellStyle name="40% - Énfasis5 30" xfId="749" xr:uid="{00000000-0005-0000-0000-0000E7020000}"/>
    <cellStyle name="40% - Énfasis5 31" xfId="750" xr:uid="{00000000-0005-0000-0000-0000E8020000}"/>
    <cellStyle name="40% - Énfasis5 32" xfId="751" xr:uid="{00000000-0005-0000-0000-0000E9020000}"/>
    <cellStyle name="40% - Énfasis5 33" xfId="752" xr:uid="{00000000-0005-0000-0000-0000EA020000}"/>
    <cellStyle name="40% - Énfasis5 34" xfId="753" xr:uid="{00000000-0005-0000-0000-0000EB020000}"/>
    <cellStyle name="40% - Énfasis5 35" xfId="754" xr:uid="{00000000-0005-0000-0000-0000EC020000}"/>
    <cellStyle name="40% - Énfasis5 36" xfId="755" xr:uid="{00000000-0005-0000-0000-0000ED020000}"/>
    <cellStyle name="40% - Énfasis5 37" xfId="756" xr:uid="{00000000-0005-0000-0000-0000EE020000}"/>
    <cellStyle name="40% - Énfasis5 38" xfId="757" xr:uid="{00000000-0005-0000-0000-0000EF020000}"/>
    <cellStyle name="40% - Énfasis5 39" xfId="758" xr:uid="{00000000-0005-0000-0000-0000F0020000}"/>
    <cellStyle name="40% - Énfasis5 4" xfId="759" xr:uid="{00000000-0005-0000-0000-0000F1020000}"/>
    <cellStyle name="40% - Énfasis5 40" xfId="760" xr:uid="{00000000-0005-0000-0000-0000F2020000}"/>
    <cellStyle name="40% - Énfasis5 41" xfId="761" xr:uid="{00000000-0005-0000-0000-0000F3020000}"/>
    <cellStyle name="40% - Énfasis5 42" xfId="762" xr:uid="{00000000-0005-0000-0000-0000F4020000}"/>
    <cellStyle name="40% - Énfasis5 43" xfId="763" xr:uid="{00000000-0005-0000-0000-0000F5020000}"/>
    <cellStyle name="40% - Énfasis5 44" xfId="764" xr:uid="{00000000-0005-0000-0000-0000F6020000}"/>
    <cellStyle name="40% - Énfasis5 45" xfId="765" xr:uid="{00000000-0005-0000-0000-0000F7020000}"/>
    <cellStyle name="40% - Énfasis5 46" xfId="766" xr:uid="{00000000-0005-0000-0000-0000F8020000}"/>
    <cellStyle name="40% - Énfasis5 47" xfId="767" xr:uid="{00000000-0005-0000-0000-0000F9020000}"/>
    <cellStyle name="40% - Énfasis5 48" xfId="768" xr:uid="{00000000-0005-0000-0000-0000FA020000}"/>
    <cellStyle name="40% - Énfasis5 49" xfId="769" xr:uid="{00000000-0005-0000-0000-0000FB020000}"/>
    <cellStyle name="40% - Énfasis5 5" xfId="770" xr:uid="{00000000-0005-0000-0000-0000FC020000}"/>
    <cellStyle name="40% - Énfasis5 50" xfId="771" xr:uid="{00000000-0005-0000-0000-0000FD020000}"/>
    <cellStyle name="40% - Énfasis5 51" xfId="772" xr:uid="{00000000-0005-0000-0000-0000FE020000}"/>
    <cellStyle name="40% - Énfasis5 52" xfId="773" xr:uid="{00000000-0005-0000-0000-0000FF020000}"/>
    <cellStyle name="40% - Énfasis5 53" xfId="774" xr:uid="{00000000-0005-0000-0000-000000030000}"/>
    <cellStyle name="40% - Énfasis5 54" xfId="775" xr:uid="{00000000-0005-0000-0000-000001030000}"/>
    <cellStyle name="40% - Énfasis5 55" xfId="776" xr:uid="{00000000-0005-0000-0000-000002030000}"/>
    <cellStyle name="40% - Énfasis5 56" xfId="777" xr:uid="{00000000-0005-0000-0000-000003030000}"/>
    <cellStyle name="40% - Énfasis5 57" xfId="778" xr:uid="{00000000-0005-0000-0000-000004030000}"/>
    <cellStyle name="40% - Énfasis5 58" xfId="779" xr:uid="{00000000-0005-0000-0000-000005030000}"/>
    <cellStyle name="40% - Énfasis5 59" xfId="780" xr:uid="{00000000-0005-0000-0000-000006030000}"/>
    <cellStyle name="40% - Énfasis5 6" xfId="781" xr:uid="{00000000-0005-0000-0000-000007030000}"/>
    <cellStyle name="40% - Énfasis5 60" xfId="782" xr:uid="{00000000-0005-0000-0000-000008030000}"/>
    <cellStyle name="40% - Énfasis5 61" xfId="783" xr:uid="{00000000-0005-0000-0000-000009030000}"/>
    <cellStyle name="40% - Énfasis5 62" xfId="784" xr:uid="{00000000-0005-0000-0000-00000A030000}"/>
    <cellStyle name="40% - Énfasis5 63" xfId="785" xr:uid="{00000000-0005-0000-0000-00000B030000}"/>
    <cellStyle name="40% - Énfasis5 64" xfId="786" xr:uid="{00000000-0005-0000-0000-00000C030000}"/>
    <cellStyle name="40% - Énfasis5 65" xfId="787" xr:uid="{00000000-0005-0000-0000-00000D030000}"/>
    <cellStyle name="40% - Énfasis5 66" xfId="788" xr:uid="{00000000-0005-0000-0000-00000E030000}"/>
    <cellStyle name="40% - Énfasis5 67" xfId="789" xr:uid="{00000000-0005-0000-0000-00000F030000}"/>
    <cellStyle name="40% - Énfasis5 68" xfId="790" xr:uid="{00000000-0005-0000-0000-000010030000}"/>
    <cellStyle name="40% - Énfasis5 69" xfId="791" xr:uid="{00000000-0005-0000-0000-000011030000}"/>
    <cellStyle name="40% - Énfasis5 7" xfId="792" xr:uid="{00000000-0005-0000-0000-000012030000}"/>
    <cellStyle name="40% - Énfasis5 70" xfId="793" xr:uid="{00000000-0005-0000-0000-000013030000}"/>
    <cellStyle name="40% - Énfasis5 71" xfId="794" xr:uid="{00000000-0005-0000-0000-000014030000}"/>
    <cellStyle name="40% - Énfasis5 72" xfId="795" xr:uid="{00000000-0005-0000-0000-000015030000}"/>
    <cellStyle name="40% - Énfasis5 73" xfId="796" xr:uid="{00000000-0005-0000-0000-000016030000}"/>
    <cellStyle name="40% - Énfasis5 8" xfId="797" xr:uid="{00000000-0005-0000-0000-000017030000}"/>
    <cellStyle name="40% - Énfasis5 9" xfId="798" xr:uid="{00000000-0005-0000-0000-000018030000}"/>
    <cellStyle name="40% - Énfasis6" xfId="1063" builtinId="51" customBuiltin="1"/>
    <cellStyle name="40% - Énfasis6 10" xfId="799" xr:uid="{00000000-0005-0000-0000-000019030000}"/>
    <cellStyle name="40% - Énfasis6 11" xfId="800" xr:uid="{00000000-0005-0000-0000-00001A030000}"/>
    <cellStyle name="40% - Énfasis6 12" xfId="801" xr:uid="{00000000-0005-0000-0000-00001B030000}"/>
    <cellStyle name="40% - Énfasis6 13" xfId="802" xr:uid="{00000000-0005-0000-0000-00001C030000}"/>
    <cellStyle name="40% - Énfasis6 14" xfId="803" xr:uid="{00000000-0005-0000-0000-00001D030000}"/>
    <cellStyle name="40% - Énfasis6 15" xfId="804" xr:uid="{00000000-0005-0000-0000-00001E030000}"/>
    <cellStyle name="40% - Énfasis6 16" xfId="805" xr:uid="{00000000-0005-0000-0000-00001F030000}"/>
    <cellStyle name="40% - Énfasis6 17" xfId="806" xr:uid="{00000000-0005-0000-0000-000020030000}"/>
    <cellStyle name="40% - Énfasis6 18" xfId="807" xr:uid="{00000000-0005-0000-0000-000021030000}"/>
    <cellStyle name="40% - Énfasis6 19" xfId="808" xr:uid="{00000000-0005-0000-0000-000022030000}"/>
    <cellStyle name="40% - Énfasis6 2" xfId="809" xr:uid="{00000000-0005-0000-0000-000023030000}"/>
    <cellStyle name="40% - Énfasis6 20" xfId="810" xr:uid="{00000000-0005-0000-0000-000024030000}"/>
    <cellStyle name="40% - Énfasis6 21" xfId="811" xr:uid="{00000000-0005-0000-0000-000025030000}"/>
    <cellStyle name="40% - Énfasis6 22" xfId="812" xr:uid="{00000000-0005-0000-0000-000026030000}"/>
    <cellStyle name="40% - Énfasis6 23" xfId="813" xr:uid="{00000000-0005-0000-0000-000027030000}"/>
    <cellStyle name="40% - Énfasis6 24" xfId="814" xr:uid="{00000000-0005-0000-0000-000028030000}"/>
    <cellStyle name="40% - Énfasis6 25" xfId="815" xr:uid="{00000000-0005-0000-0000-000029030000}"/>
    <cellStyle name="40% - Énfasis6 26" xfId="816" xr:uid="{00000000-0005-0000-0000-00002A030000}"/>
    <cellStyle name="40% - Énfasis6 27" xfId="817" xr:uid="{00000000-0005-0000-0000-00002B030000}"/>
    <cellStyle name="40% - Énfasis6 28" xfId="818" xr:uid="{00000000-0005-0000-0000-00002C030000}"/>
    <cellStyle name="40% - Énfasis6 29" xfId="819" xr:uid="{00000000-0005-0000-0000-00002D030000}"/>
    <cellStyle name="40% - Énfasis6 3" xfId="820" xr:uid="{00000000-0005-0000-0000-00002E030000}"/>
    <cellStyle name="40% - Énfasis6 30" xfId="821" xr:uid="{00000000-0005-0000-0000-00002F030000}"/>
    <cellStyle name="40% - Énfasis6 31" xfId="822" xr:uid="{00000000-0005-0000-0000-000030030000}"/>
    <cellStyle name="40% - Énfasis6 32" xfId="823" xr:uid="{00000000-0005-0000-0000-000031030000}"/>
    <cellStyle name="40% - Énfasis6 33" xfId="824" xr:uid="{00000000-0005-0000-0000-000032030000}"/>
    <cellStyle name="40% - Énfasis6 34" xfId="825" xr:uid="{00000000-0005-0000-0000-000033030000}"/>
    <cellStyle name="40% - Énfasis6 35" xfId="826" xr:uid="{00000000-0005-0000-0000-000034030000}"/>
    <cellStyle name="40% - Énfasis6 36" xfId="827" xr:uid="{00000000-0005-0000-0000-000035030000}"/>
    <cellStyle name="40% - Énfasis6 37" xfId="828" xr:uid="{00000000-0005-0000-0000-000036030000}"/>
    <cellStyle name="40% - Énfasis6 38" xfId="829" xr:uid="{00000000-0005-0000-0000-000037030000}"/>
    <cellStyle name="40% - Énfasis6 39" xfId="830" xr:uid="{00000000-0005-0000-0000-000038030000}"/>
    <cellStyle name="40% - Énfasis6 4" xfId="831" xr:uid="{00000000-0005-0000-0000-000039030000}"/>
    <cellStyle name="40% - Énfasis6 40" xfId="832" xr:uid="{00000000-0005-0000-0000-00003A030000}"/>
    <cellStyle name="40% - Énfasis6 41" xfId="833" xr:uid="{00000000-0005-0000-0000-00003B030000}"/>
    <cellStyle name="40% - Énfasis6 42" xfId="834" xr:uid="{00000000-0005-0000-0000-00003C030000}"/>
    <cellStyle name="40% - Énfasis6 43" xfId="835" xr:uid="{00000000-0005-0000-0000-00003D030000}"/>
    <cellStyle name="40% - Énfasis6 44" xfId="836" xr:uid="{00000000-0005-0000-0000-00003E030000}"/>
    <cellStyle name="40% - Énfasis6 45" xfId="837" xr:uid="{00000000-0005-0000-0000-00003F030000}"/>
    <cellStyle name="40% - Énfasis6 46" xfId="838" xr:uid="{00000000-0005-0000-0000-000040030000}"/>
    <cellStyle name="40% - Énfasis6 47" xfId="839" xr:uid="{00000000-0005-0000-0000-000041030000}"/>
    <cellStyle name="40% - Énfasis6 48" xfId="840" xr:uid="{00000000-0005-0000-0000-000042030000}"/>
    <cellStyle name="40% - Énfasis6 49" xfId="841" xr:uid="{00000000-0005-0000-0000-000043030000}"/>
    <cellStyle name="40% - Énfasis6 5" xfId="842" xr:uid="{00000000-0005-0000-0000-000044030000}"/>
    <cellStyle name="40% - Énfasis6 50" xfId="843" xr:uid="{00000000-0005-0000-0000-000045030000}"/>
    <cellStyle name="40% - Énfasis6 51" xfId="844" xr:uid="{00000000-0005-0000-0000-000046030000}"/>
    <cellStyle name="40% - Énfasis6 52" xfId="845" xr:uid="{00000000-0005-0000-0000-000047030000}"/>
    <cellStyle name="40% - Énfasis6 53" xfId="846" xr:uid="{00000000-0005-0000-0000-000048030000}"/>
    <cellStyle name="40% - Énfasis6 54" xfId="847" xr:uid="{00000000-0005-0000-0000-000049030000}"/>
    <cellStyle name="40% - Énfasis6 55" xfId="848" xr:uid="{00000000-0005-0000-0000-00004A030000}"/>
    <cellStyle name="40% - Énfasis6 56" xfId="849" xr:uid="{00000000-0005-0000-0000-00004B030000}"/>
    <cellStyle name="40% - Énfasis6 57" xfId="850" xr:uid="{00000000-0005-0000-0000-00004C030000}"/>
    <cellStyle name="40% - Énfasis6 58" xfId="851" xr:uid="{00000000-0005-0000-0000-00004D030000}"/>
    <cellStyle name="40% - Énfasis6 59" xfId="852" xr:uid="{00000000-0005-0000-0000-00004E030000}"/>
    <cellStyle name="40% - Énfasis6 6" xfId="853" xr:uid="{00000000-0005-0000-0000-00004F030000}"/>
    <cellStyle name="40% - Énfasis6 60" xfId="854" xr:uid="{00000000-0005-0000-0000-000050030000}"/>
    <cellStyle name="40% - Énfasis6 61" xfId="855" xr:uid="{00000000-0005-0000-0000-000051030000}"/>
    <cellStyle name="40% - Énfasis6 62" xfId="856" xr:uid="{00000000-0005-0000-0000-000052030000}"/>
    <cellStyle name="40% - Énfasis6 63" xfId="857" xr:uid="{00000000-0005-0000-0000-000053030000}"/>
    <cellStyle name="40% - Énfasis6 64" xfId="858" xr:uid="{00000000-0005-0000-0000-000054030000}"/>
    <cellStyle name="40% - Énfasis6 65" xfId="859" xr:uid="{00000000-0005-0000-0000-000055030000}"/>
    <cellStyle name="40% - Énfasis6 66" xfId="860" xr:uid="{00000000-0005-0000-0000-000056030000}"/>
    <cellStyle name="40% - Énfasis6 67" xfId="861" xr:uid="{00000000-0005-0000-0000-000057030000}"/>
    <cellStyle name="40% - Énfasis6 68" xfId="862" xr:uid="{00000000-0005-0000-0000-000058030000}"/>
    <cellStyle name="40% - Énfasis6 69" xfId="863" xr:uid="{00000000-0005-0000-0000-000059030000}"/>
    <cellStyle name="40% - Énfasis6 7" xfId="864" xr:uid="{00000000-0005-0000-0000-00005A030000}"/>
    <cellStyle name="40% - Énfasis6 70" xfId="865" xr:uid="{00000000-0005-0000-0000-00005B030000}"/>
    <cellStyle name="40% - Énfasis6 71" xfId="866" xr:uid="{00000000-0005-0000-0000-00005C030000}"/>
    <cellStyle name="40% - Énfasis6 72" xfId="867" xr:uid="{00000000-0005-0000-0000-00005D030000}"/>
    <cellStyle name="40% - Énfasis6 73" xfId="868" xr:uid="{00000000-0005-0000-0000-00005E030000}"/>
    <cellStyle name="40% - Énfasis6 8" xfId="869" xr:uid="{00000000-0005-0000-0000-00005F030000}"/>
    <cellStyle name="40% - Énfasis6 9" xfId="870" xr:uid="{00000000-0005-0000-0000-000060030000}"/>
    <cellStyle name="60% - Énfasis1" xfId="1045" builtinId="32" customBuiltin="1"/>
    <cellStyle name="60% - Énfasis2" xfId="1049" builtinId="36" customBuiltin="1"/>
    <cellStyle name="60% - Énfasis3" xfId="1053" builtinId="40" customBuiltin="1"/>
    <cellStyle name="60% - Énfasis4" xfId="1056" builtinId="44" customBuiltin="1"/>
    <cellStyle name="60% - Énfasis5" xfId="1060" builtinId="48" customBuiltin="1"/>
    <cellStyle name="60% - Énfasis6" xfId="1064" builtinId="52" customBuiltin="1"/>
    <cellStyle name="Bueno" xfId="1031" builtinId="26" customBuiltin="1"/>
    <cellStyle name="Cálculo" xfId="1036" builtinId="22" customBuiltin="1"/>
    <cellStyle name="Celda de comprobación" xfId="1038" builtinId="23" customBuiltin="1"/>
    <cellStyle name="Celda vinculada" xfId="1037" builtinId="24" customBuiltin="1"/>
    <cellStyle name="Encabezado 1" xfId="1027" builtinId="16" customBuiltin="1"/>
    <cellStyle name="Encabezado 4" xfId="1030" builtinId="19" customBuiltin="1"/>
    <cellStyle name="Énfasis1" xfId="1042" builtinId="29" customBuiltin="1"/>
    <cellStyle name="Énfasis2" xfId="1046" builtinId="33" customBuiltin="1"/>
    <cellStyle name="Énfasis3" xfId="1050" builtinId="37" customBuiltin="1"/>
    <cellStyle name="Énfasis4" xfId="1054" builtinId="41" customBuiltin="1"/>
    <cellStyle name="Énfasis5" xfId="1057" builtinId="45" customBuiltin="1"/>
    <cellStyle name="Énfasis6" xfId="1061" builtinId="49" customBuiltin="1"/>
    <cellStyle name="Entrada" xfId="1034" builtinId="20" customBuiltin="1"/>
    <cellStyle name="Incorrecto" xfId="1032" builtinId="27" customBuiltin="1"/>
    <cellStyle name="Millares" xfId="1" builtinId="3"/>
    <cellStyle name="Millares [0] 2" xfId="871" xr:uid="{00000000-0005-0000-0000-000062030000}"/>
    <cellStyle name="Millares [0] 2 2" xfId="1667" xr:uid="{D6473FBE-B002-43C3-8FD0-AD0DDF86950C}"/>
    <cellStyle name="Millares [0] 2 2 2" xfId="1929" xr:uid="{21BE98E6-5BA7-4435-B90C-9ECE394D1647}"/>
    <cellStyle name="Millares [0] 2 2 2 2" xfId="2381" xr:uid="{35804AB6-9E43-4EF1-A64B-A52BF80C8AE4}"/>
    <cellStyle name="Millares [0] 2 2 2 2 2" xfId="3184" xr:uid="{B9E157B6-9399-45A7-9040-88E844FA76F4}"/>
    <cellStyle name="Millares [0] 2 2 2 3" xfId="2777" xr:uid="{28EC8705-9084-43D0-86DC-079DA589D4A1}"/>
    <cellStyle name="Millares [0] 2 2 2 3 2" xfId="3185" xr:uid="{B56BA7B9-2B61-4B58-8D87-852AC6C58463}"/>
    <cellStyle name="Millares [0] 2 2 2 4" xfId="2914" xr:uid="{AE3F2B17-ACA2-4717-A3FA-A10F886141A4}"/>
    <cellStyle name="Millares [0] 2 2 3" xfId="1830" xr:uid="{32EAC627-1A43-4FAA-A556-FC08BFB869F3}"/>
    <cellStyle name="Millares [0] 2 2 3 2" xfId="2282" xr:uid="{725F960F-BC49-4884-9FA5-A7BA6FC1E48C}"/>
    <cellStyle name="Millares [0] 2 2 3 2 2" xfId="3186" xr:uid="{85C3036B-F578-418D-B991-FD9AC7A93239}"/>
    <cellStyle name="Millares [0] 2 2 3 3" xfId="2678" xr:uid="{9566795C-E87F-481C-95E2-19519017C1C0}"/>
    <cellStyle name="Millares [0] 2 2 3 3 2" xfId="3187" xr:uid="{070380F3-FB58-4FD2-A827-60924C3AEDA7}"/>
    <cellStyle name="Millares [0] 2 2 3 4" xfId="2915" xr:uid="{21247F29-6FAE-4725-A1BA-3689BB4923CB}"/>
    <cellStyle name="Millares [0] 2 2 4" xfId="2122" xr:uid="{E7D9A8FD-A356-475D-B6A6-921CE0A04004}"/>
    <cellStyle name="Millares [0] 2 2 4 2" xfId="3188" xr:uid="{9E4CB106-C8DB-4751-BBAF-2769D13DA3B2}"/>
    <cellStyle name="Millares [0] 2 2 5" xfId="2518" xr:uid="{8AEF0EAE-D6FE-42A1-892B-7E9229AE8436}"/>
    <cellStyle name="Millares [0] 2 2 5 2" xfId="3189" xr:uid="{86F9FC7F-5C13-4D05-B7E6-1137E3D31B44}"/>
    <cellStyle name="Millares [0] 2 2 6" xfId="2899" xr:uid="{5C7170F8-59F2-498F-8B51-4BD9B66D804D}"/>
    <cellStyle name="Millares [0] 2 3" xfId="1851" xr:uid="{E0471EB3-2398-4F69-A842-61EB15884AC3}"/>
    <cellStyle name="Millares [0] 2 3 2" xfId="2303" xr:uid="{294507AD-D980-4185-A8E9-39FDFADCBC6E}"/>
    <cellStyle name="Millares [0] 2 3 2 2" xfId="3190" xr:uid="{FB80BA36-9CC0-49F2-8D2D-8CA7D51CA6F6}"/>
    <cellStyle name="Millares [0] 2 3 3" xfId="2699" xr:uid="{17173826-105C-4684-BFDE-E9820B216EA5}"/>
    <cellStyle name="Millares [0] 2 3 3 2" xfId="3191" xr:uid="{19F4167B-D2FF-4DD2-8F19-6E7ABA4544A2}"/>
    <cellStyle name="Millares [0] 2 3 4" xfId="2916" xr:uid="{0B15DAD2-7F55-43F7-9F35-F3FF2B8E4FF0}"/>
    <cellStyle name="Millares [0] 2 4" xfId="1726" xr:uid="{157E6EBC-AC37-4179-A6D6-1E72638FF786}"/>
    <cellStyle name="Millares [0] 2 4 2" xfId="2178" xr:uid="{4F7193DC-B10E-4D78-9219-0275881CA5CF}"/>
    <cellStyle name="Millares [0] 2 4 2 2" xfId="3192" xr:uid="{FD2395D9-EE1A-4205-95CE-211254A4E428}"/>
    <cellStyle name="Millares [0] 2 4 3" xfId="2574" xr:uid="{DAF976D4-4DF2-4919-A03E-F5D47357EA55}"/>
    <cellStyle name="Millares [0] 2 4 3 2" xfId="3193" xr:uid="{12E33B6B-FE6E-4C1D-A3ED-EDF321566973}"/>
    <cellStyle name="Millares [0] 2 4 4" xfId="2917" xr:uid="{235CB545-65E6-432A-8D7A-D5770896433B}"/>
    <cellStyle name="Millares [0] 2 5" xfId="1684" xr:uid="{9E3C85EE-A302-46AB-A349-C1A5DB3BC211}"/>
    <cellStyle name="Millares [0] 2 5 2" xfId="2137" xr:uid="{942F5084-86F2-4018-B7C8-BDAFBD2F878D}"/>
    <cellStyle name="Millares [0] 2 5 2 2" xfId="3194" xr:uid="{65EC714C-0972-42BD-90A3-B00071AAB301}"/>
    <cellStyle name="Millares [0] 2 5 3" xfId="2533" xr:uid="{9097B3A5-05E5-426D-8771-5F855B7389CC}"/>
    <cellStyle name="Millares [0] 2 5 3 2" xfId="3195" xr:uid="{1083400E-6FBC-4AED-9E8E-166687944E9D}"/>
    <cellStyle name="Millares [0] 2 5 4" xfId="2918" xr:uid="{C84DCF14-6ACC-4740-8F2A-A2A41C9BE0DE}"/>
    <cellStyle name="Millares [0] 2 6" xfId="2019" xr:uid="{F1E0F550-3934-430E-BF49-4EE07891F0F2}"/>
    <cellStyle name="Millares [0] 2 6 2" xfId="3196" xr:uid="{977846F8-F51B-4604-9FB6-254393A0E689}"/>
    <cellStyle name="Millares [0] 2 7" xfId="2450" xr:uid="{46122177-6B35-488B-B846-7A576452189A}"/>
    <cellStyle name="Millares [0] 2 7 2" xfId="3197" xr:uid="{9A115875-9E95-4AE0-A237-2718E1F2AF77}"/>
    <cellStyle name="Millares [0] 2 8" xfId="1085" xr:uid="{D9D346F1-32AE-4D0E-8B78-C40BF0E0E9AC}"/>
    <cellStyle name="Millares [0] 2 9" xfId="2829" xr:uid="{4B5A3488-548B-4B76-B5B5-FAD2F92D3972}"/>
    <cellStyle name="Millares [0] 3" xfId="1784" xr:uid="{2A9DCC7A-2F2A-4F80-B948-0A3CA5BF5DBB}"/>
    <cellStyle name="Millares [0] 3 2" xfId="2236" xr:uid="{598000AB-3A31-46DF-B6E4-1384313B1904}"/>
    <cellStyle name="Millares [0] 3 2 2" xfId="3198" xr:uid="{BFBD9DA1-EF0D-45F3-BF1C-50D02F8EFFF1}"/>
    <cellStyle name="Millares [0] 3 3" xfId="2632" xr:uid="{D3AFB711-AC24-49C2-8644-A48742BD9867}"/>
    <cellStyle name="Millares [0] 3 3 2" xfId="3199" xr:uid="{70CD1372-D42D-44A2-9DAB-C4D96DD52DEA}"/>
    <cellStyle name="Millares [0] 3 4" xfId="2919" xr:uid="{971A0023-09B0-4F77-B06D-3DC9F8BC2BBC}"/>
    <cellStyle name="Millares 10" xfId="1086" xr:uid="{DADB047F-CE36-45B3-BD6E-251655BA58E8}"/>
    <cellStyle name="Millares 10 2" xfId="1852" xr:uid="{85387629-C600-49DC-9860-7109F700FE3E}"/>
    <cellStyle name="Millares 10 2 2" xfId="2304" xr:uid="{54532158-9B21-4B42-98DA-7C231377F821}"/>
    <cellStyle name="Millares 10 2 2 2" xfId="3200" xr:uid="{164E82C4-6979-4A1F-8E08-C65F8A183E78}"/>
    <cellStyle name="Millares 10 2 3" xfId="2700" xr:uid="{EBFDC82A-E6F7-48DE-ADBA-AACDF4265951}"/>
    <cellStyle name="Millares 10 2 3 2" xfId="3201" xr:uid="{620832F8-BA6B-4D1B-AF29-CB7C0A131D8B}"/>
    <cellStyle name="Millares 10 2 4" xfId="2920" xr:uid="{A799834B-0374-4A1F-91B3-2C38F73A9FE3}"/>
    <cellStyle name="Millares 10 3" xfId="1727" xr:uid="{1F5144D4-D406-462B-9F91-BCB8173ED927}"/>
    <cellStyle name="Millares 10 3 2" xfId="2179" xr:uid="{DA478358-C474-4911-BE1F-89F0D640C4F0}"/>
    <cellStyle name="Millares 10 3 2 2" xfId="3202" xr:uid="{10F2F0C1-605E-42A0-BB6A-4F76EB771DDE}"/>
    <cellStyle name="Millares 10 3 3" xfId="2575" xr:uid="{194E36DA-9383-4ABC-B9D8-E55845ABDC62}"/>
    <cellStyle name="Millares 10 3 3 2" xfId="3203" xr:uid="{F8DCBE00-ABB7-4C5E-B86A-425DD6CC7E38}"/>
    <cellStyle name="Millares 10 3 4" xfId="2921" xr:uid="{87BC7DBE-D704-4DD2-A968-889F7F87FDF0}"/>
    <cellStyle name="Millares 10 4" xfId="1710" xr:uid="{34F878E8-49EA-4ED6-86DD-87F88A9683CF}"/>
    <cellStyle name="Millares 10 4 2" xfId="2162" xr:uid="{514B5022-78EF-4EF2-B7BD-695EF4CC9896}"/>
    <cellStyle name="Millares 10 4 2 2" xfId="3204" xr:uid="{018918DF-7787-4F39-AC84-2E6B91214C53}"/>
    <cellStyle name="Millares 10 4 3" xfId="2558" xr:uid="{0660B892-F989-43B0-814B-1748531A02A2}"/>
    <cellStyle name="Millares 10 4 3 2" xfId="3205" xr:uid="{9EE16E9D-9042-4871-9988-C6923F76357B}"/>
    <cellStyle name="Millares 10 4 4" xfId="2922" xr:uid="{680085A8-35C6-4012-BB2E-A600D3EB2275}"/>
    <cellStyle name="Millares 10 5" xfId="2020" xr:uid="{248DE6DF-4A7E-4C0A-A2A8-8A0CC2EE5631}"/>
    <cellStyle name="Millares 10 5 2" xfId="3206" xr:uid="{4A41ACDE-7645-4BC3-98C1-7E9046BEBB8C}"/>
    <cellStyle name="Millares 10 6" xfId="2451" xr:uid="{FCF0FC4C-D729-410F-8ECD-58BCEE77F1F1}"/>
    <cellStyle name="Millares 10 6 2" xfId="3207" xr:uid="{1513EC59-35E2-4CE4-A515-72302309C6AE}"/>
    <cellStyle name="Millares 10 7" xfId="2830" xr:uid="{3E5851E0-EAE3-4612-81D1-244EF9B118A6}"/>
    <cellStyle name="Millares 100" xfId="2012" xr:uid="{C2040720-CD7C-44E1-99BA-AAB0E5DD9186}"/>
    <cellStyle name="Millares 101" xfId="2051" xr:uid="{C810DF54-1C79-495A-9C4A-AB4C507EDA81}"/>
    <cellStyle name="Millares 102" xfId="1985" xr:uid="{9CA27C73-B049-4416-8253-0F275E0C9DEB}"/>
    <cellStyle name="Millares 103" xfId="2434" xr:uid="{83D29B2C-F623-431E-A3B1-AAB4011D7744}"/>
    <cellStyle name="Millares 104" xfId="2436" xr:uid="{FD03AB80-09E4-4AD0-BF4E-78642043616B}"/>
    <cellStyle name="Millares 104 2" xfId="3927" xr:uid="{E717D1DB-815A-45D2-8DF1-1FFE6426DEAA}"/>
    <cellStyle name="Millares 105" xfId="2430" xr:uid="{74603978-69E9-46ED-AC11-E05FAEE7263C}"/>
    <cellStyle name="Millares 106" xfId="2014" xr:uid="{802FE304-0A08-484C-89FB-50385C5656E1}"/>
    <cellStyle name="Millares 107" xfId="1987" xr:uid="{2486B10F-CB3A-4D32-B6C1-230E8A108DFE}"/>
    <cellStyle name="Millares 108" xfId="1991" xr:uid="{8ED1565F-4AC0-4B1A-9FD2-FA57AB8920A8}"/>
    <cellStyle name="Millares 109" xfId="1983" xr:uid="{BF4BF3FE-ED83-40F1-8C55-320BBC931A46}"/>
    <cellStyle name="Millares 11" xfId="1087" xr:uid="{7FD19C64-32F7-4A5E-8AA2-E149622D18DC}"/>
    <cellStyle name="Millares 11 2" xfId="1853" xr:uid="{FE107A72-51D8-4D92-AC3C-E87B74DDE910}"/>
    <cellStyle name="Millares 11 2 2" xfId="2305" xr:uid="{3686EFE3-A47D-4768-8522-6F33FF820801}"/>
    <cellStyle name="Millares 11 2 2 2" xfId="3208" xr:uid="{49BF1318-A38A-4EE4-A3ED-B956DBF185A0}"/>
    <cellStyle name="Millares 11 2 3" xfId="2701" xr:uid="{A0A875ED-3AE5-47DE-B1C4-26FEC983A15D}"/>
    <cellStyle name="Millares 11 2 3 2" xfId="3209" xr:uid="{80335291-30CE-4CDA-9016-C45625E106D6}"/>
    <cellStyle name="Millares 11 2 4" xfId="2923" xr:uid="{CC6AD141-A3F8-485D-8A16-72B47B0C0D9C}"/>
    <cellStyle name="Millares 11 3" xfId="1728" xr:uid="{DB66ADF9-9C80-4B8E-B4AD-777B3AC1D6D5}"/>
    <cellStyle name="Millares 11 3 2" xfId="2180" xr:uid="{75EE5362-DF47-4E0C-9653-856F4D9A6654}"/>
    <cellStyle name="Millares 11 3 2 2" xfId="3210" xr:uid="{B8A5301E-3DF3-4F7D-9442-BAECA5D11B7E}"/>
    <cellStyle name="Millares 11 3 3" xfId="2576" xr:uid="{BA43A441-0E37-4CF8-A4FD-FEA74FB09AB6}"/>
    <cellStyle name="Millares 11 3 3 2" xfId="3211" xr:uid="{4B475AA0-BE71-4EA7-80FF-D6C301DB6E8E}"/>
    <cellStyle name="Millares 11 3 4" xfId="2924" xr:uid="{B6C71267-5BAF-4F3C-9C5C-6ECFD8751797}"/>
    <cellStyle name="Millares 11 4" xfId="1711" xr:uid="{62DE007A-873B-4B53-BD93-3E12CB57CE79}"/>
    <cellStyle name="Millares 11 4 2" xfId="2163" xr:uid="{A03383C1-FED4-4F24-989B-2DEFFAEDB961}"/>
    <cellStyle name="Millares 11 4 2 2" xfId="3212" xr:uid="{FB89E9C2-8DA1-4115-A0DF-7DF9854FDB1A}"/>
    <cellStyle name="Millares 11 4 3" xfId="2559" xr:uid="{348B5C53-AD3A-49F3-AFEE-93997D732EB0}"/>
    <cellStyle name="Millares 11 4 3 2" xfId="3213" xr:uid="{97109672-FD9E-44BE-A9DC-3F1F7628FB89}"/>
    <cellStyle name="Millares 11 4 4" xfId="2925" xr:uid="{8889A896-8E50-412A-B1F5-F0B1B8A551DA}"/>
    <cellStyle name="Millares 11 5" xfId="2021" xr:uid="{82B7E6BB-64BD-4077-AF23-8267E2252F5B}"/>
    <cellStyle name="Millares 11 5 2" xfId="3214" xr:uid="{015AFD4A-FC15-44E0-89C9-1272C5EBA70F}"/>
    <cellStyle name="Millares 11 6" xfId="2452" xr:uid="{E80C686A-1E48-4234-B66B-37C8FC46231B}"/>
    <cellStyle name="Millares 11 6 2" xfId="3215" xr:uid="{E657C173-10C3-424A-BF0E-85710F1EAE77}"/>
    <cellStyle name="Millares 11 7" xfId="2831" xr:uid="{A778C3E0-C56A-4800-95D9-608877F5ABA1}"/>
    <cellStyle name="Millares 110" xfId="2435" xr:uid="{A0B779A4-0E93-4D63-AAB0-BA1D217ED445}"/>
    <cellStyle name="Millares 111" xfId="2447" xr:uid="{021277F7-1AF6-450B-ABD2-A2DC2360CC3D}"/>
    <cellStyle name="Millares 112" xfId="2108" xr:uid="{2D60E11A-CBAD-40D5-8F66-6F892B88BD24}"/>
    <cellStyle name="Millares 113" xfId="2104" xr:uid="{4AEE24BB-BAE3-4C28-8482-F8A41D3BBF3E}"/>
    <cellStyle name="Millares 114" xfId="1995" xr:uid="{7BA80F89-4BC5-43E6-9DE2-8064E7F06EC0}"/>
    <cellStyle name="Millares 115" xfId="2417" xr:uid="{3FE26E39-00A7-41F1-9A55-7600F17CDB29}"/>
    <cellStyle name="Millares 116" xfId="2812" xr:uid="{D6C134E3-29D4-4F62-9FE8-EBE5F0F1B621}"/>
    <cellStyle name="Millares 117" xfId="2443" xr:uid="{D9FD8FDC-9A59-4316-BE48-C359FDE5DC64}"/>
    <cellStyle name="Millares 118" xfId="2442" xr:uid="{69D490BD-7ED7-4A81-A920-3A8EFB6E4624}"/>
    <cellStyle name="Millares 119" xfId="2062" xr:uid="{D998D11F-B18F-47A3-9D6E-B4370552EB9A}"/>
    <cellStyle name="Millares 12" xfId="1088" xr:uid="{B383EAE2-0566-4994-9341-1CB2A279A49C}"/>
    <cellStyle name="Millares 12 2" xfId="1854" xr:uid="{C5918B20-F8E3-458E-930A-0522204957D4}"/>
    <cellStyle name="Millares 12 2 2" xfId="2306" xr:uid="{D712FBC4-D337-4404-A6EB-9D268D462134}"/>
    <cellStyle name="Millares 12 2 2 2" xfId="3216" xr:uid="{BA8EA0B7-CD65-46FB-9AC1-BF504206B061}"/>
    <cellStyle name="Millares 12 2 3" xfId="2702" xr:uid="{A821D386-B539-4C4F-928F-738D78CD4FEB}"/>
    <cellStyle name="Millares 12 2 3 2" xfId="3217" xr:uid="{0CD9C752-7EAD-4F20-99AB-D1B293A88921}"/>
    <cellStyle name="Millares 12 2 4" xfId="2926" xr:uid="{7ECE1AD2-902C-4263-B24E-BA9776FB0FAA}"/>
    <cellStyle name="Millares 12 3" xfId="1729" xr:uid="{0667CFFB-382F-4806-87C1-46CB4A78EE52}"/>
    <cellStyle name="Millares 12 3 2" xfId="2181" xr:uid="{91A3DFBB-6FED-4419-8829-5D7878D63CAF}"/>
    <cellStyle name="Millares 12 3 2 2" xfId="3218" xr:uid="{D3020695-AE4A-4082-A63D-4A55E44257E8}"/>
    <cellStyle name="Millares 12 3 3" xfId="2577" xr:uid="{489E1392-2E22-4BC3-9C58-D78930A88CB8}"/>
    <cellStyle name="Millares 12 3 3 2" xfId="3219" xr:uid="{DCADEBCD-AD05-4238-AB6B-95A06B0CF1C4}"/>
    <cellStyle name="Millares 12 3 4" xfId="2927" xr:uid="{5FB83CDD-A2BF-4E13-A559-A01A9DB60BB8}"/>
    <cellStyle name="Millares 12 4" xfId="1712" xr:uid="{E82B4988-CAB2-49ED-A5C1-2E2084D4ED97}"/>
    <cellStyle name="Millares 12 4 2" xfId="2164" xr:uid="{DB9F99C1-FF60-400D-80E1-EBB2417DA80A}"/>
    <cellStyle name="Millares 12 4 2 2" xfId="3220" xr:uid="{31C86ABB-9FD5-4A5B-9623-74BAF4A76518}"/>
    <cellStyle name="Millares 12 4 3" xfId="2560" xr:uid="{EBA7F946-0F62-4E54-9027-38DF042D60BA}"/>
    <cellStyle name="Millares 12 4 3 2" xfId="3221" xr:uid="{A1419E18-1199-41BD-8367-B7F54CAB663C}"/>
    <cellStyle name="Millares 12 4 4" xfId="2928" xr:uid="{F27F4721-440A-444F-AAE0-D23CC85CFBCB}"/>
    <cellStyle name="Millares 12 5" xfId="2022" xr:uid="{63FEB744-30F0-475A-8806-B513B8D410C4}"/>
    <cellStyle name="Millares 12 5 2" xfId="3222" xr:uid="{15B55198-92C0-41CE-B48C-72CA49DD1D54}"/>
    <cellStyle name="Millares 12 6" xfId="2453" xr:uid="{2718D1FC-6D5F-4ADC-86E5-CB01054EDD57}"/>
    <cellStyle name="Millares 12 6 2" xfId="3223" xr:uid="{D445542D-AA8D-46B3-AF7E-16C4D930F8C0}"/>
    <cellStyle name="Millares 12 7" xfId="2832" xr:uid="{B7F8DCDF-9837-4C37-AD07-FF13BC68C596}"/>
    <cellStyle name="Millares 120" xfId="1980" xr:uid="{7CE4DA72-6BB2-4EA0-AA65-5F81B7AF99F0}"/>
    <cellStyle name="Millares 121" xfId="1979" xr:uid="{25DA10BE-ED46-4215-9725-734276A09790}"/>
    <cellStyle name="Millares 122" xfId="1984" xr:uid="{ED7492A6-82D3-41CA-BAB4-5CA3DDC08668}"/>
    <cellStyle name="Millares 123" xfId="2814" xr:uid="{216F25BC-EC43-4886-AF62-A808250DF0E2}"/>
    <cellStyle name="Millares 124" xfId="2433" xr:uid="{96E03FD4-3CC5-4E67-9524-4E5A42BE94F4}"/>
    <cellStyle name="Millares 125" xfId="2066" xr:uid="{7581DF68-3953-43E5-AD95-CA16B3FDF39D}"/>
    <cellStyle name="Millares 126" xfId="1960" xr:uid="{33A4FED0-03DA-40FE-B8D8-0E401900E56A}"/>
    <cellStyle name="Millares 127" xfId="2047" xr:uid="{41F3B810-81A4-4BA6-82CF-E514F7B1EBF5}"/>
    <cellStyle name="Millares 128" xfId="2813" xr:uid="{D638A290-E799-4A9F-A09B-C622AA4CFF7C}"/>
    <cellStyle name="Millares 129" xfId="1989" xr:uid="{8F076BA9-074E-4892-AEB7-DC3A4FC3F893}"/>
    <cellStyle name="Millares 13" xfId="1089" xr:uid="{40541C95-41C8-454B-B0CB-61C738AD435B}"/>
    <cellStyle name="Millares 13 2" xfId="1855" xr:uid="{5A295B9B-0F8E-45D8-9329-2CB753FDD14C}"/>
    <cellStyle name="Millares 13 2 2" xfId="2307" xr:uid="{8CDF1736-DF3F-45DC-AEF3-87100C54EAEC}"/>
    <cellStyle name="Millares 13 2 2 2" xfId="3224" xr:uid="{4902E1CA-EFAA-4BA2-A836-8B4507A7ED32}"/>
    <cellStyle name="Millares 13 2 3" xfId="2703" xr:uid="{50F2B3FB-4232-47A0-AF76-3AA31A7DC53D}"/>
    <cellStyle name="Millares 13 2 3 2" xfId="3225" xr:uid="{236D2FBF-DFE0-440E-B8DB-422DAFC5A5C1}"/>
    <cellStyle name="Millares 13 2 4" xfId="2929" xr:uid="{DD7B30DC-015E-4B8B-8B3F-9CB0450EF5A8}"/>
    <cellStyle name="Millares 13 3" xfId="1730" xr:uid="{B2147DBE-2299-4D28-A203-307A2865A623}"/>
    <cellStyle name="Millares 13 3 2" xfId="2182" xr:uid="{0D868CA2-FB7D-458E-83BA-D031F62793AD}"/>
    <cellStyle name="Millares 13 3 2 2" xfId="3226" xr:uid="{92C7B9A1-F54A-4638-A54A-FD1B85621D50}"/>
    <cellStyle name="Millares 13 3 3" xfId="2578" xr:uid="{B9C850C6-C338-4FAD-A546-448F8C7F576B}"/>
    <cellStyle name="Millares 13 3 3 2" xfId="3227" xr:uid="{117E3F02-27B7-460D-984D-C27B89F2654A}"/>
    <cellStyle name="Millares 13 3 4" xfId="2930" xr:uid="{9BEFDB46-43FD-41C7-ADE0-5B9643A2A28B}"/>
    <cellStyle name="Millares 13 4" xfId="1772" xr:uid="{87E79C62-E808-45A3-97C5-CF87CFF6BDFC}"/>
    <cellStyle name="Millares 13 4 2" xfId="2224" xr:uid="{5C84C3C2-EA3B-42DE-8C90-2DD08DDF99FA}"/>
    <cellStyle name="Millares 13 4 2 2" xfId="3228" xr:uid="{FFBC773F-F212-4055-B54F-636BE51B56CB}"/>
    <cellStyle name="Millares 13 4 3" xfId="2620" xr:uid="{8BFF898F-5199-44CE-86F8-CB37217D8FCB}"/>
    <cellStyle name="Millares 13 4 3 2" xfId="3229" xr:uid="{57FA6B56-75B7-4EE6-9AF3-E5EDA5B5A7B5}"/>
    <cellStyle name="Millares 13 4 4" xfId="2931" xr:uid="{67EE8EAD-9FBB-4333-A432-1F20F331B713}"/>
    <cellStyle name="Millares 13 5" xfId="2023" xr:uid="{5DE3E51E-7600-4C0C-810D-88FCBBA729CA}"/>
    <cellStyle name="Millares 13 5 2" xfId="3230" xr:uid="{D52B686D-BCFC-4CB8-986C-0C4305FA9A55}"/>
    <cellStyle name="Millares 13 6" xfId="2454" xr:uid="{48F04773-F3C5-4E35-9DAC-415B39CAB059}"/>
    <cellStyle name="Millares 13 6 2" xfId="3231" xr:uid="{BE0BB58E-E85C-4BD2-8E7A-66352AA7BB4A}"/>
    <cellStyle name="Millares 13 7" xfId="2833" xr:uid="{302374B8-F897-4AC1-A71D-4826D07E219C}"/>
    <cellStyle name="Millares 130" xfId="2018" xr:uid="{AD69F02F-DAE3-4B69-854F-B90AC028D747}"/>
    <cellStyle name="Millares 131" xfId="2805" xr:uid="{C39E6A25-D930-4017-9982-EEE30D26F796}"/>
    <cellStyle name="Millares 132" xfId="2423" xr:uid="{DA3787F0-ECC1-40DF-BDAD-54A6B987318F}"/>
    <cellStyle name="Millares 133" xfId="2067" xr:uid="{5A42994F-D11B-4562-8DE6-5004F88CF6D9}"/>
    <cellStyle name="Millares 134" xfId="2806" xr:uid="{5EEBAE4B-D5D5-4BB4-8352-D53E8D783AE6}"/>
    <cellStyle name="Millares 135" xfId="2048" xr:uid="{D3CBC62B-4F5F-4B8A-BE8C-A09EC62DD285}"/>
    <cellStyle name="Millares 136" xfId="2080" xr:uid="{8DA6454F-B95F-414A-8DC6-C6E0E859EAB4}"/>
    <cellStyle name="Millares 137" xfId="2804" xr:uid="{7EDBE7B0-B63A-4BD1-9482-443F7673AE22}"/>
    <cellStyle name="Millares 138" xfId="2011" xr:uid="{BD7824B2-A3FE-46BE-90EF-513EE4D04B0A}"/>
    <cellStyle name="Millares 139" xfId="2807" xr:uid="{AD70D1DA-49D1-4C2D-B1F2-FD3051CF7369}"/>
    <cellStyle name="Millares 14" xfId="1090" xr:uid="{BF7301A4-65E3-49D5-BACE-75D0BC01DD25}"/>
    <cellStyle name="Millares 14 2" xfId="1856" xr:uid="{27AD5E30-5D6C-4E9F-A894-65F6B1C1801D}"/>
    <cellStyle name="Millares 14 2 2" xfId="2308" xr:uid="{C9AD6CC5-90DE-4956-9E9E-9166D4A3CFF7}"/>
    <cellStyle name="Millares 14 2 2 2" xfId="3232" xr:uid="{CC27BF37-01FD-4498-955D-53EB4EBB66D2}"/>
    <cellStyle name="Millares 14 2 3" xfId="2704" xr:uid="{041590EA-2FC1-48D0-9C19-4B6DC09B6249}"/>
    <cellStyle name="Millares 14 2 3 2" xfId="3233" xr:uid="{70D4D0B1-BE87-4277-93C2-138CF05B76C5}"/>
    <cellStyle name="Millares 14 2 4" xfId="2932" xr:uid="{019E6FF7-E29E-4A41-B349-8E9F600099A8}"/>
    <cellStyle name="Millares 14 3" xfId="1731" xr:uid="{4E72A587-E4F7-4AD3-8104-B7EEBB4E21F2}"/>
    <cellStyle name="Millares 14 3 2" xfId="2183" xr:uid="{2C612043-CCFE-459F-9387-9455966E11BD}"/>
    <cellStyle name="Millares 14 3 2 2" xfId="3234" xr:uid="{966CE060-D97E-4B61-A758-5C903C109ED4}"/>
    <cellStyle name="Millares 14 3 3" xfId="2579" xr:uid="{30AAEF4F-FF1A-4E8C-8FCA-3DBB688264C5}"/>
    <cellStyle name="Millares 14 3 3 2" xfId="3235" xr:uid="{1D41CAF2-06D4-438B-9EE4-C07DE00C692C}"/>
    <cellStyle name="Millares 14 3 4" xfId="2933" xr:uid="{A02F5343-B61A-48D3-BD3B-4DF4D34B5B27}"/>
    <cellStyle name="Millares 14 4" xfId="1773" xr:uid="{E00E8B00-E6F3-461C-92F1-E30462D7B3AA}"/>
    <cellStyle name="Millares 14 4 2" xfId="2225" xr:uid="{5B265655-14A1-497A-9A8B-A7C0B2FCD35C}"/>
    <cellStyle name="Millares 14 4 2 2" xfId="3236" xr:uid="{C03E1E00-4921-44FD-B407-1EBB6094EC9E}"/>
    <cellStyle name="Millares 14 4 3" xfId="2621" xr:uid="{AE25ADA3-2FC1-4AE0-AC89-3691FAF221BB}"/>
    <cellStyle name="Millares 14 4 3 2" xfId="3237" xr:uid="{8D477579-1CA7-4029-A1E8-BEBDC5E79F70}"/>
    <cellStyle name="Millares 14 4 4" xfId="2934" xr:uid="{C22551EA-2F21-4DB0-B37A-8646FEBD0658}"/>
    <cellStyle name="Millares 14 5" xfId="2024" xr:uid="{67636F80-866C-4BBC-A260-CA5A7DC76EA8}"/>
    <cellStyle name="Millares 14 5 2" xfId="3238" xr:uid="{7BF5754B-87BC-4710-8998-5108836CD78A}"/>
    <cellStyle name="Millares 14 6" xfId="2455" xr:uid="{AE56628D-47DA-426B-B610-07C8968DF0A9}"/>
    <cellStyle name="Millares 14 6 2" xfId="3239" xr:uid="{AEE1FCDB-17BF-4009-8C9D-BE9F59D6F162}"/>
    <cellStyle name="Millares 14 7" xfId="2834" xr:uid="{966416BF-3D2B-46AA-9551-52EFC93BF36A}"/>
    <cellStyle name="Millares 140" xfId="1961" xr:uid="{07939342-4FBC-4D61-A417-BE5758966C10}"/>
    <cellStyle name="Millares 141" xfId="2809" xr:uid="{9E61B358-81E7-4A35-90C2-A52222CAB1EC}"/>
    <cellStyle name="Millares 142" xfId="1072" xr:uid="{3A848073-6D52-411C-B768-825115D4EF46}"/>
    <cellStyle name="Millares 143" xfId="1070" xr:uid="{43A5A2F6-3DD1-4FC5-8EEC-9F4A48DF82DB}"/>
    <cellStyle name="Millares 144" xfId="2818" xr:uid="{8CEDBC2D-E3BF-48E0-9133-4E7433EF9A35}"/>
    <cellStyle name="Millares 145" xfId="2820" xr:uid="{0D214B6F-5147-426E-A658-FDFC6B1363BE}"/>
    <cellStyle name="Millares 146" xfId="1083" xr:uid="{3E3A4AC6-7A56-463F-9EF6-D4C95488E277}"/>
    <cellStyle name="Millares 147" xfId="2822" xr:uid="{2DC83EB5-34E1-4624-B0DA-24CBF6C0EF79}"/>
    <cellStyle name="Millares 148" xfId="1080" xr:uid="{EE420505-44F3-44D4-B2D2-26079F96661E}"/>
    <cellStyle name="Millares 149" xfId="2819" xr:uid="{D19AF0F6-A817-4751-AC0D-B52C11656D65}"/>
    <cellStyle name="Millares 15" xfId="1091" xr:uid="{D0F11B6C-CEDB-4FF8-B322-680451B58B7E}"/>
    <cellStyle name="Millares 15 2" xfId="1857" xr:uid="{86C7507D-6BE3-482A-851A-728225E5D1C9}"/>
    <cellStyle name="Millares 15 2 2" xfId="2309" xr:uid="{757B4CD9-6663-4362-AB57-02387D44B96A}"/>
    <cellStyle name="Millares 15 2 2 2" xfId="3240" xr:uid="{6A8F3F04-F8EA-48CB-9F82-3CBE9AEC32A6}"/>
    <cellStyle name="Millares 15 2 3" xfId="2705" xr:uid="{CD719BCD-7D26-4A90-9EE9-AB1372888DD9}"/>
    <cellStyle name="Millares 15 2 3 2" xfId="3241" xr:uid="{DBCB5575-7532-4823-BF3A-71BBC76030DA}"/>
    <cellStyle name="Millares 15 2 4" xfId="2935" xr:uid="{099E0EC9-5465-4691-A5F0-8AD12E56458B}"/>
    <cellStyle name="Millares 15 3" xfId="1732" xr:uid="{9BA7F871-646A-42C7-82C0-72ACBF908260}"/>
    <cellStyle name="Millares 15 3 2" xfId="2184" xr:uid="{433BF9B6-7A36-43F7-9740-F30F5B572467}"/>
    <cellStyle name="Millares 15 3 2 2" xfId="3242" xr:uid="{704F7D7C-29E4-45AE-9C09-0B6A1DD22CC6}"/>
    <cellStyle name="Millares 15 3 3" xfId="2580" xr:uid="{B855A0D4-45F0-43D7-916A-6C7D21629B2E}"/>
    <cellStyle name="Millares 15 3 3 2" xfId="3243" xr:uid="{030B321E-A851-4BCB-BBD4-36FD7097FAEF}"/>
    <cellStyle name="Millares 15 3 4" xfId="2936" xr:uid="{4F756B5C-FADC-4718-8B0A-C33D26C80F03}"/>
    <cellStyle name="Millares 15 4" xfId="1719" xr:uid="{B16835A6-0F62-466D-8817-B876032AE110}"/>
    <cellStyle name="Millares 15 4 2" xfId="2171" xr:uid="{9508E840-A476-4F71-9BB8-9293405530EB}"/>
    <cellStyle name="Millares 15 4 2 2" xfId="3244" xr:uid="{F05FD3F5-67CF-4C2B-BD4E-B0FFD24D2D0A}"/>
    <cellStyle name="Millares 15 4 3" xfId="2567" xr:uid="{90133DD5-241E-4630-A185-A7E260F9939B}"/>
    <cellStyle name="Millares 15 4 3 2" xfId="3245" xr:uid="{9AB3F3AB-9F0C-40BB-B1BB-1A1443319108}"/>
    <cellStyle name="Millares 15 4 4" xfId="2937" xr:uid="{26193F4E-BCAE-4A27-ACA4-43718C00FBF5}"/>
    <cellStyle name="Millares 15 5" xfId="2025" xr:uid="{11FDF26C-3B7B-461C-8730-CE588A75DCE1}"/>
    <cellStyle name="Millares 15 5 2" xfId="3246" xr:uid="{3EF39F27-1D98-4A59-ACAC-3E65ABB17292}"/>
    <cellStyle name="Millares 15 6" xfId="2456" xr:uid="{EAEB654E-9531-4021-B007-2350DC7F78F9}"/>
    <cellStyle name="Millares 15 6 2" xfId="3247" xr:uid="{C9F50256-B150-46C7-A462-1718178D3F5B}"/>
    <cellStyle name="Millares 15 7" xfId="2835" xr:uid="{8FB4E20A-B84D-4C14-80EC-E3DCFA2CF525}"/>
    <cellStyle name="Millares 150" xfId="2825" xr:uid="{10A9A46E-C98B-42F3-AEDC-CCD7E50BCF18}"/>
    <cellStyle name="Millares 151" xfId="2896" xr:uid="{0279BBA7-476C-4A27-B3DD-21A3CD54B4AA}"/>
    <cellStyle name="Millares 152" xfId="3933" xr:uid="{39C58E40-E280-4D53-8982-1DB4E92D2473}"/>
    <cellStyle name="Millares 153" xfId="2828" xr:uid="{E387D70C-2E25-47D8-B3C4-2EB20EDFD3A1}"/>
    <cellStyle name="Millares 16" xfId="1092" xr:uid="{2574FED9-B462-4521-A5FB-E188A0865926}"/>
    <cellStyle name="Millares 16 2" xfId="1858" xr:uid="{BBE27129-F8F3-445F-98E2-9EABD3CF5D48}"/>
    <cellStyle name="Millares 16 2 2" xfId="2310" xr:uid="{2AF3EEFF-11B2-4205-B22D-C974995245D9}"/>
    <cellStyle name="Millares 16 2 2 2" xfId="3248" xr:uid="{18198FCC-B96D-48F6-BA2D-BF79FFE1563D}"/>
    <cellStyle name="Millares 16 2 3" xfId="2706" xr:uid="{513EFEB0-0EE1-4CF8-9E8C-63E9FD89429D}"/>
    <cellStyle name="Millares 16 2 3 2" xfId="3249" xr:uid="{E627C765-19A8-4B02-AA51-0C366D8A8341}"/>
    <cellStyle name="Millares 16 2 4" xfId="2938" xr:uid="{11B1C345-6AA8-40BD-A3EC-186EF41CBA04}"/>
    <cellStyle name="Millares 16 3" xfId="1733" xr:uid="{06B97743-C430-4841-901A-E2547894B0A0}"/>
    <cellStyle name="Millares 16 3 2" xfId="2185" xr:uid="{7D551E33-8BE8-439D-A75A-CD03FDF4B497}"/>
    <cellStyle name="Millares 16 3 2 2" xfId="3250" xr:uid="{8E5E754A-EC11-4373-B470-5E3BE97357FC}"/>
    <cellStyle name="Millares 16 3 3" xfId="2581" xr:uid="{6D25C5A5-DFE1-4D50-80FA-C7AE7F47CFF1}"/>
    <cellStyle name="Millares 16 3 3 2" xfId="3251" xr:uid="{BAA9CA91-5855-4C25-9D84-3987B57585F3}"/>
    <cellStyle name="Millares 16 3 4" xfId="2939" xr:uid="{1A5A940E-5B2F-4075-AA57-14B70EF47C9E}"/>
    <cellStyle name="Millares 16 4" xfId="1764" xr:uid="{17AD978D-E1AD-4367-A690-53B80EBC3FFD}"/>
    <cellStyle name="Millares 16 4 2" xfId="2216" xr:uid="{2636147D-FB78-4295-A1EA-5903E1396AAB}"/>
    <cellStyle name="Millares 16 4 2 2" xfId="3252" xr:uid="{8219A2AA-29D7-45A1-9B9B-C47C79BCC901}"/>
    <cellStyle name="Millares 16 4 3" xfId="2612" xr:uid="{626294D5-BE5A-46CD-AFCA-87267A1A3A13}"/>
    <cellStyle name="Millares 16 4 3 2" xfId="3253" xr:uid="{BAFCEEF8-EB9E-4528-A1B3-AC2F69F2E170}"/>
    <cellStyle name="Millares 16 4 4" xfId="2940" xr:uid="{4E6714E7-E2E3-44F0-A66E-0DD9853FE65A}"/>
    <cellStyle name="Millares 16 5" xfId="2026" xr:uid="{DA6D8C57-F460-490B-9B1F-A6E4861694A7}"/>
    <cellStyle name="Millares 16 5 2" xfId="3254" xr:uid="{DF016800-DB6C-4BA7-84DC-AE871EDA9DF7}"/>
    <cellStyle name="Millares 16 6" xfId="2457" xr:uid="{1C6D8C3A-1AE6-4AB9-BE84-C905F632689B}"/>
    <cellStyle name="Millares 16 6 2" xfId="3255" xr:uid="{4C4C3567-D6C2-40B6-9FA3-8A34C358D70C}"/>
    <cellStyle name="Millares 16 7" xfId="2836" xr:uid="{C0D3241B-52A5-4813-93D1-5AD29B618791}"/>
    <cellStyle name="Millares 17" xfId="1093" xr:uid="{4A7B204C-1FCE-47A3-BFEC-B92DBDBC5D02}"/>
    <cellStyle name="Millares 17 2" xfId="1859" xr:uid="{A4B9A65B-398B-47F5-9D0C-9E6CBD9FC988}"/>
    <cellStyle name="Millares 17 2 2" xfId="2311" xr:uid="{DD5F9CE4-FC4D-459C-B7FC-FEC3E74D791D}"/>
    <cellStyle name="Millares 17 2 2 2" xfId="3256" xr:uid="{6BEA175F-5BDD-44A2-8C2D-3D8BE58443AC}"/>
    <cellStyle name="Millares 17 2 3" xfId="2707" xr:uid="{2E0B1F3D-CD30-49FE-AFC9-00BE0A25DAC6}"/>
    <cellStyle name="Millares 17 2 3 2" xfId="3257" xr:uid="{B173D859-7694-4549-917B-C751AF38FA33}"/>
    <cellStyle name="Millares 17 2 4" xfId="2941" xr:uid="{CEC70AFC-F120-419E-89FE-FF35ACDADAA0}"/>
    <cellStyle name="Millares 17 3" xfId="1734" xr:uid="{1C3C1F72-5ECA-424B-B61C-AD5CAE416B5F}"/>
    <cellStyle name="Millares 17 3 2" xfId="2186" xr:uid="{21D93426-FDAA-4734-9111-17FA7A21BACC}"/>
    <cellStyle name="Millares 17 3 2 2" xfId="3258" xr:uid="{3B017106-4D4D-4EB3-9E37-BBB0A7A0AD42}"/>
    <cellStyle name="Millares 17 3 3" xfId="2582" xr:uid="{966FC0F1-692E-44C2-8875-F8178485EEA1}"/>
    <cellStyle name="Millares 17 3 3 2" xfId="3259" xr:uid="{D56DD2B2-D5BB-4D5F-BA1F-9CD93C8B39EA}"/>
    <cellStyle name="Millares 17 3 4" xfId="2942" xr:uid="{80CC5BC4-D701-4B0A-80BE-A7D00373A2A8}"/>
    <cellStyle name="Millares 17 4" xfId="1721" xr:uid="{B6004D22-9924-4163-981D-2A7B05923A31}"/>
    <cellStyle name="Millares 17 4 2" xfId="2173" xr:uid="{E9F8BD8A-04A3-4F4B-83BA-6CDDF41930F6}"/>
    <cellStyle name="Millares 17 4 2 2" xfId="3260" xr:uid="{D9231358-D870-4F34-9862-9A650D4223A4}"/>
    <cellStyle name="Millares 17 4 3" xfId="2569" xr:uid="{24748538-8773-4AE3-BF2F-23A5F8C5EFCB}"/>
    <cellStyle name="Millares 17 4 3 2" xfId="3261" xr:uid="{7FBD06DA-8DAE-49A5-8097-C486F364F6B6}"/>
    <cellStyle name="Millares 17 4 4" xfId="2943" xr:uid="{92A662F7-C802-4D25-975E-C3D6965311B6}"/>
    <cellStyle name="Millares 17 5" xfId="2027" xr:uid="{5400F1FF-8E5F-4CD9-B234-11D3CA0C3EE0}"/>
    <cellStyle name="Millares 17 5 2" xfId="3262" xr:uid="{9962C8CC-881D-4C71-992A-2B8314B718F7}"/>
    <cellStyle name="Millares 17 6" xfId="2458" xr:uid="{73C5AE3D-607F-4682-94A2-4BA87B79848D}"/>
    <cellStyle name="Millares 17 6 2" xfId="3263" xr:uid="{CBB88826-6F2A-4B40-816D-3557EA5E0406}"/>
    <cellStyle name="Millares 17 7" xfId="2837" xr:uid="{615A2C4B-F59F-4850-A24A-91A30E31C6C5}"/>
    <cellStyle name="Millares 18" xfId="1094" xr:uid="{83750FCA-6270-432A-9FF9-429CE3E48AB8}"/>
    <cellStyle name="Millares 18 2" xfId="1860" xr:uid="{C7A1DD55-DDA9-48A8-A8FB-18542B15CC76}"/>
    <cellStyle name="Millares 18 2 2" xfId="2312" xr:uid="{18D8D56B-37F8-4E67-8139-98061BF7C4FE}"/>
    <cellStyle name="Millares 18 2 2 2" xfId="3264" xr:uid="{5EB8ACE1-E536-4026-B3C5-6A445FECC07E}"/>
    <cellStyle name="Millares 18 2 3" xfId="2708" xr:uid="{ED1B5DEA-2280-4872-9912-4306DE1A6544}"/>
    <cellStyle name="Millares 18 2 3 2" xfId="3265" xr:uid="{91978F2D-DE56-4793-8A0B-C64C355801A9}"/>
    <cellStyle name="Millares 18 2 4" xfId="2944" xr:uid="{04A2B460-6FFC-4086-8443-3ED9B61DE3D4}"/>
    <cellStyle name="Millares 18 3" xfId="1735" xr:uid="{1F9A6987-CC49-4016-A34B-B110608F8CF4}"/>
    <cellStyle name="Millares 18 3 2" xfId="2187" xr:uid="{34CC428D-A9A2-4541-BC4F-9C7BA009EA7F}"/>
    <cellStyle name="Millares 18 3 2 2" xfId="3266" xr:uid="{6E31D577-E4FF-4302-B85B-E85D471DF0DA}"/>
    <cellStyle name="Millares 18 3 3" xfId="2583" xr:uid="{D6D774F2-13AA-44A2-9D5D-2B4131460D65}"/>
    <cellStyle name="Millares 18 3 3 2" xfId="3267" xr:uid="{77CC31D0-24BF-4883-9ECA-9320BD3DDD30}"/>
    <cellStyle name="Millares 18 3 4" xfId="2945" xr:uid="{A65C647F-004F-4F09-A039-A9BAF05CD029}"/>
    <cellStyle name="Millares 18 4" xfId="1723" xr:uid="{1AB31D73-9939-4B2F-9765-6C13ED2B2D0B}"/>
    <cellStyle name="Millares 18 4 2" xfId="2175" xr:uid="{B7FDA02A-AF5E-4607-87B0-7FAB7DEBD704}"/>
    <cellStyle name="Millares 18 4 2 2" xfId="3268" xr:uid="{E376DABF-50D2-4DD1-A2AD-75EF4E8400E9}"/>
    <cellStyle name="Millares 18 4 3" xfId="2571" xr:uid="{20F7C858-15EB-4FF0-8BB1-4E5EAD92466F}"/>
    <cellStyle name="Millares 18 4 3 2" xfId="3269" xr:uid="{4EA26487-FDB6-4C40-81CC-1CD6192B40E3}"/>
    <cellStyle name="Millares 18 4 4" xfId="2946" xr:uid="{C59C455C-4860-4B7E-A6B8-62440B515D8D}"/>
    <cellStyle name="Millares 18 5" xfId="2028" xr:uid="{72905FD8-42BC-47CF-94B2-2AF37A517321}"/>
    <cellStyle name="Millares 18 5 2" xfId="3270" xr:uid="{539A8DBE-6561-41A0-B5A6-A4D445771299}"/>
    <cellStyle name="Millares 18 6" xfId="2459" xr:uid="{F595C4C3-E167-495E-ACF5-199B53AC2780}"/>
    <cellStyle name="Millares 18 6 2" xfId="3271" xr:uid="{40961F7A-ECA4-45F0-B418-E6D489023583}"/>
    <cellStyle name="Millares 18 7" xfId="2838" xr:uid="{9B9D9C02-9746-4F52-9BBC-A39AFB3FD370}"/>
    <cellStyle name="Millares 19" xfId="1095" xr:uid="{C7E1970A-4112-4DF8-B991-7A1CF4CABB59}"/>
    <cellStyle name="Millares 19 2" xfId="1861" xr:uid="{51B0D5D1-F6B5-45F5-86B5-E62393527718}"/>
    <cellStyle name="Millares 19 2 2" xfId="2313" xr:uid="{4241F906-FED4-4D18-9282-10CC808419FA}"/>
    <cellStyle name="Millares 19 2 2 2" xfId="3272" xr:uid="{68C07DC1-A4C7-4515-A5B2-1CC4F8FDB6D5}"/>
    <cellStyle name="Millares 19 2 3" xfId="2709" xr:uid="{6260659B-61D4-423D-8057-E6C28CDAD6FE}"/>
    <cellStyle name="Millares 19 2 3 2" xfId="3273" xr:uid="{C261613C-1E36-4E76-ACC1-B2F37113938A}"/>
    <cellStyle name="Millares 19 2 4" xfId="2947" xr:uid="{67956F7E-A76A-40A3-96B5-8A15956EB9EA}"/>
    <cellStyle name="Millares 19 3" xfId="1736" xr:uid="{FF57D088-B53F-40C4-83F2-C4794D02E407}"/>
    <cellStyle name="Millares 19 3 2" xfId="2188" xr:uid="{BACCB8B3-71AA-435B-83B8-350AC2A72143}"/>
    <cellStyle name="Millares 19 3 2 2" xfId="3274" xr:uid="{0FC1CACA-160E-4CB8-ADE9-DF5065BBE5C5}"/>
    <cellStyle name="Millares 19 3 3" xfId="2584" xr:uid="{1F393723-7115-4F71-9DC7-2532062A2F9D}"/>
    <cellStyle name="Millares 19 3 3 2" xfId="3275" xr:uid="{2E0A0A8B-2326-412D-8DF1-7368F3F04B20}"/>
    <cellStyle name="Millares 19 3 4" xfId="2948" xr:uid="{A6E76F7A-2D8A-4236-BE63-47C038C01510}"/>
    <cellStyle name="Millares 19 4" xfId="1774" xr:uid="{9C47EEAD-3E8F-4DFA-B2A7-B00E3BF88EB8}"/>
    <cellStyle name="Millares 19 4 2" xfId="2226" xr:uid="{8D209BBE-35DE-4833-85AD-0558327C26EE}"/>
    <cellStyle name="Millares 19 4 2 2" xfId="3276" xr:uid="{EF650CD0-A421-49D5-B344-B43B71204721}"/>
    <cellStyle name="Millares 19 4 3" xfId="2622" xr:uid="{B9010094-815C-414C-B3E7-C4AB21D9336A}"/>
    <cellStyle name="Millares 19 4 3 2" xfId="3277" xr:uid="{7C78FD38-19E2-4849-900C-D4751CBA3DA0}"/>
    <cellStyle name="Millares 19 4 4" xfId="2949" xr:uid="{ACA9804A-7C81-4737-B92C-A054F9415CE0}"/>
    <cellStyle name="Millares 19 5" xfId="2029" xr:uid="{DCC33CC6-F269-4CAA-8E48-260DC4C46D0C}"/>
    <cellStyle name="Millares 19 5 2" xfId="3278" xr:uid="{A2208263-AD7E-41BE-8D1F-27085813A9EE}"/>
    <cellStyle name="Millares 19 6" xfId="2460" xr:uid="{49E8D5CA-0E80-4E3F-A613-4A554109596C}"/>
    <cellStyle name="Millares 19 6 2" xfId="3279" xr:uid="{C18A161C-08CC-4A79-9F27-527E7E009C02}"/>
    <cellStyle name="Millares 19 7" xfId="2839" xr:uid="{CFF1F66F-3B0E-45FA-9DF5-8A726884BC68}"/>
    <cellStyle name="Millares 2" xfId="872" xr:uid="{00000000-0005-0000-0000-000063030000}"/>
    <cellStyle name="Millares 2 10" xfId="1075" xr:uid="{F49E19A3-A9D9-424C-9178-13EEB2C3378B}"/>
    <cellStyle name="Millares 2 2" xfId="873" xr:uid="{00000000-0005-0000-0000-000064030000}"/>
    <cellStyle name="Millares 2 2 2" xfId="1097" xr:uid="{DCB8FB6B-3B99-4B16-AE31-22DD5C9D5D18}"/>
    <cellStyle name="Millares 2 2 2 2" xfId="1862" xr:uid="{14312E48-BA5D-4C1D-8BCC-44B0E74179A0}"/>
    <cellStyle name="Millares 2 2 2 2 2" xfId="2314" xr:uid="{85C94FEE-A729-494A-947C-C1C9D9AE67A1}"/>
    <cellStyle name="Millares 2 2 2 2 2 2" xfId="3280" xr:uid="{FE7048F2-6AC7-40D5-85B2-2920601DC577}"/>
    <cellStyle name="Millares 2 2 2 2 3" xfId="2710" xr:uid="{A159C611-A39D-4989-80B0-9BD90C472546}"/>
    <cellStyle name="Millares 2 2 2 2 3 2" xfId="3281" xr:uid="{D7A3F92D-1FA2-474D-AF67-39445403D334}"/>
    <cellStyle name="Millares 2 2 2 2 4" xfId="2950" xr:uid="{95C2796C-CD2E-4652-AE42-9254429CBAD1}"/>
    <cellStyle name="Millares 2 2 2 3" xfId="1737" xr:uid="{2BA746B2-3E2C-4929-A999-10E0F0CBB2B0}"/>
    <cellStyle name="Millares 2 2 2 3 2" xfId="2189" xr:uid="{3E0914C0-3C4B-4D37-AE44-A596F1D43FDD}"/>
    <cellStyle name="Millares 2 2 2 3 2 2" xfId="3282" xr:uid="{236F6090-E557-4765-84A9-63BD1B009080}"/>
    <cellStyle name="Millares 2 2 2 3 3" xfId="2585" xr:uid="{C6F095EB-9632-41DF-8544-1A52B494D1B7}"/>
    <cellStyle name="Millares 2 2 2 3 3 2" xfId="3283" xr:uid="{8CB96D1A-7A8D-4F3F-8139-1416BC01D7DA}"/>
    <cellStyle name="Millares 2 2 2 3 4" xfId="2951" xr:uid="{60D6CF00-7B3D-42E3-A75A-B7F03920EA71}"/>
    <cellStyle name="Millares 2 2 2 4" xfId="1709" xr:uid="{60B80B3C-6AF7-48CF-BD30-7C464887B088}"/>
    <cellStyle name="Millares 2 2 2 4 2" xfId="2161" xr:uid="{72CFF3A5-D40D-40CC-BE75-8EA4F67563A2}"/>
    <cellStyle name="Millares 2 2 2 4 2 2" xfId="3284" xr:uid="{B27EEA5B-8739-45E4-8B78-DAA81B799FD7}"/>
    <cellStyle name="Millares 2 2 2 4 3" xfId="2557" xr:uid="{F7654458-B89F-4DBA-BF36-37AA15D1F0AC}"/>
    <cellStyle name="Millares 2 2 2 4 3 2" xfId="3285" xr:uid="{D8E39B88-332D-4005-85DD-1625BFC80C8A}"/>
    <cellStyle name="Millares 2 2 2 4 4" xfId="2952" xr:uid="{6A61F9D6-3A34-425D-A954-5DB0415241C4}"/>
    <cellStyle name="Millares 2 2 2 5" xfId="2030" xr:uid="{36DEB0C7-EBA9-444D-A950-5392DE1D34B4}"/>
    <cellStyle name="Millares 2 2 2 5 2" xfId="3286" xr:uid="{1B0338BA-6E0B-4C8A-8DF9-2C7FB3D2D001}"/>
    <cellStyle name="Millares 2 2 2 6" xfId="2461" xr:uid="{5182C91F-2DE8-42E3-A237-F4A87A7FDF31}"/>
    <cellStyle name="Millares 2 2 2 6 2" xfId="3287" xr:uid="{D8806C26-837B-41D5-87CB-3232BDF7FBC4}"/>
    <cellStyle name="Millares 2 2 2 7" xfId="3288" xr:uid="{23F2EC9D-CB75-4206-A5B6-7EC74EB4C04D}"/>
    <cellStyle name="Millares 2 2 2 8" xfId="2840" xr:uid="{30E0020C-6155-457A-97CE-4D09D4641D06}"/>
    <cellStyle name="Millares 2 2 3" xfId="1096" xr:uid="{8928D28E-3ACE-473D-A677-72F24550A09B}"/>
    <cellStyle name="Millares 2 2 4" xfId="3289" xr:uid="{1F9986E4-9751-4A85-8E80-B3DD4D2AD0B5}"/>
    <cellStyle name="Millares 2 3" xfId="874" xr:uid="{00000000-0005-0000-0000-000065030000}"/>
    <cellStyle name="Millares 2 3 2" xfId="1099" xr:uid="{FAB9DD03-5CF9-4781-9184-F213403A3277}"/>
    <cellStyle name="Millares 2 3 2 2" xfId="1863" xr:uid="{3D1D630F-B236-4370-A233-3208A647481D}"/>
    <cellStyle name="Millares 2 3 2 2 2" xfId="2315" xr:uid="{F86086F8-8672-461E-BC15-06F1C2924AEB}"/>
    <cellStyle name="Millares 2 3 2 2 2 2" xfId="3290" xr:uid="{D15FE6B9-FF2B-4161-9FF8-4CD7461A44F2}"/>
    <cellStyle name="Millares 2 3 2 2 3" xfId="2711" xr:uid="{2E9F3C62-E331-4C83-AD2B-F7B9C4054ABF}"/>
    <cellStyle name="Millares 2 3 2 2 3 2" xfId="3291" xr:uid="{4F66350F-A7D9-4ED1-8448-9E33016B467D}"/>
    <cellStyle name="Millares 2 3 2 2 4" xfId="2953" xr:uid="{4356F871-7F45-4AA2-BC8C-28CBF06E7A1F}"/>
    <cellStyle name="Millares 2 3 2 3" xfId="1738" xr:uid="{B4D34353-ABE6-43FD-9B3F-65F6174613B1}"/>
    <cellStyle name="Millares 2 3 2 3 2" xfId="2190" xr:uid="{1696C768-3F1B-4326-BD01-DA2AFF525032}"/>
    <cellStyle name="Millares 2 3 2 3 2 2" xfId="3292" xr:uid="{1CC2E32B-4C74-41D3-A734-8C6277EE0BCF}"/>
    <cellStyle name="Millares 2 3 2 3 3" xfId="2586" xr:uid="{F9F80A6A-6EBB-4754-9703-E3F36C3B6DCC}"/>
    <cellStyle name="Millares 2 3 2 3 3 2" xfId="3293" xr:uid="{EE4FEB08-164E-4726-8DF9-72755FD9AD4C}"/>
    <cellStyle name="Millares 2 3 2 3 4" xfId="2954" xr:uid="{1AE61F48-6E0A-4EA6-8FBE-4E24074DB2A6}"/>
    <cellStyle name="Millares 2 3 2 4" xfId="1718" xr:uid="{45E59E61-1B4E-42C0-B6BE-8B3073ACC9A1}"/>
    <cellStyle name="Millares 2 3 2 4 2" xfId="2170" xr:uid="{F8B04559-1F8D-4904-B909-EB682D2B8245}"/>
    <cellStyle name="Millares 2 3 2 4 2 2" xfId="3294" xr:uid="{3692A19B-43AC-4F0B-BD8F-810B7091A521}"/>
    <cellStyle name="Millares 2 3 2 4 3" xfId="2566" xr:uid="{D61AEDD9-11E7-4395-835B-9ABF9CEC2807}"/>
    <cellStyle name="Millares 2 3 2 4 3 2" xfId="3295" xr:uid="{058437B7-CD44-48B3-BE81-BC9F49B9D55D}"/>
    <cellStyle name="Millares 2 3 2 4 4" xfId="2955" xr:uid="{A671E8C8-AE49-4443-B571-02CB05773790}"/>
    <cellStyle name="Millares 2 3 2 5" xfId="2031" xr:uid="{0A65C468-4DF4-45F3-A284-6F697887130A}"/>
    <cellStyle name="Millares 2 3 2 5 2" xfId="3296" xr:uid="{33602CF3-27FE-4EE0-83FF-76626AC68F18}"/>
    <cellStyle name="Millares 2 3 2 6" xfId="2462" xr:uid="{EE51C23B-C801-4844-BB39-3B7E62FED25E}"/>
    <cellStyle name="Millares 2 3 2 6 2" xfId="3297" xr:uid="{B9C22CA7-A499-444E-924E-17254A27FB5B}"/>
    <cellStyle name="Millares 2 3 2 7" xfId="3298" xr:uid="{FD866037-A5B6-4D15-8C27-D57A565EDB0F}"/>
    <cellStyle name="Millares 2 3 2 8" xfId="2841" xr:uid="{EC2EAACF-EF3E-442A-9DD3-E6796CB33083}"/>
    <cellStyle name="Millares 2 3 3" xfId="1098" xr:uid="{0B6461FB-8FFE-4472-A5A4-6BB9EAC7E5ED}"/>
    <cellStyle name="Millares 2 3 4" xfId="3299" xr:uid="{3698DB49-90E7-4AEA-BD77-0374275D6520}"/>
    <cellStyle name="Millares 2 4" xfId="875" xr:uid="{00000000-0005-0000-0000-000066030000}"/>
    <cellStyle name="Millares 2 4 2" xfId="1101" xr:uid="{7B599F69-B059-4978-B291-101E056AC5F3}"/>
    <cellStyle name="Millares 2 4 2 2" xfId="1864" xr:uid="{3C5F0348-1963-43D2-A5EF-0A36B1CDB88C}"/>
    <cellStyle name="Millares 2 4 2 2 2" xfId="2316" xr:uid="{37F30F66-4A8E-4536-A1DE-978F6A7AF6FC}"/>
    <cellStyle name="Millares 2 4 2 2 2 2" xfId="3300" xr:uid="{63DEAE02-D3F1-41F1-B567-3ECB56073E70}"/>
    <cellStyle name="Millares 2 4 2 2 3" xfId="2712" xr:uid="{33A311F5-9E69-444A-878C-FCE5C1FEF441}"/>
    <cellStyle name="Millares 2 4 2 2 3 2" xfId="3301" xr:uid="{F6FFBBFB-656D-448A-8D82-53A402750C75}"/>
    <cellStyle name="Millares 2 4 2 2 4" xfId="2956" xr:uid="{8BC62092-187A-41A2-8044-00186C3D7300}"/>
    <cellStyle name="Millares 2 4 2 3" xfId="1739" xr:uid="{08CFDE4F-E48E-4984-B6E0-1DF55640947D}"/>
    <cellStyle name="Millares 2 4 2 3 2" xfId="2191" xr:uid="{15A7540C-9C5A-4E7F-8A83-5E65E07FD211}"/>
    <cellStyle name="Millares 2 4 2 3 2 2" xfId="3302" xr:uid="{8C67D8D8-CD35-43CA-9247-3381147B1E4F}"/>
    <cellStyle name="Millares 2 4 2 3 3" xfId="2587" xr:uid="{D0371E02-FFCC-4BC7-82E5-CADA7F4EF292}"/>
    <cellStyle name="Millares 2 4 2 3 3 2" xfId="3303" xr:uid="{EC9CF81F-7130-4701-9945-3C418D2AF83E}"/>
    <cellStyle name="Millares 2 4 2 3 4" xfId="2957" xr:uid="{97958904-415B-450A-B7F1-619422412962}"/>
    <cellStyle name="Millares 2 4 2 4" xfId="1950" xr:uid="{0BC6E210-F823-4875-9B29-D0AB599E0535}"/>
    <cellStyle name="Millares 2 4 2 4 2" xfId="2402" xr:uid="{0C96BB60-F816-4993-A9C0-0BB5B4B803E9}"/>
    <cellStyle name="Millares 2 4 2 4 2 2" xfId="3304" xr:uid="{8495C23C-E83A-45B6-8AD5-6A9B7688EFD1}"/>
    <cellStyle name="Millares 2 4 2 4 3" xfId="2798" xr:uid="{A5031606-6252-4F75-85BB-82E7A4D467D5}"/>
    <cellStyle name="Millares 2 4 2 4 3 2" xfId="3305" xr:uid="{79FFBC3A-C204-4FEC-B7D2-93D4D7A580D4}"/>
    <cellStyle name="Millares 2 4 2 4 4" xfId="2958" xr:uid="{6EE064FF-E8F0-4324-879F-87EE6E506EBC}"/>
    <cellStyle name="Millares 2 4 2 5" xfId="2032" xr:uid="{3BAF0855-41AE-49A5-A1E0-04172B891C06}"/>
    <cellStyle name="Millares 2 4 2 5 2" xfId="3306" xr:uid="{10766930-1DEA-4E5A-989D-D55C5D2A24A9}"/>
    <cellStyle name="Millares 2 4 2 6" xfId="2463" xr:uid="{61288929-B595-4FB4-91A1-D9D49432D2D2}"/>
    <cellStyle name="Millares 2 4 2 6 2" xfId="3307" xr:uid="{96D954CB-64C7-466F-B3EC-77105C2F8C5C}"/>
    <cellStyle name="Millares 2 4 2 7" xfId="2842" xr:uid="{15DCCF18-0A17-47AD-B03D-66F00C54927A}"/>
    <cellStyle name="Millares 2 4 3" xfId="1100" xr:uid="{1B0E797D-7D9A-49B6-9750-E26590C04D7A}"/>
    <cellStyle name="Millares 2 5" xfId="1102" xr:uid="{40E6AB9B-911D-433B-9666-1BD0D44AFE85}"/>
    <cellStyle name="Millares 2 6" xfId="1065" xr:uid="{EA024A01-415F-48A1-8E1A-ECCDC4ADC523}"/>
    <cellStyle name="Millares 2 7" xfId="1478" xr:uid="{DE910B82-781C-40AD-96F9-C9AD3B3111B2}"/>
    <cellStyle name="Millares 2 7 2" xfId="1668" xr:uid="{52A58142-6B78-4B80-9E51-350DCA600105}"/>
    <cellStyle name="Millares 2 7 2 2" xfId="1931" xr:uid="{BB581E8B-0869-45FD-AD9B-FB1C276C1153}"/>
    <cellStyle name="Millares 2 7 2 2 2" xfId="2383" xr:uid="{4E541B05-5FBC-4F4B-8DB9-6F7971555920}"/>
    <cellStyle name="Millares 2 7 2 2 2 2" xfId="3308" xr:uid="{9E5B92DC-E0C9-4C3A-915B-EBA15D2CBC95}"/>
    <cellStyle name="Millares 2 7 2 2 3" xfId="2779" xr:uid="{5B512801-28A8-4109-81AA-7D08A59E0254}"/>
    <cellStyle name="Millares 2 7 2 2 3 2" xfId="3309" xr:uid="{1C62B7D8-E030-4C25-93DB-727E9BF78A69}"/>
    <cellStyle name="Millares 2 7 2 2 4" xfId="2959" xr:uid="{DE960430-83B3-4B8B-A03D-0303358169E4}"/>
    <cellStyle name="Millares 2 7 2 3" xfId="1832" xr:uid="{7340F4D4-AAC1-4BF2-8E7B-A759E881ADB3}"/>
    <cellStyle name="Millares 2 7 2 3 2" xfId="2284" xr:uid="{E32EB8C4-8B20-446A-9AF3-E4A23413A8F2}"/>
    <cellStyle name="Millares 2 7 2 3 2 2" xfId="3310" xr:uid="{24A7A975-0724-4456-9EB4-3185C4ECBBF1}"/>
    <cellStyle name="Millares 2 7 2 3 3" xfId="2680" xr:uid="{3C5062B5-F89E-467D-9F5B-0070202BB849}"/>
    <cellStyle name="Millares 2 7 2 3 3 2" xfId="3311" xr:uid="{02835264-B4C9-4A90-AE9F-2DD827EC4515}"/>
    <cellStyle name="Millares 2 7 2 3 4" xfId="2960" xr:uid="{A8F73708-AF1B-4618-AF54-137C39A5A127}"/>
    <cellStyle name="Millares 2 7 2 4" xfId="2123" xr:uid="{E67D5003-66B2-4326-8B1C-9894281B2DC1}"/>
    <cellStyle name="Millares 2 7 2 4 2" xfId="3312" xr:uid="{D341E08F-08CC-4F2C-8E48-10CAE66BC0D0}"/>
    <cellStyle name="Millares 2 7 2 5" xfId="2519" xr:uid="{EF342EBB-94D5-4209-9607-1E4BC65764C2}"/>
    <cellStyle name="Millares 2 7 2 5 2" xfId="3313" xr:uid="{EA18E75A-0F70-4962-AD6D-1E251F785BD2}"/>
    <cellStyle name="Millares 2 7 2 6" xfId="2900" xr:uid="{873C6B56-17C4-4831-9321-F84874041B24}"/>
    <cellStyle name="Millares 2 7 3" xfId="1882" xr:uid="{7D94CD88-2E90-49AD-90BF-606BA26DFA50}"/>
    <cellStyle name="Millares 2 7 3 2" xfId="2334" xr:uid="{D3D0E0D4-133D-4C2F-80DB-4733AB3D6F1B}"/>
    <cellStyle name="Millares 2 7 3 2 2" xfId="3314" xr:uid="{A03116B3-F3CE-4474-9446-D9917EBBA087}"/>
    <cellStyle name="Millares 2 7 3 3" xfId="2730" xr:uid="{F8EF7E0E-7AB7-413B-95AF-7B887A54C709}"/>
    <cellStyle name="Millares 2 7 3 3 2" xfId="3315" xr:uid="{AC9C80BB-9A43-4797-85FA-C719F6B8199E}"/>
    <cellStyle name="Millares 2 7 3 4" xfId="2961" xr:uid="{C800FC8A-76C2-4CB2-8654-5BDE34A312AE}"/>
    <cellStyle name="Millares 2 7 4" xfId="1776" xr:uid="{8751DCC3-9382-4FBB-87B9-7F1FEA320E78}"/>
    <cellStyle name="Millares 2 7 4 2" xfId="2228" xr:uid="{74C8AFBE-25A5-49DE-9E64-5EFFEB92753E}"/>
    <cellStyle name="Millares 2 7 4 2 2" xfId="3316" xr:uid="{AC2E93DA-FD4C-4E89-AC09-48D83CC1A97D}"/>
    <cellStyle name="Millares 2 7 4 3" xfId="2624" xr:uid="{F023D737-B2E2-4DF7-845E-A01F98C55731}"/>
    <cellStyle name="Millares 2 7 4 3 2" xfId="3317" xr:uid="{61D2DA00-CC69-4650-A919-6947D7AE1ED0}"/>
    <cellStyle name="Millares 2 7 4 4" xfId="2962" xr:uid="{D80C613B-5F1E-4212-908F-AE4570BE71FF}"/>
    <cellStyle name="Millares 2 7 5" xfId="1686" xr:uid="{A3D2FA8B-8C2C-4A9E-83D1-11BD76B44092}"/>
    <cellStyle name="Millares 2 7 5 2" xfId="2139" xr:uid="{1367E8D2-61B9-41CE-9B00-9B6D3BB330BC}"/>
    <cellStyle name="Millares 2 7 5 2 2" xfId="3318" xr:uid="{CFB8F803-5904-4325-806E-2C5F6B2B3E43}"/>
    <cellStyle name="Millares 2 7 5 3" xfId="2535" xr:uid="{C97C3128-6BFD-4062-B307-D474F4EBA6E6}"/>
    <cellStyle name="Millares 2 7 5 3 2" xfId="3319" xr:uid="{50C7DDEF-9253-450F-83FC-32E0F0130A3E}"/>
    <cellStyle name="Millares 2 7 5 4" xfId="2963" xr:uid="{63DD95A6-B7FB-4187-B44E-74917DD8A999}"/>
    <cellStyle name="Millares 2 7 6" xfId="2068" xr:uid="{ED9CF547-C0FF-49D7-A290-A666880F31A3}"/>
    <cellStyle name="Millares 2 7 6 2" xfId="3320" xr:uid="{BE1F37EE-0EB7-4478-BBC2-5E27A1242C83}"/>
    <cellStyle name="Millares 2 7 7" xfId="2477" xr:uid="{75F92A11-FB69-45EB-8715-36BBA79BF46E}"/>
    <cellStyle name="Millares 2 7 7 2" xfId="3321" xr:uid="{B344B63C-A1F4-4E25-8AC9-B2AF74282640}"/>
    <cellStyle name="Millares 2 7 8" xfId="2856" xr:uid="{1884494B-69A0-4B89-A060-B33338BC7E4E}"/>
    <cellStyle name="Millares 2 8" xfId="1479" xr:uid="{413C4DAB-77A6-4593-879C-7AEF088132AE}"/>
    <cellStyle name="Millares 2 9" xfId="1652" xr:uid="{68AE7BD3-E41E-45C9-B79C-F6B17F39DA06}"/>
    <cellStyle name="Millares 2 9 2" xfId="1669" xr:uid="{684F049C-CE9E-45A4-95F4-E22D013CDF44}"/>
    <cellStyle name="Millares 2 9 2 2" xfId="1938" xr:uid="{525FC307-5D4E-4220-A782-F0ACFEEF7B1B}"/>
    <cellStyle name="Millares 2 9 2 2 2" xfId="2390" xr:uid="{4DBD3D18-ABAB-4F7E-9855-4A49C8BFD0B9}"/>
    <cellStyle name="Millares 2 9 2 2 2 2" xfId="3322" xr:uid="{48A581CE-3822-41D8-998F-9A68811B42AC}"/>
    <cellStyle name="Millares 2 9 2 2 3" xfId="2786" xr:uid="{0C1ADAC5-0513-4169-86AE-7BB964708B15}"/>
    <cellStyle name="Millares 2 9 2 2 3 2" xfId="3323" xr:uid="{84520913-E45A-4C60-97C5-D109F8EFD537}"/>
    <cellStyle name="Millares 2 9 2 2 4" xfId="2964" xr:uid="{8F11581E-FB51-4D41-8DDA-99430F0E8585}"/>
    <cellStyle name="Millares 2 9 2 3" xfId="1839" xr:uid="{9865A0D4-83F8-4DB9-8091-707DB237E728}"/>
    <cellStyle name="Millares 2 9 2 3 2" xfId="2291" xr:uid="{24C45A8B-3949-40D8-9DC3-BB927FA2C0E7}"/>
    <cellStyle name="Millares 2 9 2 3 2 2" xfId="3324" xr:uid="{FB71D2BC-C36B-4C71-BACD-6C18EC2F89E8}"/>
    <cellStyle name="Millares 2 9 2 3 3" xfId="2687" xr:uid="{E9F7C1C8-9155-49FC-A1F9-6CB8EC42824F}"/>
    <cellStyle name="Millares 2 9 2 3 3 2" xfId="3325" xr:uid="{E69BFC79-4E0A-4BF3-8960-CDA5F9DE8594}"/>
    <cellStyle name="Millares 2 9 2 3 4" xfId="2965" xr:uid="{489F514C-566B-418A-9F5F-D7408A39479E}"/>
    <cellStyle name="Millares 2 9 2 4" xfId="2124" xr:uid="{24824337-D5E4-41DF-B75C-898C2F4DF7AC}"/>
    <cellStyle name="Millares 2 9 2 4 2" xfId="3326" xr:uid="{7845820A-49F3-41FB-9432-3F5B4F3474B6}"/>
    <cellStyle name="Millares 2 9 2 5" xfId="2520" xr:uid="{0FA83027-9091-4FD6-AF8D-B4D8766B4DBC}"/>
    <cellStyle name="Millares 2 9 2 5 2" xfId="3327" xr:uid="{7D2A0DAC-79D3-443E-B662-8DB28EFC2E5C}"/>
    <cellStyle name="Millares 2 9 2 6" xfId="2901" xr:uid="{9662AD9C-F482-40C2-9D5B-DDB3A07EBDE7}"/>
    <cellStyle name="Millares 2 9 3" xfId="1919" xr:uid="{54CA2F20-2E7F-4836-BADD-D4F6E9494B6A}"/>
    <cellStyle name="Millares 2 9 3 2" xfId="2371" xr:uid="{0C6A2743-ABF3-4572-8C22-A4202CD06BD3}"/>
    <cellStyle name="Millares 2 9 3 2 2" xfId="3328" xr:uid="{491E2D9E-4982-442A-ACA6-D6D46D7CD302}"/>
    <cellStyle name="Millares 2 9 3 3" xfId="2767" xr:uid="{2812DF87-4434-4638-9591-CCDEBA38C58F}"/>
    <cellStyle name="Millares 2 9 3 3 2" xfId="3329" xr:uid="{DB2D713E-38D5-44F5-8097-63AE050C6063}"/>
    <cellStyle name="Millares 2 9 3 4" xfId="2966" xr:uid="{5C34A847-843B-48A5-9077-A5C8E4D4909C}"/>
    <cellStyle name="Millares 2 9 4" xfId="1824" xr:uid="{8621AEA2-BD5D-43DF-A490-BDDC02C32875}"/>
    <cellStyle name="Millares 2 9 4 2" xfId="2276" xr:uid="{7DD5C918-9EA2-41F6-893F-9EECCDE42DD4}"/>
    <cellStyle name="Millares 2 9 4 2 2" xfId="3330" xr:uid="{3EA599F1-DBE5-48DC-AAEF-B75F5BDAA48A}"/>
    <cellStyle name="Millares 2 9 4 3" xfId="2672" xr:uid="{D4232F71-6510-49BF-9477-C35D50F9EE00}"/>
    <cellStyle name="Millares 2 9 4 3 2" xfId="3331" xr:uid="{CCC5BB8C-0A98-4809-A841-C3E3854DEA72}"/>
    <cellStyle name="Millares 2 9 4 4" xfId="2967" xr:uid="{3D860927-953C-47D9-B70F-35A2D22D4B42}"/>
    <cellStyle name="Millares 2 9 5" xfId="1693" xr:uid="{91F27C15-CD70-4F5E-9500-A95EEA62342F}"/>
    <cellStyle name="Millares 2 9 5 2" xfId="2146" xr:uid="{C87818B8-FEBD-498D-BD72-EC46F65FAC71}"/>
    <cellStyle name="Millares 2 9 5 2 2" xfId="3332" xr:uid="{6F1A3FB4-66A7-4C98-A16C-8BD81CEDD6B5}"/>
    <cellStyle name="Millares 2 9 5 3" xfId="2542" xr:uid="{0A87662E-E49F-4276-B2D5-B25E9A33CADA}"/>
    <cellStyle name="Millares 2 9 5 3 2" xfId="3333" xr:uid="{56AE8A0B-94BE-4021-BB7B-18E64DECA94C}"/>
    <cellStyle name="Millares 2 9 5 4" xfId="2968" xr:uid="{3A1E1836-D930-46F4-B545-41F559695C17}"/>
    <cellStyle name="Millares 2 9 6" xfId="2112" xr:uid="{D9458720-060B-4923-ACF6-3FF994AA2613}"/>
    <cellStyle name="Millares 2 9 6 2" xfId="3334" xr:uid="{2711AD84-4316-46F7-BD04-2DAC27802249}"/>
    <cellStyle name="Millares 2 9 7" xfId="2512" xr:uid="{E4CFCB7C-9F22-40FC-BF9D-1B92B7A46042}"/>
    <cellStyle name="Millares 2 9 7 2" xfId="3335" xr:uid="{5916B929-88DC-4A9A-B8D9-DC6C95F9EF20}"/>
    <cellStyle name="Millares 2 9 8" xfId="2892" xr:uid="{69EF9EBD-E4C6-4583-BF5B-202AE744FEDC}"/>
    <cellStyle name="Millares 20" xfId="1103" xr:uid="{478FDBD6-FB64-4173-9723-9D47BB5C9EA3}"/>
    <cellStyle name="Millares 20 2" xfId="1865" xr:uid="{51D10BAF-A7DB-491B-9BCF-4FBB7D91EAFA}"/>
    <cellStyle name="Millares 20 2 2" xfId="2317" xr:uid="{65134BDF-0823-4AFD-89A6-9A43197D1AED}"/>
    <cellStyle name="Millares 20 2 2 2" xfId="3336" xr:uid="{FC0001AE-0205-411C-8184-08F318A93F7D}"/>
    <cellStyle name="Millares 20 2 3" xfId="2713" xr:uid="{E80EECB9-8B23-430A-A91A-88DDE95CB6F9}"/>
    <cellStyle name="Millares 20 2 3 2" xfId="3337" xr:uid="{559DB81C-7C4B-4D81-AD5B-AF6BC732F71C}"/>
    <cellStyle name="Millares 20 2 4" xfId="2969" xr:uid="{9C85B6CF-D4A0-44AE-9ED5-93B573F7236A}"/>
    <cellStyle name="Millares 20 3" xfId="1740" xr:uid="{697B761D-DD79-4CCD-8FFC-89E7315FB047}"/>
    <cellStyle name="Millares 20 3 2" xfId="2192" xr:uid="{C0CDB872-90DA-4CEA-A613-FF5A3699A192}"/>
    <cellStyle name="Millares 20 3 2 2" xfId="3338" xr:uid="{9F2324A3-CF13-4A3C-8EB6-C0BB389CA9F2}"/>
    <cellStyle name="Millares 20 3 3" xfId="2588" xr:uid="{C9770A0D-F015-43A9-8AA8-823B0B7B8260}"/>
    <cellStyle name="Millares 20 3 3 2" xfId="3339" xr:uid="{6D1F1594-91D0-41D4-B348-85C7B739AAFE}"/>
    <cellStyle name="Millares 20 3 4" xfId="2970" xr:uid="{9A535710-1B86-4753-9823-59BE6EED80B5}"/>
    <cellStyle name="Millares 20 4" xfId="1720" xr:uid="{214E24F4-3385-4642-844A-4186E533C259}"/>
    <cellStyle name="Millares 20 4 2" xfId="2172" xr:uid="{2DCB558F-3AF9-49A6-96F5-CB208006B716}"/>
    <cellStyle name="Millares 20 4 2 2" xfId="3340" xr:uid="{0C978A97-63B2-4BB0-B3FD-C00A39F7FA4A}"/>
    <cellStyle name="Millares 20 4 3" xfId="2568" xr:uid="{CB2B3AC2-078B-4404-A91E-F299E37CD1FB}"/>
    <cellStyle name="Millares 20 4 3 2" xfId="3341" xr:uid="{1702E8A7-65F8-401F-B909-304147A85C09}"/>
    <cellStyle name="Millares 20 4 4" xfId="2971" xr:uid="{2E809E6B-92D8-43B9-9307-32AE2D58235E}"/>
    <cellStyle name="Millares 20 5" xfId="2033" xr:uid="{3CDB7AAE-B04F-4F5D-BEB9-F3D722FB9BCF}"/>
    <cellStyle name="Millares 20 5 2" xfId="3342" xr:uid="{26A1359F-4280-4AFE-83A8-D9483C4C28BE}"/>
    <cellStyle name="Millares 20 6" xfId="2464" xr:uid="{07093336-D886-4F09-84DA-F6AE3DA34432}"/>
    <cellStyle name="Millares 20 6 2" xfId="3343" xr:uid="{D6BA1D08-522D-49C6-B14A-103E9EC9B40F}"/>
    <cellStyle name="Millares 20 7" xfId="2843" xr:uid="{FEF91DCE-49CE-4E02-A3D9-835C58716ABE}"/>
    <cellStyle name="Millares 21" xfId="1104" xr:uid="{3F0D641C-A248-45E9-BE41-4D0083BC768B}"/>
    <cellStyle name="Millares 21 2" xfId="1866" xr:uid="{241F1ACF-480D-43D3-A2D4-703FCB78F454}"/>
    <cellStyle name="Millares 21 2 2" xfId="2318" xr:uid="{30234B9D-734F-486B-8AD6-5D25E4108A3C}"/>
    <cellStyle name="Millares 21 2 2 2" xfId="3344" xr:uid="{40D78720-BA70-4F9A-B81A-7D378030E9C8}"/>
    <cellStyle name="Millares 21 2 3" xfId="2714" xr:uid="{112418C2-E51A-417C-8DBA-B563D99F942A}"/>
    <cellStyle name="Millares 21 2 3 2" xfId="3345" xr:uid="{0BBF6773-DCF5-432A-BE4A-7C03FC56F2E5}"/>
    <cellStyle name="Millares 21 2 4" xfId="2972" xr:uid="{4EB60F79-7233-4575-B49E-D5D33B3A7739}"/>
    <cellStyle name="Millares 21 3" xfId="1741" xr:uid="{A5A748B5-7BB7-4550-8A80-9BBF282FFB18}"/>
    <cellStyle name="Millares 21 3 2" xfId="2193" xr:uid="{C45DA682-A908-4FB2-AEA1-9D1A47BCA170}"/>
    <cellStyle name="Millares 21 3 2 2" xfId="3346" xr:uid="{830383D8-1347-4437-B95D-751B9D30F509}"/>
    <cellStyle name="Millares 21 3 3" xfId="2589" xr:uid="{84EA9523-8176-4EBC-A403-3BE3236D1379}"/>
    <cellStyle name="Millares 21 3 3 2" xfId="3347" xr:uid="{D9828444-01E0-4981-9A39-10CC1BC387CB}"/>
    <cellStyle name="Millares 21 3 4" xfId="2973" xr:uid="{E3439EA4-BF58-4073-820A-5B70BAB22B1B}"/>
    <cellStyle name="Millares 21 4" xfId="1818" xr:uid="{46D77411-6CE8-4C07-B07C-9F2860136629}"/>
    <cellStyle name="Millares 21 4 2" xfId="2270" xr:uid="{6A7E645B-17EB-41F9-94E4-515EA2227288}"/>
    <cellStyle name="Millares 21 4 2 2" xfId="3348" xr:uid="{543143B3-658E-40CA-9D68-DBD2B985C57B}"/>
    <cellStyle name="Millares 21 4 3" xfId="2666" xr:uid="{A06754EC-E1B2-4C20-AC1B-7F17A7E8A864}"/>
    <cellStyle name="Millares 21 4 3 2" xfId="3349" xr:uid="{C7FD2B44-5F3E-4DA8-A06E-C7C2CB3EAABF}"/>
    <cellStyle name="Millares 21 4 4" xfId="2974" xr:uid="{8671402E-124F-4A61-AED5-736C281267AE}"/>
    <cellStyle name="Millares 21 5" xfId="2034" xr:uid="{DD9D546C-D662-4AFF-9CD2-F70911CBB1BC}"/>
    <cellStyle name="Millares 21 5 2" xfId="3350" xr:uid="{D30B83C8-78A0-440E-86F2-22CC0724F76B}"/>
    <cellStyle name="Millares 21 6" xfId="2465" xr:uid="{E9D30586-1F25-4356-A38A-972E94EEF0B8}"/>
    <cellStyle name="Millares 21 6 2" xfId="3351" xr:uid="{27283200-9F7E-4CD7-B2F7-40035C8043AA}"/>
    <cellStyle name="Millares 21 7" xfId="2844" xr:uid="{615773BD-AD56-4126-A95F-B849ED208C81}"/>
    <cellStyle name="Millares 22" xfId="1105" xr:uid="{4FFD9CB8-7B58-429B-B420-7842ABB6C63A}"/>
    <cellStyle name="Millares 22 2" xfId="1867" xr:uid="{3C2E479F-2416-42EF-A4A4-844352AFC074}"/>
    <cellStyle name="Millares 22 2 2" xfId="2319" xr:uid="{6FDF2D06-324D-4F9B-903D-73E630AC5A26}"/>
    <cellStyle name="Millares 22 2 2 2" xfId="3352" xr:uid="{98D6D7F4-1F99-482C-B396-76E7D3B64F14}"/>
    <cellStyle name="Millares 22 2 3" xfId="2715" xr:uid="{5BC433AB-6BF3-4621-BFD2-FCA43F923011}"/>
    <cellStyle name="Millares 22 2 3 2" xfId="3353" xr:uid="{CE52EB78-A4FB-4790-B803-BAF0FEA318F0}"/>
    <cellStyle name="Millares 22 2 4" xfId="2975" xr:uid="{0F2CC3FA-4788-437D-B811-2E91E12ADCD9}"/>
    <cellStyle name="Millares 22 3" xfId="1742" xr:uid="{3E7623BF-6E56-430D-8919-96F19D425C59}"/>
    <cellStyle name="Millares 22 3 2" xfId="2194" xr:uid="{A8298F1F-D234-465A-958F-457F17C4DD6E}"/>
    <cellStyle name="Millares 22 3 2 2" xfId="3354" xr:uid="{34C7E419-56A2-442C-B049-7EB0E416437B}"/>
    <cellStyle name="Millares 22 3 3" xfId="2590" xr:uid="{9D8ABC21-2983-4A47-B433-F3695FCB8310}"/>
    <cellStyle name="Millares 22 3 3 2" xfId="3355" xr:uid="{CC61F1BE-F3B7-4637-B736-6F4D5DC08467}"/>
    <cellStyle name="Millares 22 3 4" xfId="2976" xr:uid="{4336DB7F-9B0A-4CBF-9D86-BFA89E3CDF09}"/>
    <cellStyle name="Millares 22 4" xfId="1722" xr:uid="{C5BDCE0F-3230-4F1A-92D3-B14F45C14A28}"/>
    <cellStyle name="Millares 22 4 2" xfId="2174" xr:uid="{CF56B4A8-287D-48A5-88AC-9ACE98735D66}"/>
    <cellStyle name="Millares 22 4 2 2" xfId="3356" xr:uid="{25E733CB-B5FA-4367-B5EC-15320B50E8CA}"/>
    <cellStyle name="Millares 22 4 3" xfId="2570" xr:uid="{D2512D36-54DC-4CFC-9EE2-0E65B8F5FD0E}"/>
    <cellStyle name="Millares 22 4 3 2" xfId="3357" xr:uid="{37C59B00-8B00-4706-A4DD-23E429B72098}"/>
    <cellStyle name="Millares 22 4 4" xfId="2977" xr:uid="{0C8E30C8-5ABC-44B7-90E7-5B2A50F59F7E}"/>
    <cellStyle name="Millares 22 5" xfId="2035" xr:uid="{BBF5480A-1034-4326-9546-5CF18817B38F}"/>
    <cellStyle name="Millares 22 5 2" xfId="3358" xr:uid="{AC21A713-F55B-4FF7-B7D3-419DCC1529F7}"/>
    <cellStyle name="Millares 22 6" xfId="2466" xr:uid="{D9D2539B-3E4A-4026-AA84-F1B70CC90A1C}"/>
    <cellStyle name="Millares 22 6 2" xfId="3359" xr:uid="{7B66AE42-BA4C-4F33-AB83-E21D27CF6FC5}"/>
    <cellStyle name="Millares 22 7" xfId="2845" xr:uid="{E1E5066E-105A-438B-88D4-BCC2FB48C654}"/>
    <cellStyle name="Millares 23" xfId="1106" xr:uid="{0004B50C-E82F-4957-B07C-EE01CC7AAD2E}"/>
    <cellStyle name="Millares 23 2" xfId="1868" xr:uid="{E2913120-8348-48B1-95E0-28C803AA9621}"/>
    <cellStyle name="Millares 23 2 2" xfId="2320" xr:uid="{953E277D-2BB0-4440-8426-591285E50E91}"/>
    <cellStyle name="Millares 23 2 2 2" xfId="3360" xr:uid="{152F446F-91A5-4602-B8BD-E1D0EFEE4ED4}"/>
    <cellStyle name="Millares 23 2 3" xfId="2716" xr:uid="{EF85EED8-AC94-4A8C-B4CD-978B9D1A6FFB}"/>
    <cellStyle name="Millares 23 2 3 2" xfId="3361" xr:uid="{7A5C4D9A-C55D-4876-B07C-427DCAD53050}"/>
    <cellStyle name="Millares 23 2 4" xfId="2978" xr:uid="{6AE8B2F0-EDA4-4189-9566-F1B549E04B81}"/>
    <cellStyle name="Millares 23 3" xfId="1743" xr:uid="{1B0132E0-68EA-44C8-BEC9-D97E145A1814}"/>
    <cellStyle name="Millares 23 3 2" xfId="2195" xr:uid="{0F922D3C-9B2A-4551-BBC3-16D9FF12EE4D}"/>
    <cellStyle name="Millares 23 3 2 2" xfId="3362" xr:uid="{C852DD47-64E5-4BEA-AFA6-3329DB1CFC30}"/>
    <cellStyle name="Millares 23 3 3" xfId="2591" xr:uid="{E242D0EF-B604-4ED6-A3E2-D88E724200B8}"/>
    <cellStyle name="Millares 23 3 3 2" xfId="3363" xr:uid="{2B04C0A7-8D92-48BD-A996-3DF0575D4EAB}"/>
    <cellStyle name="Millares 23 3 4" xfId="2979" xr:uid="{64F894CC-6E5D-4A43-9EC8-A74E5A31D895}"/>
    <cellStyle name="Millares 23 4" xfId="1763" xr:uid="{A0342E6E-FCBA-4527-9655-1619ED87DD21}"/>
    <cellStyle name="Millares 23 4 2" xfId="2215" xr:uid="{2B601D40-1F24-4E8B-AFBF-85DA6930F555}"/>
    <cellStyle name="Millares 23 4 2 2" xfId="3364" xr:uid="{29E34229-E3C8-4075-AEEC-6F2B2A7DAE66}"/>
    <cellStyle name="Millares 23 4 3" xfId="2611" xr:uid="{64EDAA04-9C24-4C12-824E-948F5DA3F479}"/>
    <cellStyle name="Millares 23 4 3 2" xfId="3365" xr:uid="{B2DF0323-A1FF-43C1-9765-7C73C9741813}"/>
    <cellStyle name="Millares 23 4 4" xfId="2980" xr:uid="{904A2416-F2D7-4726-9FB6-BD6D57651C11}"/>
    <cellStyle name="Millares 23 5" xfId="2036" xr:uid="{BD48B6BB-B819-4941-A39C-0825ADF6143E}"/>
    <cellStyle name="Millares 23 5 2" xfId="3366" xr:uid="{20C0797E-ED0B-4540-A946-2442BA85ABE6}"/>
    <cellStyle name="Millares 23 6" xfId="2467" xr:uid="{797EC6FD-133E-45FD-898E-E5800892681A}"/>
    <cellStyle name="Millares 23 6 2" xfId="3367" xr:uid="{774BB8AB-2E32-445B-8150-E116204DFF80}"/>
    <cellStyle name="Millares 23 7" xfId="2846" xr:uid="{3064F5FE-2444-4DFE-9220-064CC281A3C3}"/>
    <cellStyle name="Millares 24" xfId="1107" xr:uid="{230388AE-022E-4BCF-BE6F-DDD4E7B22EC1}"/>
    <cellStyle name="Millares 24 2" xfId="1869" xr:uid="{1EA37E93-F8DE-4E49-AD9E-354D621A22BE}"/>
    <cellStyle name="Millares 24 2 2" xfId="2321" xr:uid="{C6B8662E-D4AF-4DB1-8A9D-AE5E08C3D63F}"/>
    <cellStyle name="Millares 24 2 2 2" xfId="3368" xr:uid="{2D7771E5-3708-49F2-9B93-9187721A01B4}"/>
    <cellStyle name="Millares 24 2 3" xfId="2717" xr:uid="{37A9B723-29E5-47DE-8DF6-B692FBE2A7B1}"/>
    <cellStyle name="Millares 24 2 3 2" xfId="3369" xr:uid="{B873AE06-B7A1-4EC9-8D04-6CF97CDB6D5A}"/>
    <cellStyle name="Millares 24 2 4" xfId="2981" xr:uid="{AEB1C300-75D4-42B8-AC25-39EB44E97A1A}"/>
    <cellStyle name="Millares 24 3" xfId="1744" xr:uid="{554C4ADA-18EE-41E6-97D3-1839F692B7F1}"/>
    <cellStyle name="Millares 24 3 2" xfId="2196" xr:uid="{0C414133-6C26-4A87-A44A-6BDE56C266AF}"/>
    <cellStyle name="Millares 24 3 2 2" xfId="3370" xr:uid="{1AD5112F-F0B5-4E67-BC89-98C861A009DC}"/>
    <cellStyle name="Millares 24 3 3" xfId="2592" xr:uid="{128123C0-81FA-4911-B2F5-BD39BEBEFE28}"/>
    <cellStyle name="Millares 24 3 3 2" xfId="3371" xr:uid="{2D978C29-CA7F-4609-A9A8-AAC275616BBD}"/>
    <cellStyle name="Millares 24 3 4" xfId="2982" xr:uid="{0A6C09EF-65E0-4A45-8C6F-C3FD6EB8F76C}"/>
    <cellStyle name="Millares 24 4" xfId="1821" xr:uid="{379328B2-0DE2-455F-A4BD-BF716CB92627}"/>
    <cellStyle name="Millares 24 4 2" xfId="2273" xr:uid="{310144BC-C736-4809-857C-94EDA8529F9E}"/>
    <cellStyle name="Millares 24 4 2 2" xfId="3372" xr:uid="{270820AB-7AB9-4C09-8466-4047D6DCFF8C}"/>
    <cellStyle name="Millares 24 4 3" xfId="2669" xr:uid="{5ACA0636-E152-46E0-800A-70F14EBE9D1B}"/>
    <cellStyle name="Millares 24 4 3 2" xfId="3373" xr:uid="{11BF6057-193B-493C-A41A-7129613404E2}"/>
    <cellStyle name="Millares 24 4 4" xfId="2983" xr:uid="{7CF822BC-7579-4165-9CB2-AC939E2565F0}"/>
    <cellStyle name="Millares 24 5" xfId="2037" xr:uid="{DC47065F-212A-43CA-912E-C36CF21C29CC}"/>
    <cellStyle name="Millares 24 5 2" xfId="3374" xr:uid="{50D9925D-7514-43C5-9DB9-A866962132C5}"/>
    <cellStyle name="Millares 24 6" xfId="2468" xr:uid="{70DB9C8C-774F-4290-BB23-A4BA73FAA38E}"/>
    <cellStyle name="Millares 24 6 2" xfId="3375" xr:uid="{87C51E82-2182-45F8-AEA8-9E70BC447C40}"/>
    <cellStyle name="Millares 24 7" xfId="2847" xr:uid="{2413A909-9BB2-46CE-A37C-DA8EA71ACAE8}"/>
    <cellStyle name="Millares 25" xfId="1108" xr:uid="{4D5B353A-5518-478F-A0A0-C267D0F83489}"/>
    <cellStyle name="Millares 25 2" xfId="1870" xr:uid="{413D1BB4-F701-485F-A51E-9D296CEA205B}"/>
    <cellStyle name="Millares 25 2 2" xfId="2322" xr:uid="{2BE6CDBC-78A2-4E11-9404-1FC415739E35}"/>
    <cellStyle name="Millares 25 2 2 2" xfId="3376" xr:uid="{8C1AF728-ABE9-4CE9-80B0-69BD51741FF5}"/>
    <cellStyle name="Millares 25 2 3" xfId="2718" xr:uid="{471D56AD-BFE9-4401-8D5A-D8520F68F3C4}"/>
    <cellStyle name="Millares 25 2 3 2" xfId="3377" xr:uid="{CC7D83FF-38B4-44EB-9017-30355293C7E6}"/>
    <cellStyle name="Millares 25 2 4" xfId="2984" xr:uid="{321B7AB2-F6D9-43D7-9124-AE5B75BD2CF7}"/>
    <cellStyle name="Millares 25 3" xfId="1745" xr:uid="{9E18606A-7EE0-419F-9579-24C71F5804ED}"/>
    <cellStyle name="Millares 25 3 2" xfId="2197" xr:uid="{933EFC52-9426-4924-8232-50A7C798D670}"/>
    <cellStyle name="Millares 25 3 2 2" xfId="3378" xr:uid="{25FE6692-5253-4348-B1D0-8932DE480A47}"/>
    <cellStyle name="Millares 25 3 3" xfId="2593" xr:uid="{97951886-66F9-4D0C-90F2-1526C42660C5}"/>
    <cellStyle name="Millares 25 3 3 2" xfId="3379" xr:uid="{962AC1AB-810A-4ABA-8698-9B119A995A84}"/>
    <cellStyle name="Millares 25 3 4" xfId="2985" xr:uid="{82AACEA5-1A22-408B-9718-9B6816CDFF98}"/>
    <cellStyle name="Millares 25 4" xfId="1713" xr:uid="{0FE71C74-31CE-4EA3-AD88-D7F769F785F3}"/>
    <cellStyle name="Millares 25 4 2" xfId="2165" xr:uid="{68F6030F-1313-44EC-8FDD-DA334F012816}"/>
    <cellStyle name="Millares 25 4 2 2" xfId="3380" xr:uid="{C56F5DC9-C4DA-4433-80D6-B07D1F2B7DE9}"/>
    <cellStyle name="Millares 25 4 3" xfId="2561" xr:uid="{54DCDE98-B8A5-4685-8CFE-2CA5AC74EA4A}"/>
    <cellStyle name="Millares 25 4 3 2" xfId="3381" xr:uid="{0F719D24-BFD5-465C-A547-5A3048690423}"/>
    <cellStyle name="Millares 25 4 4" xfId="2986" xr:uid="{A1927E72-2565-4FE0-A76B-25F540119095}"/>
    <cellStyle name="Millares 25 5" xfId="2038" xr:uid="{7A0B3234-88AA-47D4-A9D8-72CFB37E353F}"/>
    <cellStyle name="Millares 25 5 2" xfId="3382" xr:uid="{F3A6C2F8-0C67-47C3-B10E-244D3C408248}"/>
    <cellStyle name="Millares 25 6" xfId="2469" xr:uid="{744E3B73-8402-4B06-8663-0972B063A2ED}"/>
    <cellStyle name="Millares 25 6 2" xfId="3383" xr:uid="{80D1D167-6FFD-47A3-87A8-8BF8C3CDCABD}"/>
    <cellStyle name="Millares 25 7" xfId="2848" xr:uid="{BDDDEA9A-A2BE-4C49-8AB9-44DA1265AA94}"/>
    <cellStyle name="Millares 26" xfId="876" xr:uid="{00000000-0005-0000-0000-000067030000}"/>
    <cellStyle name="Millares 27" xfId="1109" xr:uid="{1750FF5C-7AC8-44DF-BEEC-9ABAE9379385}"/>
    <cellStyle name="Millares 27 2" xfId="1871" xr:uid="{22611452-1B52-43AF-9955-CB55E25CA534}"/>
    <cellStyle name="Millares 27 2 2" xfId="2323" xr:uid="{6C2970F2-54E8-4662-BB47-AB371B14945A}"/>
    <cellStyle name="Millares 27 2 2 2" xfId="3384" xr:uid="{1D69D693-52DD-4420-A458-3AE072CEB744}"/>
    <cellStyle name="Millares 27 2 3" xfId="2719" xr:uid="{566C6D69-EE85-4432-834E-DBE4664D7E59}"/>
    <cellStyle name="Millares 27 2 3 2" xfId="3385" xr:uid="{D0A88BBA-6033-419C-A739-086F18E0CAF1}"/>
    <cellStyle name="Millares 27 2 4" xfId="2987" xr:uid="{B9EBA9EA-7369-4A17-B646-0E3296FD51C3}"/>
    <cellStyle name="Millares 27 3" xfId="1747" xr:uid="{530E2C68-C1EF-4C68-ADF3-FCFF4CF13204}"/>
    <cellStyle name="Millares 27 3 2" xfId="2199" xr:uid="{91542553-B4EC-42C5-8750-7A69407B947F}"/>
    <cellStyle name="Millares 27 3 2 2" xfId="3386" xr:uid="{E6C800A2-4E8B-41F4-BD88-7F37A30AA13F}"/>
    <cellStyle name="Millares 27 3 3" xfId="2595" xr:uid="{BD9D4C8F-E5FE-466A-AFFA-A95B4CC0FAD4}"/>
    <cellStyle name="Millares 27 3 3 2" xfId="3387" xr:uid="{03EF29ED-5265-4296-AFDF-F1AE489B32E5}"/>
    <cellStyle name="Millares 27 3 4" xfId="2988" xr:uid="{A9AC43FE-6AF9-42BF-8669-F43E20BB8AB5}"/>
    <cellStyle name="Millares 27 4" xfId="1767" xr:uid="{DFCB4E45-FBC3-4DD6-8B7A-F64F5F57D903}"/>
    <cellStyle name="Millares 27 4 2" xfId="2219" xr:uid="{1C1866B6-1F83-47A5-B76F-D6A40B07C5AE}"/>
    <cellStyle name="Millares 27 4 2 2" xfId="3388" xr:uid="{5240CC9D-57DD-476D-BB3F-7FD7DC680639}"/>
    <cellStyle name="Millares 27 4 3" xfId="2615" xr:uid="{82B3659E-8AB6-4BC8-A75D-004E964A781C}"/>
    <cellStyle name="Millares 27 4 3 2" xfId="3389" xr:uid="{39B3DAAC-8100-4327-BE8F-7FBDCEB7FC8B}"/>
    <cellStyle name="Millares 27 4 4" xfId="2989" xr:uid="{A115CA04-DDB5-4F26-AFA7-C225AA4CBFE3}"/>
    <cellStyle name="Millares 27 5" xfId="2039" xr:uid="{BF317E1B-F186-445B-AC71-5CCF1F2DD590}"/>
    <cellStyle name="Millares 27 5 2" xfId="3390" xr:uid="{3417310C-FF8B-49E5-B767-C3D1873852CB}"/>
    <cellStyle name="Millares 27 6" xfId="2470" xr:uid="{8EBB0A89-C948-4736-B08E-01D1AC455561}"/>
    <cellStyle name="Millares 27 6 2" xfId="3391" xr:uid="{A7A35CFD-C124-4D1D-A08E-8B5E5EF1689F}"/>
    <cellStyle name="Millares 27 7" xfId="2849" xr:uid="{EA91E39D-0AC6-40FA-9E8E-0CC6E714FD00}"/>
    <cellStyle name="Millares 28" xfId="1110" xr:uid="{89ADEEF6-F4F6-42BF-911C-0842CA1DF093}"/>
    <cellStyle name="Millares 29" xfId="1480" xr:uid="{DB9AC91D-E1C7-4B5C-A9C3-81E7EBB1099C}"/>
    <cellStyle name="Millares 29 2" xfId="1883" xr:uid="{87A4BE8D-5907-4865-81F9-AE35DCC6237A}"/>
    <cellStyle name="Millares 29 2 2" xfId="2335" xr:uid="{B8C58F23-9C60-4C96-A22C-A6E3F6B1B7AB}"/>
    <cellStyle name="Millares 29 2 2 2" xfId="3392" xr:uid="{A0A05B3D-D88F-40C9-8BF8-74C9876512C6}"/>
    <cellStyle name="Millares 29 2 3" xfId="2731" xr:uid="{112D9995-AE8A-4C83-8AA6-CEC6A284159F}"/>
    <cellStyle name="Millares 29 2 3 2" xfId="3393" xr:uid="{C8D1A041-762F-46A5-809E-D16836F00784}"/>
    <cellStyle name="Millares 29 2 4" xfId="2990" xr:uid="{5D4F83B8-0C70-4BC9-95E8-498452B8C2E0}"/>
    <cellStyle name="Millares 29 3" xfId="1777" xr:uid="{FE1D1191-88A0-4E15-BA76-B8EC3ED46005}"/>
    <cellStyle name="Millares 29 3 2" xfId="2229" xr:uid="{A63A8337-19CB-4C17-8F45-B583E14B178C}"/>
    <cellStyle name="Millares 29 3 2 2" xfId="3394" xr:uid="{59F0102D-6389-46D9-BB3F-DDA1684AF678}"/>
    <cellStyle name="Millares 29 3 3" xfId="2625" xr:uid="{98AB8F8D-518D-4CF1-93AD-D05342FADE89}"/>
    <cellStyle name="Millares 29 3 3 2" xfId="3395" xr:uid="{358F77CF-E179-43D3-B441-FB727B70C43E}"/>
    <cellStyle name="Millares 29 3 4" xfId="2991" xr:uid="{40FEB07F-CD81-4030-872C-6DFE5F592EC8}"/>
    <cellStyle name="Millares 29 4" xfId="1817" xr:uid="{C2DF6E5C-35CB-447C-8DC4-6A92DB1E800A}"/>
    <cellStyle name="Millares 29 4 2" xfId="2269" xr:uid="{52F9DDE9-15EE-450B-9B6D-156AB7ABC49B}"/>
    <cellStyle name="Millares 29 4 2 2" xfId="3396" xr:uid="{39BCA0A2-0C51-4FF0-93F8-B467AE86EBF4}"/>
    <cellStyle name="Millares 29 4 3" xfId="2665" xr:uid="{296CCBFF-9E43-4BDA-9E49-8A8C158565B3}"/>
    <cellStyle name="Millares 29 4 3 2" xfId="3397" xr:uid="{ADF07E17-C262-443E-AB61-0C6C4FC8E09C}"/>
    <cellStyle name="Millares 29 4 4" xfId="2992" xr:uid="{CAAB9D43-9006-46D9-AC68-8E2967224EC3}"/>
    <cellStyle name="Millares 29 5" xfId="2069" xr:uid="{A29C5B11-DC43-4F0C-92B5-124E93113A36}"/>
    <cellStyle name="Millares 29 5 2" xfId="3398" xr:uid="{2D5EB780-A5F9-423B-9E1C-1D27E77C279C}"/>
    <cellStyle name="Millares 29 6" xfId="2478" xr:uid="{CD50D41A-0471-4E21-A1F4-E5B36A846C3D}"/>
    <cellStyle name="Millares 29 6 2" xfId="3399" xr:uid="{EDCFCC77-6B57-4272-9BF8-D7C7066A40C0}"/>
    <cellStyle name="Millares 29 7" xfId="2857" xr:uid="{02776779-19F7-4056-826A-29A35639F15F}"/>
    <cellStyle name="Millares 3" xfId="877" xr:uid="{00000000-0005-0000-0000-000068030000}"/>
    <cellStyle name="Millares 3 10" xfId="3400" xr:uid="{9488C2B8-E42E-4E8F-81DB-3C4EF40FDAC7}"/>
    <cellStyle name="Millares 3 2" xfId="878" xr:uid="{00000000-0005-0000-0000-000069030000}"/>
    <cellStyle name="Millares 3 2 2" xfId="1112" xr:uid="{4297CEC1-9C03-4696-8B8E-5389690A9984}"/>
    <cellStyle name="Millares 3 2 3" xfId="1113" xr:uid="{798C11EA-D88D-4916-AF8A-6D6047EEF301}"/>
    <cellStyle name="Millares 3 2 4" xfId="1481" xr:uid="{8D6BBCD5-AF2F-4B76-93D0-89B3B343BAE0}"/>
    <cellStyle name="Millares 3 2 5" xfId="1111" xr:uid="{B1394935-2075-43F2-BE7A-8A7247BB2B52}"/>
    <cellStyle name="Millares 3 2 6" xfId="3401" xr:uid="{ABE5F985-C5B9-4ABB-A41A-E68956B19421}"/>
    <cellStyle name="Millares 3 3" xfId="1114" xr:uid="{DFA604CA-87C4-4794-A82B-DF340A839A24}"/>
    <cellStyle name="Millares 3 3 2" xfId="1872" xr:uid="{9F306783-1E4B-4082-8DA6-16F2F4458F51}"/>
    <cellStyle name="Millares 3 3 2 2" xfId="2324" xr:uid="{B2398BFF-04C4-44C8-B2A9-C9E38B41BF5A}"/>
    <cellStyle name="Millares 3 3 2 2 2" xfId="3402" xr:uid="{FC422F81-F9A7-4016-8F70-334C220E6D52}"/>
    <cellStyle name="Millares 3 3 2 3" xfId="2720" xr:uid="{4B324C91-DB8F-48C5-A48C-CB3A5FA127D9}"/>
    <cellStyle name="Millares 3 3 2 3 2" xfId="3403" xr:uid="{A59BEAF0-B1AD-4784-84F1-5F979235C32B}"/>
    <cellStyle name="Millares 3 3 2 4" xfId="2993" xr:uid="{7D596097-C4ED-44AC-9D67-EE14D0FC5884}"/>
    <cellStyle name="Millares 3 3 3" xfId="1749" xr:uid="{8BC48205-07D6-46B0-9DA4-A574AAC7C70E}"/>
    <cellStyle name="Millares 3 3 3 2" xfId="2201" xr:uid="{DAEF6EEC-4EF1-49BC-B68D-4AD584DD2246}"/>
    <cellStyle name="Millares 3 3 3 2 2" xfId="3404" xr:uid="{A8FD3502-1C0F-416F-BADE-FDC740627595}"/>
    <cellStyle name="Millares 3 3 3 3" xfId="2597" xr:uid="{33DD2B75-4CB9-4F20-A199-6B5DA2DC1442}"/>
    <cellStyle name="Millares 3 3 3 3 2" xfId="3405" xr:uid="{C74BAFDE-4B00-44D4-95F8-5958750C33D4}"/>
    <cellStyle name="Millares 3 3 3 4" xfId="2994" xr:uid="{14353356-3EFA-4375-831E-3680127777EC}"/>
    <cellStyle name="Millares 3 3 4" xfId="1755" xr:uid="{092AE51A-BF10-4127-9324-20172D2DA756}"/>
    <cellStyle name="Millares 3 3 4 2" xfId="2207" xr:uid="{345F45DF-03BE-424B-8554-A904C88CF2DC}"/>
    <cellStyle name="Millares 3 3 4 2 2" xfId="3406" xr:uid="{7435171D-769E-4206-845B-811ECE160237}"/>
    <cellStyle name="Millares 3 3 4 3" xfId="2603" xr:uid="{BC4AB1D4-C6E1-4918-A1CB-4AD571846EAE}"/>
    <cellStyle name="Millares 3 3 4 3 2" xfId="3407" xr:uid="{95A5565A-E35B-4928-A966-742FE4D77730}"/>
    <cellStyle name="Millares 3 3 4 4" xfId="2995" xr:uid="{BC5EB0A0-D70D-403B-99A0-7F4754EBCC63}"/>
    <cellStyle name="Millares 3 3 5" xfId="2040" xr:uid="{FD865E4B-2F43-4D5B-AD20-F529E6623E8A}"/>
    <cellStyle name="Millares 3 3 5 2" xfId="3408" xr:uid="{064AF269-2BD8-4FA1-8EDE-77DA695E3F69}"/>
    <cellStyle name="Millares 3 3 6" xfId="2471" xr:uid="{99BC1B04-E224-4109-86AF-C255C9814F6B}"/>
    <cellStyle name="Millares 3 3 6 2" xfId="3409" xr:uid="{3E3BE6A6-1500-4BB5-A746-21FD80DACEE8}"/>
    <cellStyle name="Millares 3 3 7" xfId="2850" xr:uid="{7FBCD0AD-D20E-4653-B538-2BD7CAD07450}"/>
    <cellStyle name="Millares 3 4" xfId="1482" xr:uid="{19A9C46A-5B52-456B-8FDF-2C6392E2B8AC}"/>
    <cellStyle name="Millares 3 5" xfId="1483" xr:uid="{44B10B4D-C71F-45A8-A5FC-8579F4A55E42}"/>
    <cellStyle name="Millares 3 5 2" xfId="1884" xr:uid="{9517D1CC-84EF-40A4-B2A0-77E0400101DA}"/>
    <cellStyle name="Millares 3 5 2 2" xfId="2336" xr:uid="{C2DFAD1F-B286-4076-9033-9831BA579A50}"/>
    <cellStyle name="Millares 3 5 2 2 2" xfId="3410" xr:uid="{D7F628CA-70C9-4362-84E9-12A52BC70E7D}"/>
    <cellStyle name="Millares 3 5 2 3" xfId="2732" xr:uid="{4258AD56-EB9B-481D-B51B-BC1AA3D635F3}"/>
    <cellStyle name="Millares 3 5 2 3 2" xfId="3411" xr:uid="{5D2E67EE-2584-40D6-9462-FD2A10555111}"/>
    <cellStyle name="Millares 3 5 2 4" xfId="2996" xr:uid="{436382A9-031A-4C10-A831-3D98AEEE1BE8}"/>
    <cellStyle name="Millares 3 5 3" xfId="1778" xr:uid="{6BF0FC5D-8BEC-490B-9A68-A21221ABDEBE}"/>
    <cellStyle name="Millares 3 5 3 2" xfId="2230" xr:uid="{42B5EE59-61BA-43AB-A053-83136639EAE0}"/>
    <cellStyle name="Millares 3 5 3 2 2" xfId="3412" xr:uid="{58AA07E5-B318-4942-B7CF-78F0E969FBE8}"/>
    <cellStyle name="Millares 3 5 3 3" xfId="2626" xr:uid="{DADF4F7D-CE9C-48A4-81A3-CB5C53108601}"/>
    <cellStyle name="Millares 3 5 3 3 2" xfId="3413" xr:uid="{4CB12489-DCA3-4BC8-BF97-389CCB953E96}"/>
    <cellStyle name="Millares 3 5 3 4" xfId="2997" xr:uid="{C849F560-F838-45FA-883E-52B000037F47}"/>
    <cellStyle name="Millares 3 5 4" xfId="1762" xr:uid="{309C1318-8A22-4DC6-B447-510902D4EF0A}"/>
    <cellStyle name="Millares 3 5 4 2" xfId="2214" xr:uid="{686129E5-5DA7-49CA-AB5D-BF2C40E082E9}"/>
    <cellStyle name="Millares 3 5 4 2 2" xfId="3414" xr:uid="{73FFA81C-30C8-4160-BD7F-623D3636882A}"/>
    <cellStyle name="Millares 3 5 4 3" xfId="2610" xr:uid="{8F553320-3EEA-4D13-B7A8-A8164AE220FB}"/>
    <cellStyle name="Millares 3 5 4 3 2" xfId="3415" xr:uid="{9D718C30-7633-40DD-AEE9-D9369AFB670D}"/>
    <cellStyle name="Millares 3 5 4 4" xfId="2998" xr:uid="{BBE80397-3B98-481C-A160-DC3FE7D1F169}"/>
    <cellStyle name="Millares 3 5 5" xfId="2070" xr:uid="{C13B7426-B8F4-4BCE-964C-20132EAB074F}"/>
    <cellStyle name="Millares 3 5 5 2" xfId="3416" xr:uid="{CA31CD14-B95D-4777-90AF-17A9930EB611}"/>
    <cellStyle name="Millares 3 5 6" xfId="2479" xr:uid="{02B06921-6D3E-44F5-9E62-367DB06462F9}"/>
    <cellStyle name="Millares 3 5 6 2" xfId="3417" xr:uid="{ACF93245-CC63-4225-98C3-27AF2BDDAF6E}"/>
    <cellStyle name="Millares 3 5 7" xfId="2858" xr:uid="{8C6ED21C-24F2-4A62-97C7-68EC0785E357}"/>
    <cellStyle name="Millares 3 6" xfId="1654" xr:uid="{564E2A16-DDD7-4E79-96C7-DA98FAC11A48}"/>
    <cellStyle name="Millares 3 7" xfId="1077" xr:uid="{A9F12948-BF6C-45AF-BE92-7FAF83AFB8E3}"/>
    <cellStyle name="Millares 3 7 2" xfId="1848" xr:uid="{B71F3CEA-B4E7-4AB1-852A-55410F859F3F}"/>
    <cellStyle name="Millares 3 7 2 2" xfId="2300" xr:uid="{0E28F488-1204-4C83-A33C-37BF4E82C2C3}"/>
    <cellStyle name="Millares 3 7 2 2 2" xfId="3418" xr:uid="{7FD4A1D8-7028-4383-9DEB-6C4C4D92D941}"/>
    <cellStyle name="Millares 3 7 2 3" xfId="2696" xr:uid="{95B2E2D3-EB8B-4750-902F-C94648495882}"/>
    <cellStyle name="Millares 3 7 2 3 2" xfId="3419" xr:uid="{4BA27A3F-6960-4D48-BF31-68ABAC071502}"/>
    <cellStyle name="Millares 3 7 2 4" xfId="2999" xr:uid="{7C889940-A740-4161-BE1C-E14488E84FED}"/>
    <cellStyle name="Millares 3 7 3" xfId="1704" xr:uid="{FF6517CA-4FB5-46A6-B4EC-EC729F42C656}"/>
    <cellStyle name="Millares 3 7 3 2" xfId="2156" xr:uid="{911BD7DA-C039-49F9-BFD0-0B210F13A371}"/>
    <cellStyle name="Millares 3 7 3 2 2" xfId="3420" xr:uid="{208A5EB0-7846-4E6B-BEF7-DA6354CCE523}"/>
    <cellStyle name="Millares 3 7 3 3" xfId="2552" xr:uid="{F7BCB0AD-957A-4E1D-8E05-601FE2612DE9}"/>
    <cellStyle name="Millares 3 7 3 3 2" xfId="3421" xr:uid="{D51230B5-429F-4AC2-B725-E17A6C668B84}"/>
    <cellStyle name="Millares 3 7 3 4" xfId="3000" xr:uid="{9C830A4C-A347-4AD3-9E48-75B4D274CF64}"/>
    <cellStyle name="Millares 3 7 4" xfId="1958" xr:uid="{4B9F73C6-25BD-4312-BC2A-22994D042DC6}"/>
    <cellStyle name="Millares 3 7 4 2" xfId="3422" xr:uid="{26E055B5-FBD5-41EF-83EE-5DB95985F990}"/>
    <cellStyle name="Millares 3 7 5" xfId="2449" xr:uid="{BBC218A4-AA58-40DC-B8F9-89EF04B97940}"/>
    <cellStyle name="Millares 3 7 5 2" xfId="3423" xr:uid="{E6460F6B-C473-4E7F-8486-D84E1A0228F8}"/>
    <cellStyle name="Millares 3 7 6" xfId="2827" xr:uid="{5BF8F15F-8802-4BD5-803C-EECDEC19BE41}"/>
    <cellStyle name="Millares 3 8" xfId="1702" xr:uid="{8CE2F76C-BA5D-4018-90F2-F45F9692261D}"/>
    <cellStyle name="Millares 3 8 2" xfId="2154" xr:uid="{7354CEFD-A496-4803-AD0D-B5BC10624006}"/>
    <cellStyle name="Millares 3 8 2 2" xfId="3424" xr:uid="{327F2173-8191-4E19-9F46-3BFBCF44A198}"/>
    <cellStyle name="Millares 3 8 3" xfId="2550" xr:uid="{14C80DC5-246D-4DBC-B617-5E87A3DB2355}"/>
    <cellStyle name="Millares 3 8 3 2" xfId="3425" xr:uid="{F1DEBB20-F210-40A8-9DB7-54D1980405C5}"/>
    <cellStyle name="Millares 3 8 4" xfId="3001" xr:uid="{DF513D76-71F6-4A9F-915D-E10BBEEC43B3}"/>
    <cellStyle name="Millares 3 9" xfId="1071" xr:uid="{F09774A3-E606-4D77-9C20-149EDCE6416A}"/>
    <cellStyle name="Millares 3 9 2" xfId="3426" xr:uid="{B9F8F9D0-05D1-4AB1-8875-0BBD96F419C9}"/>
    <cellStyle name="Millares 30" xfId="1484" xr:uid="{F68C8812-BCCB-415D-8BAC-4882CA62C724}"/>
    <cellStyle name="Millares 30 2" xfId="1885" xr:uid="{3514377F-147B-40BA-AEBF-23F94E39D9A3}"/>
    <cellStyle name="Millares 30 2 2" xfId="2337" xr:uid="{AE8651F4-CAF4-4954-BEB3-EC34904EC841}"/>
    <cellStyle name="Millares 30 2 2 2" xfId="3427" xr:uid="{89931D33-6C52-43A3-9158-DF1C9C875AD6}"/>
    <cellStyle name="Millares 30 2 3" xfId="2733" xr:uid="{98AE750F-CB92-4D57-B091-DF6EFBEB0F50}"/>
    <cellStyle name="Millares 30 2 3 2" xfId="3428" xr:uid="{48C08D65-778E-44E8-B29F-19A8D85E67DF}"/>
    <cellStyle name="Millares 30 2 4" xfId="3002" xr:uid="{81A67F07-0538-445B-9A47-B83C1A98733C}"/>
    <cellStyle name="Millares 30 3" xfId="1779" xr:uid="{35AAC52B-D332-4148-8E71-717595DAAD47}"/>
    <cellStyle name="Millares 30 3 2" xfId="2231" xr:uid="{BAE6009D-8F6F-40E5-AE95-62E94D421163}"/>
    <cellStyle name="Millares 30 3 2 2" xfId="3429" xr:uid="{EC671F0B-EACF-47D0-A5F3-1E16C4C916D8}"/>
    <cellStyle name="Millares 30 3 3" xfId="2627" xr:uid="{75BB01C2-D14D-4340-86F4-F850B9E48276}"/>
    <cellStyle name="Millares 30 3 3 2" xfId="3430" xr:uid="{5C19ECD3-55E6-4502-87FA-EFDDA75BAC99}"/>
    <cellStyle name="Millares 30 3 4" xfId="3003" xr:uid="{CD08F50A-E437-4B6D-B406-5AEC5276E74B}"/>
    <cellStyle name="Millares 30 4" xfId="1812" xr:uid="{7E9DCF78-5773-47C8-B3E7-3521DB21E0F0}"/>
    <cellStyle name="Millares 30 4 2" xfId="2264" xr:uid="{71B4A114-6A0F-4348-8EEF-B6C9D8D99179}"/>
    <cellStyle name="Millares 30 4 2 2" xfId="3431" xr:uid="{F36ED5D5-45B9-4EEC-9215-E52E47191534}"/>
    <cellStyle name="Millares 30 4 3" xfId="2660" xr:uid="{A3FB2397-13B8-498F-B78F-59CCF10CD941}"/>
    <cellStyle name="Millares 30 4 3 2" xfId="3432" xr:uid="{030DE4E4-0128-4C58-A7EA-34524FFD4451}"/>
    <cellStyle name="Millares 30 4 4" xfId="3004" xr:uid="{2F657DED-677B-48A8-8C68-1E2A750B0CF7}"/>
    <cellStyle name="Millares 30 5" xfId="2071" xr:uid="{3911A1DB-4588-48B7-819E-10BD800C8F6B}"/>
    <cellStyle name="Millares 30 5 2" xfId="3433" xr:uid="{9EE24043-F01E-4455-887C-A72F6E840E2C}"/>
    <cellStyle name="Millares 30 6" xfId="2480" xr:uid="{FB01DF4D-6086-453D-90BA-1B04DAF01624}"/>
    <cellStyle name="Millares 30 6 2" xfId="3434" xr:uid="{0F9260CB-5785-4B75-972E-8167AD5BC656}"/>
    <cellStyle name="Millares 30 7" xfId="2859" xr:uid="{0CC7240C-1BC2-4F57-97B3-A1988BEC171D}"/>
    <cellStyle name="Millares 31" xfId="1485" xr:uid="{492A833E-29F2-42B7-BA3F-71C975D06FC4}"/>
    <cellStyle name="Millares 31 2" xfId="1886" xr:uid="{99DDB1F3-31E6-4CD6-BA7B-1BAE04575BD1}"/>
    <cellStyle name="Millares 31 2 2" xfId="2338" xr:uid="{BE6C0D11-FE6A-4AF0-A5E0-C89C0C9F11B4}"/>
    <cellStyle name="Millares 31 2 2 2" xfId="3435" xr:uid="{5756FE74-0961-4AFF-BAFB-FD762C98D324}"/>
    <cellStyle name="Millares 31 2 3" xfId="2734" xr:uid="{0907A0A5-A676-4965-B25E-965D0EC291E6}"/>
    <cellStyle name="Millares 31 2 3 2" xfId="3436" xr:uid="{185CD696-8FE7-4FAE-B98B-86E4327FE9A5}"/>
    <cellStyle name="Millares 31 2 4" xfId="3005" xr:uid="{24489873-3E57-489E-AF25-4526BB35119B}"/>
    <cellStyle name="Millares 31 3" xfId="1780" xr:uid="{771E8F18-15FE-4542-BB4B-8C93792EC687}"/>
    <cellStyle name="Millares 31 3 2" xfId="2232" xr:uid="{C309D878-02FB-4B5B-AC1A-6EDAC59210CC}"/>
    <cellStyle name="Millares 31 3 2 2" xfId="3437" xr:uid="{D2E391DC-4244-4CAF-8F80-E37291F63E89}"/>
    <cellStyle name="Millares 31 3 3" xfId="2628" xr:uid="{346FEB2A-E0E5-4868-A003-61DF9DD92ED9}"/>
    <cellStyle name="Millares 31 3 3 2" xfId="3438" xr:uid="{877DE819-492E-4395-B87E-E2CB8B45F315}"/>
    <cellStyle name="Millares 31 3 4" xfId="3006" xr:uid="{6126EB04-2CFE-448E-924F-0E326360A015}"/>
    <cellStyle name="Millares 31 4" xfId="1814" xr:uid="{BEB0807D-A43F-4E73-9818-D26B989F603A}"/>
    <cellStyle name="Millares 31 4 2" xfId="2266" xr:uid="{C2F9A263-FC10-446F-844C-44A77010F2A7}"/>
    <cellStyle name="Millares 31 4 2 2" xfId="3439" xr:uid="{48D14AF2-D092-44B1-A835-26C081ADBF1A}"/>
    <cellStyle name="Millares 31 4 3" xfId="2662" xr:uid="{3EF337DF-3903-471D-BC48-0890E7C51CC6}"/>
    <cellStyle name="Millares 31 4 3 2" xfId="3440" xr:uid="{10B1D6D7-973E-4162-873B-E6EF2D272B76}"/>
    <cellStyle name="Millares 31 4 4" xfId="3007" xr:uid="{6F7CF5A7-7BAF-4B5D-A039-F190EA602E67}"/>
    <cellStyle name="Millares 31 5" xfId="2072" xr:uid="{10F6965F-ED91-4172-8487-EDD3DFB4DCDB}"/>
    <cellStyle name="Millares 31 5 2" xfId="3441" xr:uid="{BAD67BC8-A80A-444A-A2C2-A915B63CB584}"/>
    <cellStyle name="Millares 31 6" xfId="2481" xr:uid="{1561512F-9E73-4ED0-86C5-985922EE1860}"/>
    <cellStyle name="Millares 31 6 2" xfId="3442" xr:uid="{F88B800D-CBE3-4E7B-943E-73E6141F22AF}"/>
    <cellStyle name="Millares 31 7" xfId="2860" xr:uid="{CBC63BC9-6024-44C2-BB9F-ECB11AE9DD8E}"/>
    <cellStyle name="Millares 32" xfId="1486" xr:uid="{686CA858-EE03-4806-B2CE-74C18560343B}"/>
    <cellStyle name="Millares 32 2" xfId="1887" xr:uid="{BD667EFB-B270-4959-813F-F2DD501DD9AF}"/>
    <cellStyle name="Millares 32 2 2" xfId="2339" xr:uid="{A0114451-DA73-47DB-A865-AAB674EFF7D6}"/>
    <cellStyle name="Millares 32 2 2 2" xfId="3443" xr:uid="{FED6195E-3160-44E3-BEBD-17CB254AFB20}"/>
    <cellStyle name="Millares 32 2 3" xfId="2735" xr:uid="{E6B5D2F9-CFC9-4FB3-BB78-8432AAABF47C}"/>
    <cellStyle name="Millares 32 2 3 2" xfId="3444" xr:uid="{29B3A5F2-4D45-43AE-8958-31F588B04AB5}"/>
    <cellStyle name="Millares 32 2 4" xfId="3008" xr:uid="{A7AB3A0D-1FFB-4AE9-BAD7-97697C7CAEC2}"/>
    <cellStyle name="Millares 32 3" xfId="1781" xr:uid="{4D38DC04-0988-4FC3-B2AB-AF6C227D4B12}"/>
    <cellStyle name="Millares 32 3 2" xfId="2233" xr:uid="{0522A571-C814-45FF-A014-DCDFCB6610B1}"/>
    <cellStyle name="Millares 32 3 2 2" xfId="3445" xr:uid="{6937128E-89E8-42F4-8CDF-BF1E5B8DF829}"/>
    <cellStyle name="Millares 32 3 3" xfId="2629" xr:uid="{282DC4DD-A992-4F49-9DCA-637EFC425FEC}"/>
    <cellStyle name="Millares 32 3 3 2" xfId="3446" xr:uid="{6555DB3A-90F2-4228-83DB-DA0F6FC3E091}"/>
    <cellStyle name="Millares 32 3 4" xfId="3009" xr:uid="{08195BE0-D714-4F4E-9349-CD5591176DFF}"/>
    <cellStyle name="Millares 32 4" xfId="1760" xr:uid="{0AD5D068-38B7-4DED-9B03-941897B8A94C}"/>
    <cellStyle name="Millares 32 4 2" xfId="2212" xr:uid="{F06D07CB-46F8-4881-87F5-C7044323FF0D}"/>
    <cellStyle name="Millares 32 4 2 2" xfId="3447" xr:uid="{E609EB6C-A7B2-4F2C-9D1D-B52CD0AEAD56}"/>
    <cellStyle name="Millares 32 4 3" xfId="2608" xr:uid="{F8C411C4-92B0-4290-A9C9-6750D21F5E4E}"/>
    <cellStyle name="Millares 32 4 3 2" xfId="3448" xr:uid="{51375098-E442-471F-8F37-4B5DF1F68731}"/>
    <cellStyle name="Millares 32 4 4" xfId="3010" xr:uid="{76473044-D941-42B5-8126-7587AF4C2A73}"/>
    <cellStyle name="Millares 32 5" xfId="2073" xr:uid="{C27F2A4A-0EBD-4D25-89A8-E4AA5668E8C1}"/>
    <cellStyle name="Millares 32 5 2" xfId="3449" xr:uid="{913FC568-335C-49C8-9553-B6024911D8F7}"/>
    <cellStyle name="Millares 32 6" xfId="2482" xr:uid="{94BF8196-DE01-4C84-95F1-9404453E54DB}"/>
    <cellStyle name="Millares 32 6 2" xfId="3450" xr:uid="{CB5E9A26-3AA7-45B6-B8BD-A29661183052}"/>
    <cellStyle name="Millares 32 7" xfId="2861" xr:uid="{082E0105-B51E-43D9-AFD3-42E3C1FC410B}"/>
    <cellStyle name="Millares 33" xfId="1487" xr:uid="{42478AA5-E756-4837-A2BD-C81B128067E8}"/>
    <cellStyle name="Millares 33 2" xfId="1888" xr:uid="{9646E567-50AF-4FE7-AE14-8B44FCEA1166}"/>
    <cellStyle name="Millares 33 2 2" xfId="2340" xr:uid="{6C468980-3B3B-4857-8350-5ADE70B5935F}"/>
    <cellStyle name="Millares 33 2 2 2" xfId="3451" xr:uid="{9AB7733C-552A-452E-9F2B-6415CCFD7881}"/>
    <cellStyle name="Millares 33 2 3" xfId="2736" xr:uid="{5A4D4DCA-528F-4229-BB82-FB38D81FBAB9}"/>
    <cellStyle name="Millares 33 2 3 2" xfId="3452" xr:uid="{635723B9-F039-4A99-B990-BB4267A00274}"/>
    <cellStyle name="Millares 33 2 4" xfId="3011" xr:uid="{3EFDAEBA-0E8F-45C1-9555-4B8A0617C283}"/>
    <cellStyle name="Millares 33 3" xfId="1782" xr:uid="{D72984AF-258A-4F99-9333-E1A6715E19AD}"/>
    <cellStyle name="Millares 33 3 2" xfId="2234" xr:uid="{1A4AC8BE-8737-4244-9842-D528ED00505D}"/>
    <cellStyle name="Millares 33 3 2 2" xfId="3453" xr:uid="{C80A3910-90B6-4034-A974-86A2A59DD3A2}"/>
    <cellStyle name="Millares 33 3 3" xfId="2630" xr:uid="{E4ADC065-01C6-4702-8F83-32240963D2D6}"/>
    <cellStyle name="Millares 33 3 3 2" xfId="3454" xr:uid="{B2342FFA-FA7C-48D2-B2E6-636012487B7B}"/>
    <cellStyle name="Millares 33 3 4" xfId="3012" xr:uid="{B8B7ACB9-4B04-493F-A0B4-B9A6612878D9}"/>
    <cellStyle name="Millares 33 4" xfId="1746" xr:uid="{A913C8DB-C372-4E6A-8B66-DD9FEB50B6C0}"/>
    <cellStyle name="Millares 33 4 2" xfId="2198" xr:uid="{5523F5D3-08ED-4E20-86D9-BAA03208754A}"/>
    <cellStyle name="Millares 33 4 2 2" xfId="3455" xr:uid="{C434A50A-AAFD-473E-9EB6-311800CCFD24}"/>
    <cellStyle name="Millares 33 4 3" xfId="2594" xr:uid="{0662FAF2-235F-45B2-9A48-DAF639412B9E}"/>
    <cellStyle name="Millares 33 4 3 2" xfId="3456" xr:uid="{AC857AEB-BCB4-4F78-A321-D95838A27960}"/>
    <cellStyle name="Millares 33 4 4" xfId="3013" xr:uid="{3F130804-39E7-4290-BF46-B90F53E38637}"/>
    <cellStyle name="Millares 33 5" xfId="2074" xr:uid="{B0B7E444-B8FF-4C16-8EB3-B67AFC6F2C31}"/>
    <cellStyle name="Millares 33 5 2" xfId="3457" xr:uid="{2391BB10-152E-4E66-AF7E-D104C1A27F2A}"/>
    <cellStyle name="Millares 33 6" xfId="2483" xr:uid="{20EBE077-0B73-4C5D-99E8-B8D1A22EFAE3}"/>
    <cellStyle name="Millares 33 6 2" xfId="3458" xr:uid="{B24B6E4D-610F-432C-9A2F-56D929520F2A}"/>
    <cellStyle name="Millares 33 7" xfId="2862" xr:uid="{09A6764D-E514-464E-BD88-5969CAAF720F}"/>
    <cellStyle name="Millares 34" xfId="1488" xr:uid="{447B5196-1E34-420D-9DF8-9B022B0BB273}"/>
    <cellStyle name="Millares 34 2" xfId="1889" xr:uid="{F8489D75-6D10-4DA1-B768-3FC910FAA1EC}"/>
    <cellStyle name="Millares 34 2 2" xfId="2341" xr:uid="{80EEB651-796E-4F01-837C-781DFB48AE0D}"/>
    <cellStyle name="Millares 34 2 2 2" xfId="3459" xr:uid="{0385B84D-3438-48EC-AA0F-5F35C58234E8}"/>
    <cellStyle name="Millares 34 2 3" xfId="2737" xr:uid="{5927391D-C951-4E1E-8C66-6320CD0F02A7}"/>
    <cellStyle name="Millares 34 2 3 2" xfId="3460" xr:uid="{97A8FEA6-0DEB-43CE-AD5D-8A93CD290B22}"/>
    <cellStyle name="Millares 34 2 4" xfId="3014" xr:uid="{38EF395D-07F6-4EE6-B85B-3DDDE7007062}"/>
    <cellStyle name="Millares 34 3" xfId="1783" xr:uid="{F8CEAA45-82E0-4205-9067-5E420142338C}"/>
    <cellStyle name="Millares 34 3 2" xfId="2235" xr:uid="{F466D88E-8823-4932-8E59-4A9222C2059C}"/>
    <cellStyle name="Millares 34 3 2 2" xfId="3461" xr:uid="{B1ADF591-64CE-4812-BD6D-F89E59CD87BD}"/>
    <cellStyle name="Millares 34 3 3" xfId="2631" xr:uid="{F6112018-6D2B-4F31-BE51-998FCE67349F}"/>
    <cellStyle name="Millares 34 3 3 2" xfId="3462" xr:uid="{42F384BD-430E-46EE-9DED-C8285BA6D83A}"/>
    <cellStyle name="Millares 34 3 4" xfId="3015" xr:uid="{F248BB7D-118A-4F4D-8DFC-0DB37CFCE2D6}"/>
    <cellStyle name="Millares 34 4" xfId="1768" xr:uid="{549FAB92-2355-4AC3-9ABA-95B14510A300}"/>
    <cellStyle name="Millares 34 4 2" xfId="2220" xr:uid="{7631D024-A5EF-48ED-AC45-229D8A265CB3}"/>
    <cellStyle name="Millares 34 4 2 2" xfId="3463" xr:uid="{30288D1A-DDB9-4307-90CD-55FCA6440779}"/>
    <cellStyle name="Millares 34 4 3" xfId="2616" xr:uid="{BA1E2AE8-7672-4B2F-8868-0F04D26310D1}"/>
    <cellStyle name="Millares 34 4 3 2" xfId="3464" xr:uid="{7112F2CB-52AD-4186-97B1-D75ECE117A30}"/>
    <cellStyle name="Millares 34 4 4" xfId="3016" xr:uid="{514E47B6-7B7E-4094-875E-AC9FD8E069F6}"/>
    <cellStyle name="Millares 34 5" xfId="2075" xr:uid="{9DEC0A4A-EB2E-45F3-AAE6-642ED32DB17B}"/>
    <cellStyle name="Millares 34 5 2" xfId="3465" xr:uid="{5560934B-3196-442D-93B9-003AA4B2D394}"/>
    <cellStyle name="Millares 34 6" xfId="2484" xr:uid="{9C672A58-E349-4942-9D59-4F7C4729F62C}"/>
    <cellStyle name="Millares 34 6 2" xfId="3466" xr:uid="{0E86C012-095E-4DEF-BE71-51A8E705BBEC}"/>
    <cellStyle name="Millares 34 7" xfId="2863" xr:uid="{9B47744A-2D9C-4B53-B395-75CB526DA23F}"/>
    <cellStyle name="Millares 35" xfId="1489" xr:uid="{91AFAF1E-D708-45FD-8690-DAFC92A431D4}"/>
    <cellStyle name="Millares 36" xfId="1490" xr:uid="{0BC12D3C-8D32-4A86-BC1E-146D5BF360EF}"/>
    <cellStyle name="Millares 37" xfId="1491" xr:uid="{184869D9-3FF8-4124-9478-C8E6B06DD4A0}"/>
    <cellStyle name="Millares 37 2" xfId="1890" xr:uid="{FC3E23E4-34E0-4CE5-8711-6F02D2F43D2F}"/>
    <cellStyle name="Millares 37 2 2" xfId="2342" xr:uid="{C80B6DEB-167A-4103-B634-46867BCD72B1}"/>
    <cellStyle name="Millares 37 2 2 2" xfId="3467" xr:uid="{C4300A9C-51DD-4694-8ACF-112D5138E1D0}"/>
    <cellStyle name="Millares 37 2 3" xfId="2738" xr:uid="{35453C58-A260-438F-BBA3-63A8A58F9EDC}"/>
    <cellStyle name="Millares 37 2 3 2" xfId="3468" xr:uid="{B85EA06F-7993-4A1F-B451-95D2FCF03A66}"/>
    <cellStyle name="Millares 37 2 4" xfId="3017" xr:uid="{5020479E-94CE-4AD7-828D-3F550390A585}"/>
    <cellStyle name="Millares 37 3" xfId="1785" xr:uid="{FB4CDBE3-402E-449A-999F-3D29C3369D64}"/>
    <cellStyle name="Millares 37 3 2" xfId="2237" xr:uid="{21122E0F-A114-4E52-9102-BDC75C07949E}"/>
    <cellStyle name="Millares 37 3 2 2" xfId="3469" xr:uid="{0DE06C48-5F7E-484C-8BE1-A46B297A3240}"/>
    <cellStyle name="Millares 37 3 3" xfId="2633" xr:uid="{DCE66834-4460-44CE-8371-8B0DF291743F}"/>
    <cellStyle name="Millares 37 3 3 2" xfId="3470" xr:uid="{CF7BB616-67A6-400A-BC9D-E47573046D89}"/>
    <cellStyle name="Millares 37 3 4" xfId="3018" xr:uid="{03EA2F54-9CD0-473F-866F-D66282D7E4A6}"/>
    <cellStyle name="Millares 37 4" xfId="1816" xr:uid="{55AF72CB-09FA-415C-9D3B-3DFD5354CCE6}"/>
    <cellStyle name="Millares 37 4 2" xfId="2268" xr:uid="{F5631875-0FED-4114-8319-D64C16F7B418}"/>
    <cellStyle name="Millares 37 4 2 2" xfId="3471" xr:uid="{01C93783-2394-4AE3-A8EB-26A24DEF69BC}"/>
    <cellStyle name="Millares 37 4 3" xfId="2664" xr:uid="{FCAA3F64-533E-4FA6-9DBB-9B262AC0CEB2}"/>
    <cellStyle name="Millares 37 4 3 2" xfId="3472" xr:uid="{61E44B4E-6B84-43D1-B096-53082D934D63}"/>
    <cellStyle name="Millares 37 4 4" xfId="3019" xr:uid="{E9ED4B15-2522-45D0-82D8-03B129B70B5E}"/>
    <cellStyle name="Millares 37 5" xfId="2076" xr:uid="{0186448E-FDDA-4621-A9DA-8EB3BD6F9019}"/>
    <cellStyle name="Millares 37 5 2" xfId="3473" xr:uid="{B0924F77-F588-45E8-A79B-DE0824F5B0C4}"/>
    <cellStyle name="Millares 37 6" xfId="2485" xr:uid="{6D7EF897-B563-4839-BA98-9BA8A73C4418}"/>
    <cellStyle name="Millares 37 6 2" xfId="3474" xr:uid="{F548A37E-8329-4D74-B15D-A8BA06D07E25}"/>
    <cellStyle name="Millares 37 7" xfId="2864" xr:uid="{B5B3E859-B9A4-4CD1-94BA-D0BFC798A8DA}"/>
    <cellStyle name="Millares 38" xfId="1492" xr:uid="{47ACC078-D5C6-462C-B863-5893A5045F04}"/>
    <cellStyle name="Millares 38 2" xfId="1891" xr:uid="{F269C7F2-E5FF-40A2-AF87-81138725388D}"/>
    <cellStyle name="Millares 38 2 2" xfId="2343" xr:uid="{E6E9BD98-4A0F-4E50-A404-3BF939B7D129}"/>
    <cellStyle name="Millares 38 2 2 2" xfId="3475" xr:uid="{C2DDFEED-C1C8-4404-8491-8B539AC1AEF5}"/>
    <cellStyle name="Millares 38 2 3" xfId="2739" xr:uid="{F4A4E223-B957-4416-ACEB-EC140A8D0B6E}"/>
    <cellStyle name="Millares 38 2 3 2" xfId="3476" xr:uid="{9808A2F5-B8EB-4CF5-9CC7-78895756BC87}"/>
    <cellStyle name="Millares 38 2 4" xfId="3020" xr:uid="{A0B1064C-63BD-4AF7-B697-ED3958EEC95E}"/>
    <cellStyle name="Millares 38 3" xfId="1786" xr:uid="{5269798F-D8AA-4D6F-A3F9-BDE8D2538E80}"/>
    <cellStyle name="Millares 38 3 2" xfId="2238" xr:uid="{09FCC8B9-EF33-4C37-8E78-ECFE5CF84423}"/>
    <cellStyle name="Millares 38 3 2 2" xfId="3477" xr:uid="{1635BA6F-1A8C-4060-9D8C-1545D038089D}"/>
    <cellStyle name="Millares 38 3 3" xfId="2634" xr:uid="{080AC983-2CA3-471D-9843-D389676C6AD1}"/>
    <cellStyle name="Millares 38 3 3 2" xfId="3478" xr:uid="{80EACDD8-510C-4CAF-84F9-8C595054D474}"/>
    <cellStyle name="Millares 38 3 4" xfId="3021" xr:uid="{AE26A00B-E6CF-4E25-94E5-C2B2E3CEA425}"/>
    <cellStyle name="Millares 38 4" xfId="1769" xr:uid="{15D8CB5B-2C42-49E1-B5D3-187F4F8D8765}"/>
    <cellStyle name="Millares 38 4 2" xfId="2221" xr:uid="{F3D21734-F4EF-4C91-9C12-FF9B5932FC37}"/>
    <cellStyle name="Millares 38 4 2 2" xfId="3479" xr:uid="{878D6F63-CE70-455D-874D-265800C7CECC}"/>
    <cellStyle name="Millares 38 4 3" xfId="2617" xr:uid="{E9723712-ACE6-4EF4-A492-61FDEAC5A048}"/>
    <cellStyle name="Millares 38 4 3 2" xfId="3480" xr:uid="{3A4D24B7-565E-4800-8F10-6D0A7FA38EC7}"/>
    <cellStyle name="Millares 38 4 4" xfId="3022" xr:uid="{F4F610A0-AACD-4D54-BDC7-35669F05130C}"/>
    <cellStyle name="Millares 38 5" xfId="2077" xr:uid="{92E740C5-AED2-4C03-932E-EC5010048185}"/>
    <cellStyle name="Millares 38 5 2" xfId="3481" xr:uid="{C80DCE49-21CA-4D57-B020-386C8A4A16DD}"/>
    <cellStyle name="Millares 38 6" xfId="2486" xr:uid="{BF0B3220-7CDA-4554-A83C-321D939D969D}"/>
    <cellStyle name="Millares 38 6 2" xfId="3482" xr:uid="{272D67D6-59D9-4079-911E-D4E3DCCB5A5C}"/>
    <cellStyle name="Millares 38 7" xfId="2865" xr:uid="{4A95B5CB-330E-43E3-B696-3608678E2C09}"/>
    <cellStyle name="Millares 39" xfId="1493" xr:uid="{F3800569-05A7-42CA-99C5-BAC9827BB824}"/>
    <cellStyle name="Millares 39 2" xfId="1892" xr:uid="{64FCDEBC-7593-435B-A3CE-10A8E9B3A19E}"/>
    <cellStyle name="Millares 39 2 2" xfId="2344" xr:uid="{0C24C15E-81C3-40A2-A700-4392D7AB9EF4}"/>
    <cellStyle name="Millares 39 2 2 2" xfId="3483" xr:uid="{AF8B4AED-2BA2-427A-A16A-842E200D78FB}"/>
    <cellStyle name="Millares 39 2 3" xfId="2740" xr:uid="{93358DC0-B247-4409-BFD8-22D534887D03}"/>
    <cellStyle name="Millares 39 2 3 2" xfId="3484" xr:uid="{B166FBE0-67E0-4B96-A36B-0F48DA5BD32A}"/>
    <cellStyle name="Millares 39 2 4" xfId="3023" xr:uid="{0B17C7E1-507E-48AE-9179-4AAAF6B53F06}"/>
    <cellStyle name="Millares 39 3" xfId="1787" xr:uid="{A7102419-A523-4388-9A26-6CA382B14792}"/>
    <cellStyle name="Millares 39 3 2" xfId="2239" xr:uid="{635E649A-F790-4A4D-8D68-0B1B803C622A}"/>
    <cellStyle name="Millares 39 3 2 2" xfId="3485" xr:uid="{B39BE74C-0ECA-4151-8754-CAEE9BE878A9}"/>
    <cellStyle name="Millares 39 3 3" xfId="2635" xr:uid="{236F1C1D-AA46-4943-89D7-1CAAAABD4CEF}"/>
    <cellStyle name="Millares 39 3 3 2" xfId="3486" xr:uid="{E6994E91-D8C4-4EA7-A06A-C3E12E966973}"/>
    <cellStyle name="Millares 39 3 4" xfId="3024" xr:uid="{1BC6EBA6-28A4-47AA-97B8-0C7C1D787151}"/>
    <cellStyle name="Millares 39 4" xfId="1947" xr:uid="{176209B7-05FD-4548-933A-9827AFE8A25E}"/>
    <cellStyle name="Millares 39 4 2" xfId="2399" xr:uid="{AEACFFD3-19C1-4831-AE77-DCDFECBFB4D9}"/>
    <cellStyle name="Millares 39 4 2 2" xfId="3487" xr:uid="{84242989-FB3A-4088-B0BB-378AA4975E42}"/>
    <cellStyle name="Millares 39 4 3" xfId="2795" xr:uid="{83498A46-548E-4378-985D-36DBEB9C25D5}"/>
    <cellStyle name="Millares 39 4 3 2" xfId="3488" xr:uid="{052FA591-E5B3-4A95-87BE-D030D5543EA4}"/>
    <cellStyle name="Millares 39 4 4" xfId="3025" xr:uid="{9B1D0EF4-C5D1-4C6A-9E41-065F38DD5796}"/>
    <cellStyle name="Millares 39 5" xfId="2078" xr:uid="{E569B0A4-6D76-4CBF-97C4-16E2D1409136}"/>
    <cellStyle name="Millares 39 5 2" xfId="3489" xr:uid="{BED9727D-B179-4C44-AF0C-7542F64F9215}"/>
    <cellStyle name="Millares 39 6" xfId="2487" xr:uid="{F30CC699-80C9-4E48-AD76-51C6D29F27C8}"/>
    <cellStyle name="Millares 39 6 2" xfId="3490" xr:uid="{091AA720-30FB-4592-B729-7FFACB81AF90}"/>
    <cellStyle name="Millares 39 7" xfId="2866" xr:uid="{98F155D8-0338-437F-A719-DB93679FCD11}"/>
    <cellStyle name="Millares 4" xfId="879" xr:uid="{00000000-0005-0000-0000-00006A030000}"/>
    <cellStyle name="Millares 4 2" xfId="880" xr:uid="{00000000-0005-0000-0000-00006B030000}"/>
    <cellStyle name="Millares 4 2 2" xfId="1873" xr:uid="{25E241BE-EB07-4D9F-9C17-8FC002DE5375}"/>
    <cellStyle name="Millares 4 2 2 2" xfId="2325" xr:uid="{6873CC6B-A755-4313-94ED-6D00B0C9F8DB}"/>
    <cellStyle name="Millares 4 2 2 2 2" xfId="3491" xr:uid="{15C6ABFD-1870-4FD8-97C1-0EF3B12AF85C}"/>
    <cellStyle name="Millares 4 2 2 3" xfId="2721" xr:uid="{3639573B-E386-4A24-8015-B4DC2B0BF647}"/>
    <cellStyle name="Millares 4 2 2 3 2" xfId="3492" xr:uid="{97C0F225-6929-4C3F-B42D-3E002FC3A3E8}"/>
    <cellStyle name="Millares 4 2 2 4" xfId="3026" xr:uid="{1B600113-9760-424A-B877-CCF195026549}"/>
    <cellStyle name="Millares 4 2 3" xfId="1750" xr:uid="{07BCF002-A0B9-45B1-A8A6-C974CA9780BE}"/>
    <cellStyle name="Millares 4 2 3 2" xfId="2202" xr:uid="{AAB3C059-55FB-4A54-91F6-5C11E68C99A1}"/>
    <cellStyle name="Millares 4 2 3 2 2" xfId="3493" xr:uid="{6D90B19B-FA23-4B68-9295-587CBBDE26F0}"/>
    <cellStyle name="Millares 4 2 3 3" xfId="2598" xr:uid="{A57E67D5-19BC-4217-BEB4-8C4A58253A41}"/>
    <cellStyle name="Millares 4 2 3 3 2" xfId="3494" xr:uid="{281F295C-5F2F-481D-85FC-962895C7AE67}"/>
    <cellStyle name="Millares 4 2 3 4" xfId="3027" xr:uid="{BBB8FFB8-A18A-4E61-B5A7-DE9AA44C25A2}"/>
    <cellStyle name="Millares 4 2 4" xfId="1820" xr:uid="{7943065C-1036-4B07-8985-5D590C877066}"/>
    <cellStyle name="Millares 4 2 4 2" xfId="2272" xr:uid="{5E6D9D1D-9AE7-422D-8366-083CC9C98C07}"/>
    <cellStyle name="Millares 4 2 4 2 2" xfId="3495" xr:uid="{860C8406-D17B-4E42-90DA-18DA50901CD0}"/>
    <cellStyle name="Millares 4 2 4 3" xfId="2668" xr:uid="{F861DF1D-577A-49B1-B597-5154250F5DCD}"/>
    <cellStyle name="Millares 4 2 4 3 2" xfId="3496" xr:uid="{B37D820C-88DF-4047-9A67-7510CA4D8385}"/>
    <cellStyle name="Millares 4 2 4 4" xfId="3028" xr:uid="{032F6731-7C03-4221-A5E2-FCBAA795AE1A}"/>
    <cellStyle name="Millares 4 2 5" xfId="2041" xr:uid="{562A058B-1FF2-42A0-B557-5239345E2700}"/>
    <cellStyle name="Millares 4 2 5 2" xfId="3497" xr:uid="{CB2FA130-5303-40CC-920B-9E250B0C59E3}"/>
    <cellStyle name="Millares 4 2 6" xfId="2472" xr:uid="{259A4A7C-CA65-4EED-B1C0-1F284BF4E312}"/>
    <cellStyle name="Millares 4 2 6 2" xfId="3498" xr:uid="{4BFE32C4-6492-4027-8046-4ADF9F5CF14B}"/>
    <cellStyle name="Millares 4 2 7" xfId="1115" xr:uid="{1D934C7D-8AE3-4BA8-8AA2-119C839A58E9}"/>
    <cellStyle name="Millares 4 2 8" xfId="2851" xr:uid="{F095AE66-E46A-4400-9B14-D05E07CCBBB1}"/>
    <cellStyle name="Millares 4 3" xfId="1078" xr:uid="{AC1C248A-204C-4679-B877-E2754F641EF0}"/>
    <cellStyle name="Millares 4 4" xfId="3499" xr:uid="{1DC0C24F-CC36-4587-A999-9EE35F205F36}"/>
    <cellStyle name="Millares 40" xfId="1649" xr:uid="{857D9089-80D4-431E-8311-A2F78E272722}"/>
    <cellStyle name="Millares 40 2" xfId="1670" xr:uid="{9FA6C620-A9B3-41E0-9EDA-F91CA0A75388}"/>
    <cellStyle name="Millares 40 2 2" xfId="1937" xr:uid="{685139D7-95B2-4A43-904C-3AB79D7413FC}"/>
    <cellStyle name="Millares 40 2 2 2" xfId="2389" xr:uid="{5E90A21B-71B8-4BBF-8671-4644AF2D0751}"/>
    <cellStyle name="Millares 40 2 2 2 2" xfId="3500" xr:uid="{6415603A-6E36-49AE-9E26-CAC63A10C836}"/>
    <cellStyle name="Millares 40 2 2 3" xfId="2785" xr:uid="{A3579362-C2EB-4F8A-9A50-F1B6500BAE32}"/>
    <cellStyle name="Millares 40 2 2 3 2" xfId="3501" xr:uid="{B5B32C27-C773-4B18-B53F-38C638469AB7}"/>
    <cellStyle name="Millares 40 2 2 4" xfId="3029" xr:uid="{6DB1C428-071A-4884-BD21-7F49727A2EA2}"/>
    <cellStyle name="Millares 40 2 3" xfId="1838" xr:uid="{E5E9647D-D9C1-4F26-9A85-971EFD082B61}"/>
    <cellStyle name="Millares 40 2 3 2" xfId="2290" xr:uid="{4AF38B9A-AB8E-4769-8A71-83BB53CB3AC9}"/>
    <cellStyle name="Millares 40 2 3 2 2" xfId="3502" xr:uid="{F98FD0BA-4146-4C58-9080-AA1EDD4898FE}"/>
    <cellStyle name="Millares 40 2 3 3" xfId="2686" xr:uid="{F6E16C8D-BA25-443F-9CC3-0929545FA411}"/>
    <cellStyle name="Millares 40 2 3 3 2" xfId="3503" xr:uid="{56819C49-4050-4084-9FDA-13AC4BD15293}"/>
    <cellStyle name="Millares 40 2 3 4" xfId="3030" xr:uid="{1F92C296-7C7E-4901-8ED9-F18CB9B79414}"/>
    <cellStyle name="Millares 40 2 4" xfId="2125" xr:uid="{0D144089-E59E-4D35-8D00-98F6C758C9C9}"/>
    <cellStyle name="Millares 40 2 4 2" xfId="3504" xr:uid="{3F8F1C6B-ADAF-4407-B371-E4C959F31196}"/>
    <cellStyle name="Millares 40 2 5" xfId="2521" xr:uid="{9875A23B-5C0C-43EE-95B9-9521DD51CD20}"/>
    <cellStyle name="Millares 40 2 5 2" xfId="3505" xr:uid="{BC7E8B50-31EB-479A-9A66-71533C8AD317}"/>
    <cellStyle name="Millares 40 2 6" xfId="2902" xr:uid="{F7FBE8FA-FF2D-4D91-99E0-3625301D2A18}"/>
    <cellStyle name="Millares 40 3" xfId="1918" xr:uid="{03A84C99-862E-4938-8FB3-BB4EAEF26D36}"/>
    <cellStyle name="Millares 40 3 2" xfId="2370" xr:uid="{EEB54A6B-8BBC-48EF-B08C-F4D45F464623}"/>
    <cellStyle name="Millares 40 3 2 2" xfId="3506" xr:uid="{CED15D5C-DABC-48B0-9C59-7FB821832062}"/>
    <cellStyle name="Millares 40 3 3" xfId="2766" xr:uid="{48CC691D-F83B-4BAA-8C65-A851AB1C0B19}"/>
    <cellStyle name="Millares 40 3 3 2" xfId="3507" xr:uid="{B51890F6-84EF-496A-9704-EB22B7296A11}"/>
    <cellStyle name="Millares 40 3 4" xfId="3031" xr:uid="{A8C1BBB4-418A-4447-B0B7-4DE95AEF41A3}"/>
    <cellStyle name="Millares 40 4" xfId="1823" xr:uid="{7C993E88-E7D8-44F7-98E8-BE701B2F3F2B}"/>
    <cellStyle name="Millares 40 4 2" xfId="2275" xr:uid="{2B98BC6D-6670-4087-BBBC-AFB13A4181D6}"/>
    <cellStyle name="Millares 40 4 2 2" xfId="3508" xr:uid="{69D298CD-6ABE-4DD6-91A8-757E7B511548}"/>
    <cellStyle name="Millares 40 4 3" xfId="2671" xr:uid="{DE2396FF-3D9A-49F4-A403-902277FC9296}"/>
    <cellStyle name="Millares 40 4 3 2" xfId="3509" xr:uid="{290C372E-96B8-444A-B3DA-2E35CC1D9588}"/>
    <cellStyle name="Millares 40 4 4" xfId="3032" xr:uid="{FDD6D57F-4AA5-42A2-B643-8E46553C4C9B}"/>
    <cellStyle name="Millares 40 5" xfId="1692" xr:uid="{FD9DEF4D-A3E7-4F6D-94F5-6EFA57326FB9}"/>
    <cellStyle name="Millares 40 5 2" xfId="2145" xr:uid="{21F9F50D-61F1-4B7C-9D75-CC9127C69B51}"/>
    <cellStyle name="Millares 40 5 2 2" xfId="3510" xr:uid="{7A44CB0E-39B4-40E3-ADA7-D701C26386CB}"/>
    <cellStyle name="Millares 40 5 3" xfId="2541" xr:uid="{8AF0F07B-098B-4180-86DF-4717A8A3DEA1}"/>
    <cellStyle name="Millares 40 5 3 2" xfId="3511" xr:uid="{6515215E-FF78-4B59-B213-AAAB8DC34B94}"/>
    <cellStyle name="Millares 40 5 4" xfId="3033" xr:uid="{2ED91F7E-6330-45A5-8C7F-D6719ABDA663}"/>
    <cellStyle name="Millares 40 6" xfId="2110" xr:uid="{F1199674-5FEA-4C4B-99B1-041113A60AFA}"/>
    <cellStyle name="Millares 40 6 2" xfId="3512" xr:uid="{0BB436D5-7028-4678-9D70-8E9E551D8714}"/>
    <cellStyle name="Millares 40 7" xfId="2511" xr:uid="{FEEF2221-7363-44F8-BC9B-EC2E75E23EAA}"/>
    <cellStyle name="Millares 40 7 2" xfId="3513" xr:uid="{410F9AA3-EA01-4379-A7BE-E574A1E010AD}"/>
    <cellStyle name="Millares 40 8" xfId="2891" xr:uid="{99FBBB94-2EB6-49EB-845B-762FEF3049F5}"/>
    <cellStyle name="Millares 41" xfId="1666" xr:uid="{64519D8C-247C-4419-96E7-5F5AC26A3E9A}"/>
    <cellStyle name="Millares 41 2" xfId="1671" xr:uid="{5F34D264-07A5-4C74-892A-DACD846D1EC8}"/>
    <cellStyle name="Millares 41 2 2" xfId="1943" xr:uid="{4E1A44E9-D72C-4DDA-B465-E74526507778}"/>
    <cellStyle name="Millares 41 2 2 2" xfId="2395" xr:uid="{CA33E93E-DB73-4E23-9E28-DB8828BCAAA0}"/>
    <cellStyle name="Millares 41 2 2 2 2" xfId="3514" xr:uid="{9D642383-B4D5-4BB1-B7D5-66C8F0169417}"/>
    <cellStyle name="Millares 41 2 2 3" xfId="2791" xr:uid="{54BB54E9-A22E-4FA1-99A5-5DB013F2DB0B}"/>
    <cellStyle name="Millares 41 2 2 3 2" xfId="3515" xr:uid="{5E7CF7CA-F275-453F-82FB-6D5367048979}"/>
    <cellStyle name="Millares 41 2 2 4" xfId="3034" xr:uid="{39E9D61C-B18E-4341-8BD9-A3C6438FAD06}"/>
    <cellStyle name="Millares 41 2 3" xfId="1844" xr:uid="{65478723-66AD-4C17-9056-13A1553E8330}"/>
    <cellStyle name="Millares 41 2 3 2" xfId="2296" xr:uid="{0B85F861-7037-446D-A301-2EFC71219A43}"/>
    <cellStyle name="Millares 41 2 3 2 2" xfId="3516" xr:uid="{814EA19B-AF7D-497A-87D5-648CD38BC7CD}"/>
    <cellStyle name="Millares 41 2 3 3" xfId="2692" xr:uid="{E4FFF871-CFA2-4995-A16D-076472E2AEF4}"/>
    <cellStyle name="Millares 41 2 3 3 2" xfId="3517" xr:uid="{0C283766-C50A-4D8A-AF22-68468FA120C9}"/>
    <cellStyle name="Millares 41 2 3 4" xfId="3035" xr:uid="{093F98A4-8CC4-4C5E-AD4D-A6C76BD5405A}"/>
    <cellStyle name="Millares 41 2 4" xfId="2126" xr:uid="{30FA9FCD-B893-4E04-8D34-987E9579821A}"/>
    <cellStyle name="Millares 41 2 4 2" xfId="3518" xr:uid="{D969F313-79B2-4E41-A231-54413CA06E31}"/>
    <cellStyle name="Millares 41 2 5" xfId="2522" xr:uid="{0383921D-5443-4A62-9708-AE4DEC619E02}"/>
    <cellStyle name="Millares 41 2 5 2" xfId="3519" xr:uid="{D8281CFB-33EC-47E7-A584-F31496756896}"/>
    <cellStyle name="Millares 41 2 6" xfId="2903" xr:uid="{69B67D90-7A6D-4CA1-8261-84F7665615C0}"/>
    <cellStyle name="Millares 41 3" xfId="1928" xr:uid="{E02018C5-9482-45E0-9079-653C4A749C4E}"/>
    <cellStyle name="Millares 41 3 2" xfId="2380" xr:uid="{56CDD0E9-AD6B-4C0E-950C-4755848C4965}"/>
    <cellStyle name="Millares 41 3 2 2" xfId="3520" xr:uid="{F5BA6B96-4787-496C-A64A-9C08432A3555}"/>
    <cellStyle name="Millares 41 3 3" xfId="2776" xr:uid="{46EBE9BA-56BD-44F2-96A1-9C75306CD2BF}"/>
    <cellStyle name="Millares 41 3 3 2" xfId="3521" xr:uid="{38FF02AB-7523-4FDD-BCBD-DD37255CAF1A}"/>
    <cellStyle name="Millares 41 3 4" xfId="3036" xr:uid="{4C536E05-F11A-4FEA-BEEB-F0066FCB5749}"/>
    <cellStyle name="Millares 41 4" xfId="1829" xr:uid="{2581F744-A8AA-4597-AE95-2BAD1D2E3769}"/>
    <cellStyle name="Millares 41 4 2" xfId="2281" xr:uid="{185F7E1B-C1C8-4AE0-A33A-1AD74D19A1E8}"/>
    <cellStyle name="Millares 41 4 2 2" xfId="3522" xr:uid="{59EA35A4-F4FE-4872-A430-0E0FE27F1781}"/>
    <cellStyle name="Millares 41 4 3" xfId="2677" xr:uid="{87826CEE-131B-44B0-B71A-EDC4C1DCCFB2}"/>
    <cellStyle name="Millares 41 4 3 2" xfId="3523" xr:uid="{597CB56A-0C6D-43E1-B208-6EB33B582BE3}"/>
    <cellStyle name="Millares 41 4 4" xfId="3037" xr:uid="{78F282E7-F736-463E-815A-71E731C4CA38}"/>
    <cellStyle name="Millares 41 5" xfId="1698" xr:uid="{1BF1A86E-F5E5-4F5F-9740-DF6938772602}"/>
    <cellStyle name="Millares 41 5 2" xfId="2151" xr:uid="{52CC1A5A-5A93-4391-BF67-81E74B25A6D2}"/>
    <cellStyle name="Millares 41 5 2 2" xfId="3524" xr:uid="{50865614-883A-4C6A-AAA6-881F86A31FF2}"/>
    <cellStyle name="Millares 41 5 3" xfId="2547" xr:uid="{671F9107-39C3-4339-809D-B563F825033E}"/>
    <cellStyle name="Millares 41 5 3 2" xfId="3525" xr:uid="{25F33488-C1EC-4080-9F21-5C5901D2873F}"/>
    <cellStyle name="Millares 41 5 4" xfId="3038" xr:uid="{8128795B-5F6C-4485-BACB-C84908F60341}"/>
    <cellStyle name="Millares 41 6" xfId="2121" xr:uid="{F24137B0-53B6-41AC-AFE4-F8996C203849}"/>
    <cellStyle name="Millares 41 6 2" xfId="3526" xr:uid="{1597311B-AADD-40F9-AF5A-21FFF2A15889}"/>
    <cellStyle name="Millares 41 7" xfId="2517" xr:uid="{DFA61EDA-F4C7-4AF4-AE18-711B7C88A97D}"/>
    <cellStyle name="Millares 41 7 2" xfId="3527" xr:uid="{32E4FAE5-6E9E-40FC-BFFF-D2F4F81DCBCD}"/>
    <cellStyle name="Millares 41 8" xfId="2898" xr:uid="{86D5BE3A-C613-41B2-B2E3-07512EC74AEB}"/>
    <cellStyle name="Millares 42" xfId="1665" xr:uid="{1C7243D9-0DDC-42FB-B7AE-BE67183093E6}"/>
    <cellStyle name="Millares 42 2" xfId="1672" xr:uid="{9BE4C6E3-DB5C-460B-94EC-0CF2E70F2A66}"/>
    <cellStyle name="Millares 42 2 2" xfId="1942" xr:uid="{763C9550-C201-44F0-86F0-905B29C61DC2}"/>
    <cellStyle name="Millares 42 2 2 2" xfId="2394" xr:uid="{934B86F0-B1D2-42A3-8773-327AB32BE186}"/>
    <cellStyle name="Millares 42 2 2 2 2" xfId="3528" xr:uid="{5ED1AC94-10BA-4431-B110-4BB0932D72DC}"/>
    <cellStyle name="Millares 42 2 2 3" xfId="2790" xr:uid="{7B88EB96-7700-45A6-8B03-B59300D6EAE6}"/>
    <cellStyle name="Millares 42 2 2 3 2" xfId="3529" xr:uid="{191B62E3-A3F5-49FC-9A0D-0CB87F4CD12B}"/>
    <cellStyle name="Millares 42 2 2 4" xfId="3039" xr:uid="{3349EEB4-47F0-441A-8D29-4DBE1924DE95}"/>
    <cellStyle name="Millares 42 2 3" xfId="1843" xr:uid="{B5B5B065-7CB4-4E56-9DB6-0E4092481F9C}"/>
    <cellStyle name="Millares 42 2 3 2" xfId="2295" xr:uid="{E4547411-8450-4B30-995A-47B5256BE814}"/>
    <cellStyle name="Millares 42 2 3 2 2" xfId="3530" xr:uid="{F4E5249A-0BA7-455C-B6D4-65787CD1CF01}"/>
    <cellStyle name="Millares 42 2 3 3" xfId="2691" xr:uid="{D827DBD7-5134-49BE-AE2A-172ECF16B053}"/>
    <cellStyle name="Millares 42 2 3 3 2" xfId="3531" xr:uid="{27C0D487-8721-4ACC-A1E0-54CE1E7613C0}"/>
    <cellStyle name="Millares 42 2 3 4" xfId="3040" xr:uid="{383818E5-3DDF-4332-828F-3B6DAF22E9CD}"/>
    <cellStyle name="Millares 42 2 4" xfId="2127" xr:uid="{8672053A-80E6-4613-A453-24A080A4E984}"/>
    <cellStyle name="Millares 42 2 4 2" xfId="3532" xr:uid="{0C437189-A544-4614-B100-21F32DDA4006}"/>
    <cellStyle name="Millares 42 2 5" xfId="2523" xr:uid="{B1C8786D-03E2-4BAC-81CB-E159B19D7D39}"/>
    <cellStyle name="Millares 42 2 5 2" xfId="3533" xr:uid="{144E57A8-76D9-4C5F-92A2-97D2E7D79324}"/>
    <cellStyle name="Millares 42 2 6" xfId="2904" xr:uid="{D289BF48-B321-4994-A4E5-88B4EE25AE9E}"/>
    <cellStyle name="Millares 42 3" xfId="1927" xr:uid="{13084391-5A56-4CD3-9B9F-360192C463F9}"/>
    <cellStyle name="Millares 42 3 2" xfId="2379" xr:uid="{EDE18B1F-0784-4663-A575-248C3B3463D6}"/>
    <cellStyle name="Millares 42 3 2 2" xfId="3534" xr:uid="{A58C0E38-ED26-45F7-86FF-34B1324D28DC}"/>
    <cellStyle name="Millares 42 3 3" xfId="2775" xr:uid="{E6BD2815-BAB0-4231-A506-ED196A150BEA}"/>
    <cellStyle name="Millares 42 3 3 2" xfId="3535" xr:uid="{4AE00C84-4C3A-4A4B-A6B2-335325E794A3}"/>
    <cellStyle name="Millares 42 3 4" xfId="3041" xr:uid="{3F2CCCAC-069E-40AA-AE81-6A437009A658}"/>
    <cellStyle name="Millares 42 4" xfId="1828" xr:uid="{0A128009-359E-4014-AB5E-BAB9E66DF135}"/>
    <cellStyle name="Millares 42 4 2" xfId="2280" xr:uid="{4672AFCE-79C7-45FC-BF54-5F3C0D5D452C}"/>
    <cellStyle name="Millares 42 4 2 2" xfId="3536" xr:uid="{22A401E2-E38D-4A50-8B7D-A9A217CA7A9D}"/>
    <cellStyle name="Millares 42 4 3" xfId="2676" xr:uid="{F9F0C800-8C72-4C0E-A7C8-FAD0E3645C51}"/>
    <cellStyle name="Millares 42 4 3 2" xfId="3537" xr:uid="{E31D4B72-24E2-4408-9C2C-EA1DA0E62DDA}"/>
    <cellStyle name="Millares 42 4 4" xfId="3042" xr:uid="{7B112ED3-28FF-4EB9-BC36-F6998BAC2C62}"/>
    <cellStyle name="Millares 42 5" xfId="1697" xr:uid="{AA101B8D-1D97-45F8-8A24-1F9C5DC48079}"/>
    <cellStyle name="Millares 42 5 2" xfId="2150" xr:uid="{508E57D2-602C-4C91-BBD7-A6C1B87FAAE4}"/>
    <cellStyle name="Millares 42 5 2 2" xfId="3538" xr:uid="{F68BDD77-F483-4D23-9229-19E531038AFB}"/>
    <cellStyle name="Millares 42 5 3" xfId="2546" xr:uid="{69D2AD82-6D27-4C60-8690-3E28F913ED23}"/>
    <cellStyle name="Millares 42 5 3 2" xfId="3539" xr:uid="{6A916AE7-1D51-4EA7-A4FB-55BD34B08FB9}"/>
    <cellStyle name="Millares 42 5 4" xfId="3043" xr:uid="{0370C446-2BE6-4064-B6CD-E553D9F16A65}"/>
    <cellStyle name="Millares 42 6" xfId="2120" xr:uid="{7D4E9BFB-9F83-4CDF-8621-4B3E2B8EC567}"/>
    <cellStyle name="Millares 42 6 2" xfId="3540" xr:uid="{961F5C85-2043-4B61-94C8-2519AD869C4D}"/>
    <cellStyle name="Millares 42 7" xfId="2516" xr:uid="{8BE421A0-0FA9-4A0B-9FB5-8938588AECBE}"/>
    <cellStyle name="Millares 42 7 2" xfId="3541" xr:uid="{3D54639C-06CC-4499-9AD3-BA2F70BB33A5}"/>
    <cellStyle name="Millares 42 8" xfId="2897" xr:uid="{3F2C6D51-F537-41BE-8A2E-7B22F1F45F46}"/>
    <cellStyle name="Millares 43" xfId="1069" xr:uid="{6F5704A0-F937-4139-852D-499F06B81A89}"/>
    <cellStyle name="Millares 43 2" xfId="1660" xr:uid="{63DFE19F-505C-41A7-ACE9-FE33AFD47B6F}"/>
    <cellStyle name="Millares 43 2 2" xfId="1922" xr:uid="{506B31C8-AC86-4C20-9FA1-5EF834EA4CB1}"/>
    <cellStyle name="Millares 43 2 2 2" xfId="2374" xr:uid="{FA7B36BC-C977-41AC-9B7A-2976139ABABA}"/>
    <cellStyle name="Millares 43 2 2 2 2" xfId="3542" xr:uid="{9E4D6EEE-78CD-40F2-8A10-06C37A5488CA}"/>
    <cellStyle name="Millares 43 2 2 3" xfId="2770" xr:uid="{97B00232-7176-4FE6-B654-C542B36B80C8}"/>
    <cellStyle name="Millares 43 2 2 3 2" xfId="3543" xr:uid="{49CEF533-C4BD-4D40-8BC4-AE4CD0322913}"/>
    <cellStyle name="Millares 43 2 2 4" xfId="3044" xr:uid="{43B64471-A78E-4399-9A00-F9A7D3F5DA92}"/>
    <cellStyle name="Millares 43 2 3" xfId="1827" xr:uid="{3CC12BDF-54A9-4866-9E4C-7C775A291262}"/>
    <cellStyle name="Millares 43 2 3 2" xfId="2279" xr:uid="{6A04625B-9A71-4FE5-8600-DEDA748AC3BA}"/>
    <cellStyle name="Millares 43 2 3 2 2" xfId="3544" xr:uid="{9955F4C5-A3A8-4818-B9BF-D5365144F43A}"/>
    <cellStyle name="Millares 43 2 3 3" xfId="2675" xr:uid="{C9C91731-3149-4288-BB04-44750B236619}"/>
    <cellStyle name="Millares 43 2 3 3 2" xfId="3545" xr:uid="{C30C717D-D083-4914-9EA4-22A250D991D7}"/>
    <cellStyle name="Millares 43 2 3 4" xfId="3045" xr:uid="{B8CDA402-8934-41A8-A002-4EF553014C41}"/>
    <cellStyle name="Millares 43 2 4" xfId="2116" xr:uid="{48F9983F-B0AF-4805-953B-1D952B9E824B}"/>
    <cellStyle name="Millares 43 2 4 2" xfId="3546" xr:uid="{1902C98B-7F21-4260-9946-1F48C56BF61A}"/>
    <cellStyle name="Millares 43 2 5" xfId="2515" xr:uid="{67EB07BA-3668-43AC-9A31-7285CD633158}"/>
    <cellStyle name="Millares 43 2 5 2" xfId="3547" xr:uid="{A280F0AC-94A5-4889-8E8F-FA4677B108BC}"/>
    <cellStyle name="Millares 43 2 6" xfId="2895" xr:uid="{C4FBC957-4AC0-4F1E-BB01-2DEBD2AFB9C7}"/>
    <cellStyle name="Millares 43 3" xfId="1673" xr:uid="{D105C241-7C64-4635-B5B7-1B2662436593}"/>
    <cellStyle name="Millares 43 3 2" xfId="1941" xr:uid="{A5313394-E5A3-4812-8CA5-73578F313830}"/>
    <cellStyle name="Millares 43 3 2 2" xfId="2393" xr:uid="{87F5FBEC-5279-40E8-9719-79FDF22192C5}"/>
    <cellStyle name="Millares 43 3 2 2 2" xfId="3548" xr:uid="{EF4B1C00-6ADC-4B38-A33D-4428FF5D3D40}"/>
    <cellStyle name="Millares 43 3 2 3" xfId="2789" xr:uid="{1E3F2124-F7EA-4BB2-AD61-35466D17105A}"/>
    <cellStyle name="Millares 43 3 2 3 2" xfId="3549" xr:uid="{2E67D9D3-2581-45CD-ACA6-753C97F55D89}"/>
    <cellStyle name="Millares 43 3 2 4" xfId="3046" xr:uid="{E6F47AC1-A7A6-4FAA-A7BD-BFC6B8E9EA43}"/>
    <cellStyle name="Millares 43 3 3" xfId="1842" xr:uid="{03BAEF7C-1B0E-4245-9353-B3869EF57BA3}"/>
    <cellStyle name="Millares 43 3 3 2" xfId="2294" xr:uid="{70E17242-72E0-4EDB-9D29-3523AC6327DD}"/>
    <cellStyle name="Millares 43 3 3 2 2" xfId="3550" xr:uid="{AFE84B77-1D58-4459-B020-FCAF4A360654}"/>
    <cellStyle name="Millares 43 3 3 3" xfId="2690" xr:uid="{F30D688F-CC73-4F17-9356-61312C4937DD}"/>
    <cellStyle name="Millares 43 3 3 3 2" xfId="3551" xr:uid="{59F7DA22-69C1-4600-80B2-77C6BD3D9CEB}"/>
    <cellStyle name="Millares 43 3 3 4" xfId="3047" xr:uid="{E7AD7465-E5F9-4823-BC96-570F081410D7}"/>
    <cellStyle name="Millares 43 3 4" xfId="2128" xr:uid="{E605DE48-EEFD-46C0-88A7-437220A31F2D}"/>
    <cellStyle name="Millares 43 3 4 2" xfId="3552" xr:uid="{CC9909AB-AC7B-45D9-AB97-576BF20B6F6E}"/>
    <cellStyle name="Millares 43 3 5" xfId="2524" xr:uid="{7A701681-2EA8-4A37-A5B2-334FCDCD12C0}"/>
    <cellStyle name="Millares 43 3 5 2" xfId="3553" xr:uid="{C207B4E4-9B1B-42A3-85B2-C69F2F7A5E68}"/>
    <cellStyle name="Millares 43 3 6" xfId="2905" xr:uid="{DE04D223-6C62-43E6-AD50-D0188B138153}"/>
    <cellStyle name="Millares 43 4" xfId="1845" xr:uid="{2C994E05-52AE-492F-AF5F-E306B837ACEE}"/>
    <cellStyle name="Millares 43 4 2" xfId="2297" xr:uid="{16FD7D10-94B3-446C-9DCD-0FD549F751E9}"/>
    <cellStyle name="Millares 43 4 2 2" xfId="3554" xr:uid="{1D70B5AE-6A67-4D20-A0CA-A56FC0FDEE5F}"/>
    <cellStyle name="Millares 43 4 3" xfId="2693" xr:uid="{64C66CE3-3349-4FC2-B27A-2A120E857906}"/>
    <cellStyle name="Millares 43 4 3 2" xfId="3555" xr:uid="{95F949BF-44F7-4B1F-8F71-726EF85B10D6}"/>
    <cellStyle name="Millares 43 4 4" xfId="3048" xr:uid="{7007FDD1-00F1-4565-B5F0-3BC7B0941305}"/>
    <cellStyle name="Millares 43 5" xfId="1701" xr:uid="{EB6A301E-5BAC-452C-B198-8895B9446018}"/>
    <cellStyle name="Millares 43 5 2" xfId="2153" xr:uid="{58DD2B0B-B5E8-42BE-8F3E-3F9ED9A96A57}"/>
    <cellStyle name="Millares 43 5 2 2" xfId="3556" xr:uid="{495376A8-C259-4208-A550-8E5722A858E9}"/>
    <cellStyle name="Millares 43 5 3" xfId="2549" xr:uid="{B303E329-AABE-4FF2-BFB9-465922C205E2}"/>
    <cellStyle name="Millares 43 5 3 2" xfId="3557" xr:uid="{A232E021-91DC-4CCD-9560-BB9EAFA68D41}"/>
    <cellStyle name="Millares 43 5 4" xfId="3049" xr:uid="{0030D9AD-FA07-4414-9444-48B41A0ABFA9}"/>
    <cellStyle name="Millares 43 6" xfId="1696" xr:uid="{C9A8C30B-7649-4ACD-A9BD-400C47D76D83}"/>
    <cellStyle name="Millares 43 6 2" xfId="2149" xr:uid="{04F02486-996E-44B1-88E0-44BD8BD4751A}"/>
    <cellStyle name="Millares 43 6 2 2" xfId="3558" xr:uid="{D68B49B4-6934-473D-A646-6C5F8932274C}"/>
    <cellStyle name="Millares 43 6 3" xfId="2545" xr:uid="{90FBC082-9C72-4882-BCB2-BC36DCCF412D}"/>
    <cellStyle name="Millares 43 6 3 2" xfId="3559" xr:uid="{A466812F-FF98-4071-A367-B3DD02648686}"/>
    <cellStyle name="Millares 43 6 4" xfId="3050" xr:uid="{2E584BBF-108C-4AB7-A690-1ABEF83039A9}"/>
    <cellStyle name="Millares 43 7" xfId="1955" xr:uid="{4383E4DE-FC8D-46A8-843D-C8A4B2679E81}"/>
    <cellStyle name="Millares 43 7 2" xfId="3560" xr:uid="{61593AEF-461C-4E7A-BBAD-0A7F850BFDC8}"/>
    <cellStyle name="Millares 43 8" xfId="2446" xr:uid="{F6EDC82D-E813-4573-864C-E34C58D2F7B2}"/>
    <cellStyle name="Millares 43 8 2" xfId="3561" xr:uid="{E1FE4856-2957-4A80-8F26-5C75ACB25953}"/>
    <cellStyle name="Millares 43 9" xfId="2824" xr:uid="{4C85AE82-E934-4473-B960-5A330556D603}"/>
    <cellStyle name="Millares 44" xfId="1846" xr:uid="{B045EEA0-43FD-43BE-A63D-8194ACD9B1AD}"/>
    <cellStyle name="Millares 44 2" xfId="2298" xr:uid="{97886589-6CB5-452E-ACC3-3EF7E8CB9090}"/>
    <cellStyle name="Millares 44 2 2" xfId="3562" xr:uid="{3C62CC76-3956-49BA-86D8-96DA663EAF93}"/>
    <cellStyle name="Millares 44 3" xfId="2694" xr:uid="{E28C376E-CF10-4FE1-A52E-211F492CE15F}"/>
    <cellStyle name="Millares 44 3 2" xfId="3563" xr:uid="{F23C0D3E-1A14-4145-B249-EF18D280FF8F}"/>
    <cellStyle name="Millares 44 4" xfId="3051" xr:uid="{9D73FAA6-6F1F-4188-9C6C-48866A6874A6}"/>
    <cellStyle name="Millares 45" xfId="1924" xr:uid="{B71BE731-3BFD-48D4-B8B9-E310B1A05A13}"/>
    <cellStyle name="Millares 45 2" xfId="2376" xr:uid="{98BD81C2-612C-4980-8B0E-B1150EBCBF88}"/>
    <cellStyle name="Millares 45 2 2" xfId="3564" xr:uid="{CA101792-C5EE-455F-921C-C98AE62DD7D1}"/>
    <cellStyle name="Millares 45 3" xfId="2772" xr:uid="{8669CFE8-10CD-41D2-B941-01E63F92E5BB}"/>
    <cellStyle name="Millares 45 3 2" xfId="3565" xr:uid="{8827E162-E9EF-412A-8779-AA037BBA4FA5}"/>
    <cellStyle name="Millares 45 4" xfId="3052" xr:uid="{3A645042-1CE4-4536-97E3-27DD66A0AA2F}"/>
    <cellStyle name="Millares 46" xfId="1945" xr:uid="{9926626A-941E-4EE8-B484-0E8C9DBDD70E}"/>
    <cellStyle name="Millares 46 2" xfId="2397" xr:uid="{422F5971-8271-4162-891D-87E05DBA2E35}"/>
    <cellStyle name="Millares 46 2 2" xfId="3566" xr:uid="{04A3A87A-AE59-44DB-9FDB-E691579ADD54}"/>
    <cellStyle name="Millares 46 3" xfId="2793" xr:uid="{C5F7DE4B-3E8E-46E7-A625-902530031377}"/>
    <cellStyle name="Millares 46 3 2" xfId="3567" xr:uid="{7E17AD48-1F4D-45E6-8E68-6950194BAEFC}"/>
    <cellStyle name="Millares 46 4" xfId="3053" xr:uid="{70FC7BDB-478A-4336-BC97-1EFC68C7C843}"/>
    <cellStyle name="Millares 47" xfId="1881" xr:uid="{78F310F1-9A31-4F91-AD00-FA825D505B50}"/>
    <cellStyle name="Millares 47 2" xfId="2333" xr:uid="{B9F512AB-FD0D-4B95-8882-39C2BA3EED7C}"/>
    <cellStyle name="Millares 47 2 2" xfId="3568" xr:uid="{660297B2-9424-421E-8394-A37305AD9628}"/>
    <cellStyle name="Millares 47 3" xfId="2729" xr:uid="{6A97BE77-B038-4E67-859F-832CA00C0875}"/>
    <cellStyle name="Millares 47 3 2" xfId="3569" xr:uid="{7C6F6CB1-5028-4A89-AC58-CB4CA17F7B66}"/>
    <cellStyle name="Millares 47 4" xfId="3054" xr:uid="{54419DF6-1F1A-4003-83B6-32E765A6A6C4}"/>
    <cellStyle name="Millares 48" xfId="1849" xr:uid="{009E3797-6A8C-42F1-8BEF-810B82F700E0}"/>
    <cellStyle name="Millares 48 2" xfId="2301" xr:uid="{00845A70-840B-4C6B-BE53-2BFB636908E0}"/>
    <cellStyle name="Millares 48 2 2" xfId="3570" xr:uid="{F7A30C8A-0480-4FEB-9532-273CD8AE83C7}"/>
    <cellStyle name="Millares 48 3" xfId="2697" xr:uid="{A4C2DD37-FCDA-4658-9ED5-44D62D18CB92}"/>
    <cellStyle name="Millares 48 3 2" xfId="3571" xr:uid="{239E1A87-87D5-4BFB-A98C-5FA3FA1EEF77}"/>
    <cellStyle name="Millares 48 4" xfId="3055" xr:uid="{1FA33396-3D42-4ECE-9351-11BAC5A4AA55}"/>
    <cellStyle name="Millares 49" xfId="1878" xr:uid="{EF3F901E-9C12-4C26-B2A4-8585CCE8D5D7}"/>
    <cellStyle name="Millares 49 2" xfId="2330" xr:uid="{F6D93AB0-2C7D-4C5C-A7C1-207D16EE02CE}"/>
    <cellStyle name="Millares 49 2 2" xfId="3572" xr:uid="{5E898515-4248-426B-805C-22A4885CA3D1}"/>
    <cellStyle name="Millares 49 3" xfId="2726" xr:uid="{6174562E-5E7B-40F6-9FDE-527CF81314A4}"/>
    <cellStyle name="Millares 49 3 2" xfId="3573" xr:uid="{3A33D5D7-20FF-4F8D-81F4-BC8536FC2A2A}"/>
    <cellStyle name="Millares 49 4" xfId="3056" xr:uid="{0974F781-F349-4611-8E65-F1FFBF183CCB}"/>
    <cellStyle name="Millares 5" xfId="881" xr:uid="{00000000-0005-0000-0000-00006C030000}"/>
    <cellStyle name="Millares 5 2" xfId="1117" xr:uid="{6DD15F18-2E2F-4A88-9EA9-8A3E2A03B157}"/>
    <cellStyle name="Millares 5 3" xfId="1118" xr:uid="{7C32AB1D-FD24-40B7-B032-92D4B2C068C4}"/>
    <cellStyle name="Millares 5 4" xfId="1494" xr:uid="{270E315D-8CF6-41FC-B81A-FDE4C351A46F}"/>
    <cellStyle name="Millares 5 5" xfId="1116" xr:uid="{93F9E741-7236-484B-A50B-C1D54AACF91A}"/>
    <cellStyle name="Millares 5 6" xfId="3574" xr:uid="{40E534DD-023D-4D5E-BF29-50110D6A9E1C}"/>
    <cellStyle name="Millares 50" xfId="1926" xr:uid="{92132590-9C4A-47D3-BE25-377D6389C967}"/>
    <cellStyle name="Millares 50 2" xfId="2378" xr:uid="{AD1C77AF-AAA8-4D49-8572-0A94D557E6F6}"/>
    <cellStyle name="Millares 50 2 2" xfId="3575" xr:uid="{56B31670-DE6A-4BDD-B2E0-92A7E4840DCC}"/>
    <cellStyle name="Millares 50 3" xfId="2774" xr:uid="{556B2352-0040-4B7E-BDDD-27F0B0F32B89}"/>
    <cellStyle name="Millares 50 3 2" xfId="3576" xr:uid="{D2BB27A6-45C6-4385-A19C-1170DF6EC921}"/>
    <cellStyle name="Millares 50 4" xfId="3057" xr:uid="{9C191C3C-84BA-4D94-9B2C-22E24B01960A}"/>
    <cellStyle name="Millares 51" xfId="1908" xr:uid="{6B0080DD-DD1D-49BE-B318-CCEC89059EB8}"/>
    <cellStyle name="Millares 51 2" xfId="2360" xr:uid="{22A3965F-964B-4AD4-8871-2C280F5655A0}"/>
    <cellStyle name="Millares 51 2 2" xfId="3577" xr:uid="{09EFB1BF-50BE-4938-B3DE-966128D6FE4C}"/>
    <cellStyle name="Millares 51 3" xfId="2756" xr:uid="{6A34249A-9A54-4253-AB41-8D83B5C29EC3}"/>
    <cellStyle name="Millares 51 3 2" xfId="3578" xr:uid="{32408E78-E637-48A2-B26E-6C105C8C6BDF}"/>
    <cellStyle name="Millares 51 4" xfId="3058" xr:uid="{A212496B-3CB5-4CAA-A5A5-B0368C2FC8A7}"/>
    <cellStyle name="Millares 52" xfId="1703" xr:uid="{437A6D24-988E-4D16-AF8B-5AA06A5371B9}"/>
    <cellStyle name="Millares 52 2" xfId="2155" xr:uid="{A75CF960-1450-4EB7-800D-B38633F3F3BA}"/>
    <cellStyle name="Millares 52 2 2" xfId="3579" xr:uid="{CD3EECEC-5C3C-4533-BC67-B83466F16775}"/>
    <cellStyle name="Millares 52 3" xfId="2551" xr:uid="{9E082DDC-8B5A-466B-8ADA-7EA937CCBE56}"/>
    <cellStyle name="Millares 52 3 2" xfId="3580" xr:uid="{B068FC44-EC1E-43CE-874D-90CBF08B04FB}"/>
    <cellStyle name="Millares 52 4" xfId="3059" xr:uid="{AAE61AAA-03BD-4AE8-AE32-CE94CBA56649}"/>
    <cellStyle name="Millares 53" xfId="1819" xr:uid="{EA6A60BF-D00E-4536-BF7F-5EE05FE9350B}"/>
    <cellStyle name="Millares 53 2" xfId="2271" xr:uid="{40EEEDCF-F7B5-466F-A1EA-8F68EAEFC579}"/>
    <cellStyle name="Millares 53 2 2" xfId="3581" xr:uid="{4EA44ABA-E15B-4C40-8E29-F14B1DE6FAB9}"/>
    <cellStyle name="Millares 53 3" xfId="2667" xr:uid="{2EAC9FFE-A906-4104-8410-85753224B8F4}"/>
    <cellStyle name="Millares 53 3 2" xfId="3582" xr:uid="{B32A22CC-32A4-4BD5-A095-44AE5931E355}"/>
    <cellStyle name="Millares 53 4" xfId="3060" xr:uid="{BCDD1546-BFCA-4BCF-A30F-27F68F0414AB}"/>
    <cellStyle name="Millares 54" xfId="1949" xr:uid="{01DF6BA0-8D68-4A63-962F-53DFC498951E}"/>
    <cellStyle name="Millares 54 2" xfId="2401" xr:uid="{568477E4-4C37-43D7-89D0-00856AA0B956}"/>
    <cellStyle name="Millares 54 2 2" xfId="3583" xr:uid="{2B598AEB-A11D-4A28-85EC-4689711001C3}"/>
    <cellStyle name="Millares 54 3" xfId="2797" xr:uid="{E7073F17-AB73-4C07-A4A3-A8CC5EF68919}"/>
    <cellStyle name="Millares 54 3 2" xfId="3584" xr:uid="{C9EA843D-C551-41E2-A3C2-EADECBA480B3}"/>
    <cellStyle name="Millares 54 4" xfId="3061" xr:uid="{38970264-F2E9-47A9-9E76-3B5B6E4D1748}"/>
    <cellStyle name="Millares 55" xfId="1815" xr:uid="{C8BEA881-AA72-4A2F-9285-E3D2E1925131}"/>
    <cellStyle name="Millares 55 2" xfId="2267" xr:uid="{2DC62833-98F8-415E-8BED-5E9B8AA4656E}"/>
    <cellStyle name="Millares 55 2 2" xfId="3585" xr:uid="{5A886EF8-C03C-4927-B864-F0AC876DA05B}"/>
    <cellStyle name="Millares 55 3" xfId="2663" xr:uid="{826FFD64-E985-4785-A1BB-8C57F4DAF5F8}"/>
    <cellStyle name="Millares 55 3 2" xfId="3586" xr:uid="{F04C02B7-51AD-4C94-974B-0DCA59E8DA26}"/>
    <cellStyle name="Millares 55 4" xfId="3062" xr:uid="{08CACE1A-9787-47CA-81AC-7047AC81154D}"/>
    <cellStyle name="Millares 56" xfId="1706" xr:uid="{181426A2-8355-4EF3-A70A-747D087820B1}"/>
    <cellStyle name="Millares 56 2" xfId="2158" xr:uid="{3802ABEE-C09A-4C56-A8BA-3563CBBC199F}"/>
    <cellStyle name="Millares 56 2 2" xfId="3587" xr:uid="{276CEFDC-5882-4A5B-B077-CE175713FE86}"/>
    <cellStyle name="Millares 56 3" xfId="2554" xr:uid="{D273961A-2465-4343-A384-5C0E63516982}"/>
    <cellStyle name="Millares 56 3 2" xfId="3588" xr:uid="{7951A1CE-6667-4E75-9ACF-AEB45909D32D}"/>
    <cellStyle name="Millares 56 4" xfId="3063" xr:uid="{17F83683-635E-41A2-9A60-C1C7A26D6FFF}"/>
    <cellStyle name="Millares 57" xfId="1700" xr:uid="{9B9FA834-8811-44E6-82E5-8998E0711E4E}"/>
    <cellStyle name="Millares 57 2" xfId="2152" xr:uid="{14F6604B-96ED-419A-8D0A-9EB612AB12B5}"/>
    <cellStyle name="Millares 57 2 2" xfId="3589" xr:uid="{4EA973CA-DBA5-4AB5-B41F-C3D85114EEBD}"/>
    <cellStyle name="Millares 57 3" xfId="2548" xr:uid="{52483D63-7567-44E3-AC50-7C2EDA0B1F22}"/>
    <cellStyle name="Millares 57 3 2" xfId="3590" xr:uid="{FE74B342-B3CA-4584-9929-0B3E8061013D}"/>
    <cellStyle name="Millares 57 4" xfId="3064" xr:uid="{2226FE8A-634D-423D-A85D-EF9A54B98A22}"/>
    <cellStyle name="Millares 58" xfId="1952" xr:uid="{FD61F205-CA9F-4B63-8FFE-3A216062725E}"/>
    <cellStyle name="Millares 58 2" xfId="2404" xr:uid="{9E63AC0E-3813-467A-8431-CB6180BAC153}"/>
    <cellStyle name="Millares 58 2 2" xfId="3591" xr:uid="{78AD9635-C182-4EE6-80BA-D3EB06B2734B}"/>
    <cellStyle name="Millares 58 3" xfId="2800" xr:uid="{9FC8A0FA-6DE3-4762-9B3E-1F1780E61F12}"/>
    <cellStyle name="Millares 58 3 2" xfId="3592" xr:uid="{67851380-3DB3-4391-81A4-BF77C0ECF53F}"/>
    <cellStyle name="Millares 58 4" xfId="3065" xr:uid="{98011706-DA9C-4D27-B04C-3160183A3BFE}"/>
    <cellStyle name="Millares 59" xfId="1770" xr:uid="{1C2293B1-89C4-41E1-9FFF-642BDD3B79E7}"/>
    <cellStyle name="Millares 59 2" xfId="2222" xr:uid="{8A84E622-11C8-4984-8D2A-B94CAB931162}"/>
    <cellStyle name="Millares 59 2 2" xfId="3593" xr:uid="{3C488822-E449-4775-8981-0CC28EC8BBE0}"/>
    <cellStyle name="Millares 59 3" xfId="2618" xr:uid="{8C68BAA4-8F77-4A78-9056-F41B0F56CF18}"/>
    <cellStyle name="Millares 59 3 2" xfId="3594" xr:uid="{5AC19ECB-0B5F-4E46-AAE1-3CA48124ED66}"/>
    <cellStyle name="Millares 59 4" xfId="3066" xr:uid="{4DCED2B1-A58C-48A0-AAF5-74FEA68BF0A8}"/>
    <cellStyle name="Millares 6" xfId="882" xr:uid="{00000000-0005-0000-0000-00006D030000}"/>
    <cellStyle name="Millares 6 10" xfId="1119" xr:uid="{6D2105A8-B6D5-45F0-9E4D-0A49032832FD}"/>
    <cellStyle name="Millares 6 11" xfId="2852" xr:uid="{75571884-AAE2-47AA-B7CD-708C33CF0C1E}"/>
    <cellStyle name="Millares 6 2" xfId="1120" xr:uid="{A7DE5C14-1563-45C5-90EA-88CF3F8BACD6}"/>
    <cellStyle name="Millares 6 2 2" xfId="1875" xr:uid="{A629498A-7D89-423C-990B-E9F587FB6685}"/>
    <cellStyle name="Millares 6 2 2 2" xfId="2327" xr:uid="{D9332A52-76D7-497E-8271-F0E181B6A6DC}"/>
    <cellStyle name="Millares 6 2 2 2 2" xfId="3595" xr:uid="{266DBD3B-3D5C-43AF-B740-A38ABB724D5D}"/>
    <cellStyle name="Millares 6 2 2 3" xfId="2723" xr:uid="{AD5BCBE4-CC7A-44BB-9111-9C01B7C20C6E}"/>
    <cellStyle name="Millares 6 2 2 3 2" xfId="3596" xr:uid="{B6175FC4-1B4A-4929-BF23-8520C48531C2}"/>
    <cellStyle name="Millares 6 2 2 4" xfId="3067" xr:uid="{03D0B3E9-5B6F-45C3-BCAB-92BF70BBC26F}"/>
    <cellStyle name="Millares 6 2 3" xfId="1752" xr:uid="{763E8363-DA48-4BDB-AAD2-A2E3D4A7D9BA}"/>
    <cellStyle name="Millares 6 2 3 2" xfId="2204" xr:uid="{ECCA1F12-1381-44C4-B0D5-AC2D080D0EB6}"/>
    <cellStyle name="Millares 6 2 3 2 2" xfId="3597" xr:uid="{8C10D7F7-2B67-4400-8CA9-4E75E193EF9B}"/>
    <cellStyle name="Millares 6 2 3 3" xfId="2600" xr:uid="{6D4FBFF8-AC5B-45B2-BF6B-B65A24E4003A}"/>
    <cellStyle name="Millares 6 2 3 3 2" xfId="3598" xr:uid="{A7142243-C625-4581-9BCE-637651B486B2}"/>
    <cellStyle name="Millares 6 2 3 4" xfId="3068" xr:uid="{26C2A712-5BE4-408D-A075-8202D020E625}"/>
    <cellStyle name="Millares 6 2 4" xfId="1757" xr:uid="{57AB4321-48F4-4606-854D-B9276604DD0C}"/>
    <cellStyle name="Millares 6 2 4 2" xfId="2209" xr:uid="{99AF5403-D29B-4925-92DD-E1523AAA6776}"/>
    <cellStyle name="Millares 6 2 4 2 2" xfId="3599" xr:uid="{9C30818B-D695-4D92-8DC4-6C500EF656FF}"/>
    <cellStyle name="Millares 6 2 4 3" xfId="2605" xr:uid="{9E9199B0-5C7C-48AE-94BE-BAFDC4C3D90A}"/>
    <cellStyle name="Millares 6 2 4 3 2" xfId="3600" xr:uid="{C2C2249F-60CA-42AC-89E4-B73E69A97DA6}"/>
    <cellStyle name="Millares 6 2 4 4" xfId="3069" xr:uid="{3C6DF2A9-552B-42D1-8FCB-6A22D931AD5C}"/>
    <cellStyle name="Millares 6 2 5" xfId="2043" xr:uid="{D72EACCD-B7EC-4E7C-90AE-9178E07CF073}"/>
    <cellStyle name="Millares 6 2 5 2" xfId="3601" xr:uid="{F8C6E7FF-DF56-432E-9CAB-53EF53150557}"/>
    <cellStyle name="Millares 6 2 6" xfId="2474" xr:uid="{54F68624-5CD7-4D24-9EB8-D74DAFBF06A8}"/>
    <cellStyle name="Millares 6 2 6 2" xfId="3602" xr:uid="{91FDE86C-A499-48E5-8D2F-FE5C684E00A8}"/>
    <cellStyle name="Millares 6 2 7" xfId="2853" xr:uid="{EE50F36B-6F06-4EC8-953D-2C946D75A3A1}"/>
    <cellStyle name="Millares 6 3" xfId="1121" xr:uid="{08C08FED-5D07-47B7-8305-FEA00B6A305D}"/>
    <cellStyle name="Millares 6 3 2" xfId="1876" xr:uid="{2798ED6A-2F08-4BC0-9379-88DCD1FB2FE9}"/>
    <cellStyle name="Millares 6 3 2 2" xfId="2328" xr:uid="{CCCEEECA-91F0-49F4-B79C-5B60B7A39553}"/>
    <cellStyle name="Millares 6 3 2 2 2" xfId="3603" xr:uid="{282D6941-065E-4DCF-B3AC-FF2B09DC80D3}"/>
    <cellStyle name="Millares 6 3 2 3" xfId="2724" xr:uid="{9093AB4D-274D-4864-B595-7F44B3E2FF83}"/>
    <cellStyle name="Millares 6 3 2 3 2" xfId="3604" xr:uid="{D89D2045-1474-4128-8D30-0FB0633DE1E8}"/>
    <cellStyle name="Millares 6 3 2 4" xfId="3070" xr:uid="{4B5A4623-3DCE-4A11-A163-1B3EF5375D6D}"/>
    <cellStyle name="Millares 6 3 3" xfId="1753" xr:uid="{907571AC-E476-461E-A216-ADA799B2772A}"/>
    <cellStyle name="Millares 6 3 3 2" xfId="2205" xr:uid="{70F1AC13-D77E-47A5-A898-2882F730119E}"/>
    <cellStyle name="Millares 6 3 3 2 2" xfId="3605" xr:uid="{49A6D304-A01A-41BB-BC94-BD45E1ADED31}"/>
    <cellStyle name="Millares 6 3 3 3" xfId="2601" xr:uid="{3D884F9B-4F9C-49A3-B120-D2B348842A6C}"/>
    <cellStyle name="Millares 6 3 3 3 2" xfId="3606" xr:uid="{42BD28A7-C082-4F66-9CAB-9D534D6C6C57}"/>
    <cellStyle name="Millares 6 3 3 4" xfId="3071" xr:uid="{8044FD47-41EC-4B9E-A831-0D4612F09EB9}"/>
    <cellStyle name="Millares 6 3 4" xfId="1724" xr:uid="{B033D114-5C83-4E37-A06B-D2C2F175CF9A}"/>
    <cellStyle name="Millares 6 3 4 2" xfId="2176" xr:uid="{D54B74C7-7D24-45A2-9344-968192410B1B}"/>
    <cellStyle name="Millares 6 3 4 2 2" xfId="3607" xr:uid="{A67EFD08-5FEF-4B2E-B496-FE9DDC5C401B}"/>
    <cellStyle name="Millares 6 3 4 3" xfId="2572" xr:uid="{CE2CF830-9885-4B9A-B2B4-3961E1EB4525}"/>
    <cellStyle name="Millares 6 3 4 3 2" xfId="3608" xr:uid="{84CA3BA2-380E-42C1-A675-439FBA6BECBD}"/>
    <cellStyle name="Millares 6 3 4 4" xfId="3072" xr:uid="{95B5D5B0-0AA0-4D67-908D-5426C50C61FA}"/>
    <cellStyle name="Millares 6 3 5" xfId="2044" xr:uid="{7875EADD-74AA-4804-A2E8-1A248214D86C}"/>
    <cellStyle name="Millares 6 3 5 2" xfId="3609" xr:uid="{F2AE8159-8450-4865-AC22-7A3CBD8B11AE}"/>
    <cellStyle name="Millares 6 3 6" xfId="2475" xr:uid="{4CF1DD7C-00B5-42F8-8B1F-2D10A0AEE1BE}"/>
    <cellStyle name="Millares 6 3 6 2" xfId="3610" xr:uid="{B50E8E4C-FCA1-4D27-A928-77DF16D667F8}"/>
    <cellStyle name="Millares 6 3 7" xfId="2854" xr:uid="{284CA661-D931-4FF6-A3D0-CC0073E91DA1}"/>
    <cellStyle name="Millares 6 4" xfId="1495" xr:uid="{12005EBF-F388-4C11-9618-6A495D6B4A20}"/>
    <cellStyle name="Millares 6 4 2" xfId="1893" xr:uid="{228A3274-C767-4BEE-8763-7F0E98D53B79}"/>
    <cellStyle name="Millares 6 4 2 2" xfId="2345" xr:uid="{B1EEFC61-FAD2-4DBE-945C-2B207373877B}"/>
    <cellStyle name="Millares 6 4 2 2 2" xfId="3611" xr:uid="{ED110E55-5C2C-4D58-BB6D-33C9F78BF778}"/>
    <cellStyle name="Millares 6 4 2 3" xfId="2741" xr:uid="{FE8E4240-AFD3-4BB7-9D11-3ED52253C9E9}"/>
    <cellStyle name="Millares 6 4 2 3 2" xfId="3612" xr:uid="{B39A4A28-6D60-4169-99C0-2818D1BA4778}"/>
    <cellStyle name="Millares 6 4 2 4" xfId="3073" xr:uid="{A8CF2EA6-0452-4535-B376-11739FCF0FAE}"/>
    <cellStyle name="Millares 6 4 3" xfId="1788" xr:uid="{75E4A8A6-57D0-4C53-8FA8-66BB0012CFF0}"/>
    <cellStyle name="Millares 6 4 3 2" xfId="2240" xr:uid="{A8665513-A35F-49D7-AAA1-BAEA607AEAD7}"/>
    <cellStyle name="Millares 6 4 3 2 2" xfId="3613" xr:uid="{9E2BF0A6-EADF-4F9D-8EB0-45B86C05537D}"/>
    <cellStyle name="Millares 6 4 3 3" xfId="2636" xr:uid="{F0CCA2E0-E0D5-4331-B674-4B61FD31284C}"/>
    <cellStyle name="Millares 6 4 3 3 2" xfId="3614" xr:uid="{864A2CAB-37EA-4632-AFA4-635ADE259485}"/>
    <cellStyle name="Millares 6 4 3 4" xfId="3074" xr:uid="{31F2D212-2236-40EC-A26B-2FC169D27433}"/>
    <cellStyle name="Millares 6 4 4" xfId="1775" xr:uid="{89ECC599-3320-4AF3-9EDE-51FC001C4F6B}"/>
    <cellStyle name="Millares 6 4 4 2" xfId="2227" xr:uid="{A02F8142-C3A7-4961-913F-D9369902389A}"/>
    <cellStyle name="Millares 6 4 4 2 2" xfId="3615" xr:uid="{43F3ADA4-631A-4DA4-B4FA-7A452D3F5641}"/>
    <cellStyle name="Millares 6 4 4 3" xfId="2623" xr:uid="{1ED9FDDC-E20B-4ECA-827E-E5BEB10BA365}"/>
    <cellStyle name="Millares 6 4 4 3 2" xfId="3616" xr:uid="{A18E2948-D167-44FF-952C-2A7DC46A1132}"/>
    <cellStyle name="Millares 6 4 4 4" xfId="3075" xr:uid="{97251CA2-8EAE-4111-ACF7-2EBBDC43C66D}"/>
    <cellStyle name="Millares 6 4 5" xfId="2079" xr:uid="{51F4D052-2B35-4E02-A80F-2202F8A61E7B}"/>
    <cellStyle name="Millares 6 4 5 2" xfId="3617" xr:uid="{4F5131E0-BE3D-424D-AFE3-1BCC9BF5DA63}"/>
    <cellStyle name="Millares 6 4 6" xfId="2488" xr:uid="{6B8224D6-5BA9-4B7E-84E3-A4EA8E7D6E9E}"/>
    <cellStyle name="Millares 6 4 6 2" xfId="3618" xr:uid="{C9E5DB5D-06DF-4FC5-B8B1-3DFE9A4D1A1A}"/>
    <cellStyle name="Millares 6 4 7" xfId="2867" xr:uid="{3FF217A6-D9D9-4F6D-ABEE-A08A26256967}"/>
    <cellStyle name="Millares 6 5" xfId="1874" xr:uid="{7EEB277A-30C1-41FE-BBB3-67708C10B329}"/>
    <cellStyle name="Millares 6 5 2" xfId="2326" xr:uid="{FD774771-DED8-494F-916D-7C47681B4F60}"/>
    <cellStyle name="Millares 6 5 2 2" xfId="3619" xr:uid="{8EC65C85-3C87-419D-884F-5096A1484A11}"/>
    <cellStyle name="Millares 6 5 3" xfId="2722" xr:uid="{809493F5-C08E-42F0-BD44-0251E1A7F6B9}"/>
    <cellStyle name="Millares 6 5 3 2" xfId="3620" xr:uid="{1A01A3A9-8152-47DB-85F3-2FDA52CD1AB9}"/>
    <cellStyle name="Millares 6 5 4" xfId="3076" xr:uid="{5DDF4DCF-8112-4E08-B10B-F46908CE907B}"/>
    <cellStyle name="Millares 6 6" xfId="1751" xr:uid="{91ABA322-8B12-4BE6-B95E-3BD357BC0718}"/>
    <cellStyle name="Millares 6 6 2" xfId="2203" xr:uid="{A62D9D74-AACD-4A0C-8FAD-493BD50AD93A}"/>
    <cellStyle name="Millares 6 6 2 2" xfId="3621" xr:uid="{794AF975-80D0-45CE-A65F-0EBB5336EE67}"/>
    <cellStyle name="Millares 6 6 3" xfId="2599" xr:uid="{D106D90B-B0C0-4913-81E3-EEB2F84D56E7}"/>
    <cellStyle name="Millares 6 6 3 2" xfId="3622" xr:uid="{4DB425E5-1568-4356-9442-7141C91FF759}"/>
    <cellStyle name="Millares 6 6 4" xfId="3077" xr:uid="{66A22C4C-CC88-4E6E-821E-586F51FDFE3E}"/>
    <cellStyle name="Millares 6 7" xfId="1946" xr:uid="{66EA8FC0-5891-46A7-96B4-15EA305B9749}"/>
    <cellStyle name="Millares 6 7 2" xfId="2398" xr:uid="{A4AE584C-F243-4E03-B17F-D693A9237C50}"/>
    <cellStyle name="Millares 6 7 2 2" xfId="3623" xr:uid="{6EE31BF5-5A8A-4608-8F35-D35E28B6B29C}"/>
    <cellStyle name="Millares 6 7 3" xfId="2794" xr:uid="{AEEAF61A-4DAA-4679-9C1F-2AB9893454AC}"/>
    <cellStyle name="Millares 6 7 3 2" xfId="3624" xr:uid="{D6D9AE11-9BFE-44B1-9447-588653BB407A}"/>
    <cellStyle name="Millares 6 7 4" xfId="3078" xr:uid="{DC6B0B2A-3118-40A9-8116-0417916C3F28}"/>
    <cellStyle name="Millares 6 8" xfId="2042" xr:uid="{6F268F60-88DB-4E8F-B1CD-F4DCCD4B3110}"/>
    <cellStyle name="Millares 6 8 2" xfId="3625" xr:uid="{0791AC55-998F-4F43-A8AD-846D92B6AD5C}"/>
    <cellStyle name="Millares 6 9" xfId="2473" xr:uid="{D0FB7BC3-2550-4840-9649-6FDE0199A3FA}"/>
    <cellStyle name="Millares 6 9 2" xfId="3626" xr:uid="{3DE6A5A9-D3F2-4079-A775-DA3817C3868E}"/>
    <cellStyle name="Millares 60" xfId="1705" xr:uid="{5B77F9DE-7527-4EA3-B993-4517DBE69D04}"/>
    <cellStyle name="Millares 60 2" xfId="2157" xr:uid="{4200A025-4E9A-427A-A5DF-C0F752DCA49A}"/>
    <cellStyle name="Millares 60 2 2" xfId="3627" xr:uid="{315A35CA-D45A-4156-91D4-0BFE664788DA}"/>
    <cellStyle name="Millares 60 3" xfId="2553" xr:uid="{A1D7A6F8-9B8B-4FDC-A0EA-F6EA91397ED5}"/>
    <cellStyle name="Millares 60 3 2" xfId="3628" xr:uid="{4A82B0E5-68F1-4F15-8540-AE2708BAF428}"/>
    <cellStyle name="Millares 60 4" xfId="3079" xr:uid="{EC0FF097-197B-42F5-AACD-0089142BB26D}"/>
    <cellStyle name="Millares 61" xfId="1758" xr:uid="{05913ECF-F3E7-4A2A-A799-64ABC98E4206}"/>
    <cellStyle name="Millares 61 2" xfId="2210" xr:uid="{08DC62EB-1944-43CB-9D2B-B6FBA02B6CFF}"/>
    <cellStyle name="Millares 61 2 2" xfId="3629" xr:uid="{3BB90760-721E-4B07-A2D6-70A5F9083DB4}"/>
    <cellStyle name="Millares 61 3" xfId="2606" xr:uid="{315C07FA-FCF1-4B9C-9A8B-03AE70B7B8AD}"/>
    <cellStyle name="Millares 61 3 2" xfId="3630" xr:uid="{E07C18E0-475D-4E82-8D24-38CA0595E457}"/>
    <cellStyle name="Millares 61 4" xfId="3080" xr:uid="{18D7DF4D-7B11-4A6C-B92F-65FC2005981E}"/>
    <cellStyle name="Millares 62" xfId="1953" xr:uid="{52F7942B-344F-4A87-98C7-8B5B364504F2}"/>
    <cellStyle name="Millares 62 2" xfId="2405" xr:uid="{1720D8EC-9F66-4052-8FA3-4D5885759613}"/>
    <cellStyle name="Millares 62 2 2" xfId="3631" xr:uid="{4FBCD063-288D-4A34-836A-7F108E69ED59}"/>
    <cellStyle name="Millares 62 3" xfId="2801" xr:uid="{9F86B6B0-7018-4AB8-AFB6-C9F37A6D3A18}"/>
    <cellStyle name="Millares 62 3 2" xfId="3632" xr:uid="{0370EEDE-44CC-47A1-9826-8C20D915DA48}"/>
    <cellStyle name="Millares 62 4" xfId="3081" xr:uid="{BA93F693-E7EA-45B8-B1AE-2DB2A6BA5B05}"/>
    <cellStyle name="Millares 63" xfId="1811" xr:uid="{4EF9D399-6EF6-42CB-8095-9EFBE030D462}"/>
    <cellStyle name="Millares 63 2" xfId="2263" xr:uid="{DA6E42AD-7B2E-4600-9681-5C6C9965D80C}"/>
    <cellStyle name="Millares 63 2 2" xfId="3633" xr:uid="{7E3DE340-37EC-45FE-8E24-5861C88003C0}"/>
    <cellStyle name="Millares 63 3" xfId="2659" xr:uid="{B7D417EC-ADAE-4B9A-B168-6A4FF7AD551F}"/>
    <cellStyle name="Millares 63 3 2" xfId="3634" xr:uid="{B9CF8236-D7D1-4D7E-AD1A-89FB629BEEFB}"/>
    <cellStyle name="Millares 63 4" xfId="3082" xr:uid="{DB9EEC0C-7F68-4311-8FC6-E85B022A493A}"/>
    <cellStyle name="Millares 64" xfId="1954" xr:uid="{A854B2A5-5A8E-43F0-B494-BE3614E18610}"/>
    <cellStyle name="Millares 64 2" xfId="2406" xr:uid="{C53D3167-2470-4A4F-B1F2-6511CF5BCA56}"/>
    <cellStyle name="Millares 64 2 2" xfId="3635" xr:uid="{76DF7143-7903-41AF-92AE-F70BD0ABF880}"/>
    <cellStyle name="Millares 64 3" xfId="2802" xr:uid="{B5D8B224-AC63-4EFD-8A26-55243B20674E}"/>
    <cellStyle name="Millares 64 3 2" xfId="3636" xr:uid="{1D2C3519-2417-4E94-B057-405B5C85AF2F}"/>
    <cellStyle name="Millares 64 4" xfId="3083" xr:uid="{6835F710-102B-4BE5-81E7-EE9374C35CD7}"/>
    <cellStyle name="Millares 65" xfId="1771" xr:uid="{50AF9EDE-AE07-4A57-95B2-FE1D3D3B36A5}"/>
    <cellStyle name="Millares 65 2" xfId="2223" xr:uid="{7916C692-CDAB-420A-80EF-3F25AF6B642E}"/>
    <cellStyle name="Millares 65 2 2" xfId="3637" xr:uid="{6DBC7F6E-0222-4554-9653-F407A4D98980}"/>
    <cellStyle name="Millares 65 3" xfId="2619" xr:uid="{6E795C90-E764-41B6-8134-62D5D01FDC1D}"/>
    <cellStyle name="Millares 65 3 2" xfId="3638" xr:uid="{CD0FF757-8644-4715-BBF4-49A76B3729B7}"/>
    <cellStyle name="Millares 65 4" xfId="3084" xr:uid="{7DAC2446-1446-4D28-93D6-E21162FAED16}"/>
    <cellStyle name="Millares 66" xfId="1956" xr:uid="{BB5BD804-6DC6-4B5E-A5CF-F33D0BF9E56E}"/>
    <cellStyle name="Millares 66 2" xfId="3639" xr:uid="{E1425BB3-8B9B-4623-BE18-6D6A34802F22}"/>
    <cellStyle name="Millares 67" xfId="2117" xr:uid="{6636B6F9-2DEB-4B75-90AA-AC2DC3E3B7EB}"/>
    <cellStyle name="Millares 67 2" xfId="3640" xr:uid="{BE696680-B345-40EF-A7CA-B10870C8F937}"/>
    <cellStyle name="Millares 68" xfId="2409" xr:uid="{CBD68CD1-7369-4BCC-B1CC-5E5FBAA81420}"/>
    <cellStyle name="Millares 69" xfId="2053" xr:uid="{F86AC2B2-39E2-4638-A941-CCCCCB8005BB}"/>
    <cellStyle name="Millares 69 2" xfId="3928" xr:uid="{9958B305-4AE5-4D85-B5D2-59C9AD03DF7F}"/>
    <cellStyle name="Millares 7" xfId="883" xr:uid="{00000000-0005-0000-0000-00006E030000}"/>
    <cellStyle name="Millares 7 2" xfId="1123" xr:uid="{F1E85B6B-F65F-4C10-8950-6F3CC656E2E0}"/>
    <cellStyle name="Millares 7 3" xfId="1124" xr:uid="{E3336431-7F67-477E-9249-402B441823D2}"/>
    <cellStyle name="Millares 7 4" xfId="1496" xr:uid="{FBCE0992-E7AD-41A1-9A2C-E48676E705E0}"/>
    <cellStyle name="Millares 7 5" xfId="1122" xr:uid="{A3F3B0D5-EC7B-4D22-A64D-ABAB0AC7A591}"/>
    <cellStyle name="Millares 70" xfId="1976" xr:uid="{459C830E-7A2A-47AB-98D1-4E7AB40FBF68}"/>
    <cellStyle name="Millares 71" xfId="2002" xr:uid="{0053470B-CED0-4D87-B7AE-A56A03546497}"/>
    <cellStyle name="Millares 72" xfId="2431" xr:uid="{56C8FCB7-2F2C-464A-93E4-A065DAA9CAFB}"/>
    <cellStyle name="Millares 72 2" xfId="3920" xr:uid="{E253C6C9-1D69-4E3B-A096-650D8434FD9E}"/>
    <cellStyle name="Millares 73" xfId="2063" xr:uid="{E05EC923-C53A-40EA-8C44-AC6199A128E4}"/>
    <cellStyle name="Millares 73 2" xfId="3929" xr:uid="{4DCD728D-F512-4CDD-92F6-AEB50CE7A1D7}"/>
    <cellStyle name="Millares 74" xfId="1959" xr:uid="{193A3EA7-7F15-4137-A4CD-0594D0FF3BEC}"/>
    <cellStyle name="Millares 75" xfId="2016" xr:uid="{8D1CA26A-95C4-45AE-8734-1A646B69C768}"/>
    <cellStyle name="Millares 76" xfId="1964" xr:uid="{ADB81D4F-B6A6-4FD8-A152-9BA0172280B2}"/>
    <cellStyle name="Millares 77" xfId="2046" xr:uid="{89200F0A-8490-4E52-80EE-768BDB073DDF}"/>
    <cellStyle name="Millares 78" xfId="1974" xr:uid="{A9DBFFA5-5786-46A1-880C-07AD8F16740B}"/>
    <cellStyle name="Millares 79" xfId="2064" xr:uid="{77E609AD-4CD5-4E09-8487-68E77D1021CE}"/>
    <cellStyle name="Millares 79 2" xfId="3921" xr:uid="{9C5A0EAA-27C6-44E5-BEF7-CF2119E90906}"/>
    <cellStyle name="Millares 8" xfId="1125" xr:uid="{8FA4E3A7-14E1-473E-B78E-7F510768DE59}"/>
    <cellStyle name="Millares 80" xfId="2001" xr:uid="{7D93291D-7286-4378-B51E-D601409196FB}"/>
    <cellStyle name="Millares 81" xfId="2017" xr:uid="{AD564A4E-301F-4D9A-A341-7E92B35EEDE3}"/>
    <cellStyle name="Millares 82" xfId="1996" xr:uid="{DE947F8E-93BC-4651-B142-BA4A3D72489C}"/>
    <cellStyle name="Millares 82 2" xfId="3922" xr:uid="{801F9FAE-C10B-4546-BD2A-6F24571A3F1B}"/>
    <cellStyle name="Millares 83" xfId="2057" xr:uid="{D4595B2C-B881-44C7-A1B2-A47926F78C6A}"/>
    <cellStyle name="Millares 84" xfId="1981" xr:uid="{4E4ABD67-922F-4CD2-B72D-0BA7A43D9589}"/>
    <cellStyle name="Millares 85" xfId="2007" xr:uid="{C9C92DBA-B260-43D0-BF56-1AC802B00B64}"/>
    <cellStyle name="Millares 85 2" xfId="3930" xr:uid="{16A33167-7F59-47E2-A921-53392761101D}"/>
    <cellStyle name="Millares 86" xfId="1975" xr:uid="{125EAAB1-3422-44DE-A9E6-96AA6A304C01}"/>
    <cellStyle name="Millares 86 2" xfId="3923" xr:uid="{3F500EC8-D59D-487D-8887-2BE6FBCC7127}"/>
    <cellStyle name="Millares 87" xfId="2415" xr:uid="{6EE9EA36-F2BD-44FF-AE09-346CFB74EAE7}"/>
    <cellStyle name="Millares 88" xfId="1971" xr:uid="{F2CFD864-A146-4E61-B2DF-9ED23E21688E}"/>
    <cellStyle name="Millares 89" xfId="1972" xr:uid="{CE3B7841-3F13-4502-9F6E-C87FF4C89BF1}"/>
    <cellStyle name="Millares 9" xfId="1126" xr:uid="{A71B38A8-2261-46E2-AF9F-7049BF59E205}"/>
    <cellStyle name="Millares 90" xfId="2432" xr:uid="{667D25A5-B54B-48FA-94A8-F675271B112A}"/>
    <cellStyle name="Millares 90 2" xfId="3931" xr:uid="{5FD88FC7-AB0B-4DA6-8405-06DA75813C67}"/>
    <cellStyle name="Millares 91" xfId="2119" xr:uid="{CD8E08FC-4E80-49FA-A838-23F631B6E7A4}"/>
    <cellStyle name="Millares 91 2" xfId="3924" xr:uid="{E7F9E755-E271-4E93-8FF6-4D7F82A27A65}"/>
    <cellStyle name="Millares 92" xfId="1968" xr:uid="{1F744A6A-1EB9-42BB-BB3B-BE31DFAB5769}"/>
    <cellStyle name="Millares 93" xfId="2010" xr:uid="{43ACB9DA-896F-43F9-B955-E8705C9F020F}"/>
    <cellStyle name="Millares 94" xfId="1967" xr:uid="{E82CF279-02A7-4D09-B040-D72B65355F79}"/>
    <cellStyle name="Millares 95" xfId="2058" xr:uid="{D5CD961B-FC96-4E91-9ADF-F57F38AA62A3}"/>
    <cellStyle name="Millares 95 2" xfId="3925" xr:uid="{84823DB0-A9B3-4F7B-AEFF-6EF872FCAD92}"/>
    <cellStyle name="Millares 96" xfId="2427" xr:uid="{DE02EC70-5AEC-4C91-8815-07C624852B29}"/>
    <cellStyle name="Millares 97" xfId="2102" xr:uid="{556E66E8-D23C-4F63-BE1A-D9CF88C248DE}"/>
    <cellStyle name="Millares 98" xfId="2054" xr:uid="{6E7AF34E-1707-4F01-A900-D1CF9A798166}"/>
    <cellStyle name="Millares 99" xfId="2105" xr:uid="{265F2D8B-4285-4276-9A29-F825F3F701DF}"/>
    <cellStyle name="Millares 99 2" xfId="3926" xr:uid="{C134B6D2-0257-4A55-8949-0D675851A36E}"/>
    <cellStyle name="Moneda" xfId="2" builtinId="4"/>
    <cellStyle name="Moneda [0] 2" xfId="884" xr:uid="{00000000-0005-0000-0000-000070030000}"/>
    <cellStyle name="Moneda [0] 2 10" xfId="1127" xr:uid="{6EF8D0AD-8AB7-4436-85F3-8BEB4700DC96}"/>
    <cellStyle name="Moneda [0] 2 11" xfId="2855" xr:uid="{8C9EF3D6-D545-41D0-B357-473645A7A4F0}"/>
    <cellStyle name="Moneda [0] 2 2" xfId="1497" xr:uid="{F1E7CFBB-D8CA-4107-99F0-BA7572E60BE4}"/>
    <cellStyle name="Moneda [0] 2 2 2" xfId="1674" xr:uid="{1084490A-33D6-448A-A595-251456DC984B}"/>
    <cellStyle name="Moneda [0] 2 2 2 2" xfId="1932" xr:uid="{9863CF3F-80BE-490F-B29B-7246E7C8E84C}"/>
    <cellStyle name="Moneda [0] 2 2 2 2 2" xfId="2384" xr:uid="{A46EF872-ED2F-49D5-8ED6-D2A1DB81F02A}"/>
    <cellStyle name="Moneda [0] 2 2 2 2 2 2" xfId="3641" xr:uid="{44411469-2D4A-43AE-8219-C9B8407BC328}"/>
    <cellStyle name="Moneda [0] 2 2 2 2 3" xfId="2780" xr:uid="{43ECF268-D2E7-4588-8E1C-44D0A63CF343}"/>
    <cellStyle name="Moneda [0] 2 2 2 2 3 2" xfId="3642" xr:uid="{06D2E126-878F-4125-9829-D681F46DC146}"/>
    <cellStyle name="Moneda [0] 2 2 2 2 4" xfId="3085" xr:uid="{C642B4D5-0546-4B28-B752-7DEBA9DD0695}"/>
    <cellStyle name="Moneda [0] 2 2 2 3" xfId="1833" xr:uid="{200B1DFB-9C60-4495-B115-098386EC42AF}"/>
    <cellStyle name="Moneda [0] 2 2 2 3 2" xfId="2285" xr:uid="{61C13EF6-7994-4135-9EE0-D1252577B2E6}"/>
    <cellStyle name="Moneda [0] 2 2 2 3 2 2" xfId="3643" xr:uid="{8B61E1D7-0C75-4E7E-9A1D-6635F01141F2}"/>
    <cellStyle name="Moneda [0] 2 2 2 3 3" xfId="2681" xr:uid="{E0720B00-206F-4683-ABC5-CDF46966CBC1}"/>
    <cellStyle name="Moneda [0] 2 2 2 3 3 2" xfId="3644" xr:uid="{23F11E81-AFD7-4996-916A-E8D18B57744C}"/>
    <cellStyle name="Moneda [0] 2 2 2 3 4" xfId="3086" xr:uid="{AEB4549C-3B6A-4D9C-9EF7-4D4D9E2039EB}"/>
    <cellStyle name="Moneda [0] 2 2 2 4" xfId="2129" xr:uid="{F5D0272C-D852-479E-8177-8D4B6BECC8F2}"/>
    <cellStyle name="Moneda [0] 2 2 2 4 2" xfId="3645" xr:uid="{5FE84303-B530-4176-ACDC-07D2291A0925}"/>
    <cellStyle name="Moneda [0] 2 2 2 5" xfId="2525" xr:uid="{6C89F7A1-5711-49FF-B201-C43EEDE30D3E}"/>
    <cellStyle name="Moneda [0] 2 2 2 5 2" xfId="3646" xr:uid="{F9958494-35B0-4B1B-BC21-CF6544E5B4C1}"/>
    <cellStyle name="Moneda [0] 2 2 2 6" xfId="2906" xr:uid="{00C35571-7491-4DF0-8E46-1AB0F7020395}"/>
    <cellStyle name="Moneda [0] 2 2 3" xfId="1894" xr:uid="{020A69BC-DB8D-4F21-A974-C9FF4B55EA77}"/>
    <cellStyle name="Moneda [0] 2 2 3 2" xfId="2346" xr:uid="{7EC83FBD-1165-4A3B-80F8-1111AB1E3EE6}"/>
    <cellStyle name="Moneda [0] 2 2 3 2 2" xfId="3647" xr:uid="{6903A55F-4EC4-4C18-B77D-BA5D9158531E}"/>
    <cellStyle name="Moneda [0] 2 2 3 3" xfId="2742" xr:uid="{E1D1C866-A66A-4406-8DAC-CDDFEBAF577C}"/>
    <cellStyle name="Moneda [0] 2 2 3 3 2" xfId="3648" xr:uid="{6C6F54DC-6CD7-4F28-9DE9-6A6249D49604}"/>
    <cellStyle name="Moneda [0] 2 2 3 4" xfId="3087" xr:uid="{82A9EF5B-4DAB-436F-AC12-44FDE860C817}"/>
    <cellStyle name="Moneda [0] 2 2 4" xfId="1789" xr:uid="{88FDA8FF-E87E-46BA-AA10-ED9C6D6DC4F3}"/>
    <cellStyle name="Moneda [0] 2 2 4 2" xfId="2241" xr:uid="{4A33B638-9553-4BE1-9AAD-719479E06395}"/>
    <cellStyle name="Moneda [0] 2 2 4 2 2" xfId="3649" xr:uid="{D92B06E4-BC93-4B3E-B469-64C4DD68B22F}"/>
    <cellStyle name="Moneda [0] 2 2 4 3" xfId="2637" xr:uid="{E4A07C04-3437-4CCF-BEEB-7745E4F81FCD}"/>
    <cellStyle name="Moneda [0] 2 2 4 3 2" xfId="3650" xr:uid="{BAB6F1D2-8A37-4FA3-BBBA-5C8C62414483}"/>
    <cellStyle name="Moneda [0] 2 2 4 4" xfId="3088" xr:uid="{BA6C9A32-5234-4D3F-A6C1-FD37370736FE}"/>
    <cellStyle name="Moneda [0] 2 2 5" xfId="1687" xr:uid="{3176D8B0-4E40-4474-A262-6881AF6B90B2}"/>
    <cellStyle name="Moneda [0] 2 2 5 2" xfId="2140" xr:uid="{8A4B8599-4444-440E-A175-DEE341EA502A}"/>
    <cellStyle name="Moneda [0] 2 2 5 2 2" xfId="3651" xr:uid="{9FF84252-948C-47F6-B878-1C48913EE98D}"/>
    <cellStyle name="Moneda [0] 2 2 5 3" xfId="2536" xr:uid="{7DED2C34-D1BE-4856-AA23-4F6F0F3210CC}"/>
    <cellStyle name="Moneda [0] 2 2 5 3 2" xfId="3652" xr:uid="{561C5B7B-4DC6-4355-A0D4-673FEDEF8CDF}"/>
    <cellStyle name="Moneda [0] 2 2 5 4" xfId="3089" xr:uid="{5CCF7B77-14DA-4925-8382-1EF33AE0D744}"/>
    <cellStyle name="Moneda [0] 2 2 6" xfId="2081" xr:uid="{6A152567-1318-4BA5-B9F6-0C84025917D5}"/>
    <cellStyle name="Moneda [0] 2 2 6 2" xfId="3653" xr:uid="{6AF266FE-F798-485A-A885-AC8895FF1FF5}"/>
    <cellStyle name="Moneda [0] 2 2 7" xfId="2489" xr:uid="{1DCFDCBB-BE32-42F8-B5BC-0688EBEF54A1}"/>
    <cellStyle name="Moneda [0] 2 2 7 2" xfId="3654" xr:uid="{D7A11DE2-0315-45F4-8106-4D9931E28AD3}"/>
    <cellStyle name="Moneda [0] 2 2 8" xfId="2868" xr:uid="{E9316DDA-68F2-4D1A-A04F-385E88C8DA5D}"/>
    <cellStyle name="Moneda [0] 2 3" xfId="1655" xr:uid="{BA99CF3E-DF5C-4C61-8DE9-8C021FC32995}"/>
    <cellStyle name="Moneda [0] 2 3 2" xfId="1675" xr:uid="{2D8F0111-87FB-404A-B093-30C8F8A5CD6D}"/>
    <cellStyle name="Moneda [0] 2 3 2 2" xfId="1939" xr:uid="{10DDBAB2-26B2-4027-919D-62FA5D70AB3D}"/>
    <cellStyle name="Moneda [0] 2 3 2 2 2" xfId="2391" xr:uid="{910BB926-EFA3-46F9-91DC-CAE8390414C8}"/>
    <cellStyle name="Moneda [0] 2 3 2 2 2 2" xfId="3655" xr:uid="{106BCA95-F61F-41EF-911E-002EF47B6038}"/>
    <cellStyle name="Moneda [0] 2 3 2 2 3" xfId="2787" xr:uid="{65472118-5A85-4A20-82E1-CD397BE6C1CB}"/>
    <cellStyle name="Moneda [0] 2 3 2 2 3 2" xfId="3656" xr:uid="{1E5BE893-BF4D-44C1-86DD-DAC38E641660}"/>
    <cellStyle name="Moneda [0] 2 3 2 2 4" xfId="3090" xr:uid="{7AFBCCAA-29C7-4EA7-B44F-523CC455B4F2}"/>
    <cellStyle name="Moneda [0] 2 3 2 3" xfId="1840" xr:uid="{F1EB9B62-18B3-44A6-ADBC-01A124DB9141}"/>
    <cellStyle name="Moneda [0] 2 3 2 3 2" xfId="2292" xr:uid="{ECEF6A99-6345-4080-AA34-846FA2E38E6D}"/>
    <cellStyle name="Moneda [0] 2 3 2 3 2 2" xfId="3657" xr:uid="{F341A5DC-8A86-4757-AC49-119B339CC756}"/>
    <cellStyle name="Moneda [0] 2 3 2 3 3" xfId="2688" xr:uid="{0B775A1C-91F3-496D-B892-24891F870462}"/>
    <cellStyle name="Moneda [0] 2 3 2 3 3 2" xfId="3658" xr:uid="{3DA672F9-26F6-496F-9AEF-DD0106999E47}"/>
    <cellStyle name="Moneda [0] 2 3 2 3 4" xfId="3091" xr:uid="{9CABF21A-48FF-4770-A628-B4C0C99EE809}"/>
    <cellStyle name="Moneda [0] 2 3 2 4" xfId="2130" xr:uid="{1F6F7401-232E-4425-B1DA-56598783B470}"/>
    <cellStyle name="Moneda [0] 2 3 2 4 2" xfId="3659" xr:uid="{3E755302-609F-451F-914A-A1ED04C49C9C}"/>
    <cellStyle name="Moneda [0] 2 3 2 5" xfId="2526" xr:uid="{2AA47988-7410-4835-A4CD-6D522C6C205F}"/>
    <cellStyle name="Moneda [0] 2 3 2 5 2" xfId="3660" xr:uid="{E5CD0C77-55F6-4870-AC83-16D4E28B89B5}"/>
    <cellStyle name="Moneda [0] 2 3 2 6" xfId="2907" xr:uid="{288616A3-5A1F-4BF1-A723-E4AFD6E27A1A}"/>
    <cellStyle name="Moneda [0] 2 3 3" xfId="1920" xr:uid="{5238E381-8D5E-4A7D-8EA1-BEB761C7EB39}"/>
    <cellStyle name="Moneda [0] 2 3 3 2" xfId="2372" xr:uid="{874007E0-3264-4222-8EA2-AEB1FF91FEC9}"/>
    <cellStyle name="Moneda [0] 2 3 3 2 2" xfId="3661" xr:uid="{410231A1-5E0A-4168-B5A4-8072332B29BA}"/>
    <cellStyle name="Moneda [0] 2 3 3 3" xfId="2768" xr:uid="{AAE5B0E3-84AE-4F43-9778-AA744217BCE6}"/>
    <cellStyle name="Moneda [0] 2 3 3 3 2" xfId="3662" xr:uid="{4C5A6C5E-B81C-4CDD-9F23-C3CD9DE516B6}"/>
    <cellStyle name="Moneda [0] 2 3 3 4" xfId="3092" xr:uid="{AB2FCED4-5779-46F9-905F-8C49ED24EA34}"/>
    <cellStyle name="Moneda [0] 2 3 4" xfId="1825" xr:uid="{C793519A-5666-44FC-A969-E87856930DCD}"/>
    <cellStyle name="Moneda [0] 2 3 4 2" xfId="2277" xr:uid="{FA22EDA1-57A5-4E15-B304-E231C860972B}"/>
    <cellStyle name="Moneda [0] 2 3 4 2 2" xfId="3663" xr:uid="{67927F09-AECC-4B5D-820A-888C04743AEE}"/>
    <cellStyle name="Moneda [0] 2 3 4 3" xfId="2673" xr:uid="{E1C3D98A-F529-4B4F-BF12-42DD982C6171}"/>
    <cellStyle name="Moneda [0] 2 3 4 3 2" xfId="3664" xr:uid="{1A6436AE-6466-41EB-AC53-830E1C927AE5}"/>
    <cellStyle name="Moneda [0] 2 3 4 4" xfId="3093" xr:uid="{4D1EE2DB-AB88-484E-A76E-0AFF2B2C9EAF}"/>
    <cellStyle name="Moneda [0] 2 3 5" xfId="1694" xr:uid="{30F494D4-D4A5-4584-962E-3E16666EDBB7}"/>
    <cellStyle name="Moneda [0] 2 3 5 2" xfId="2147" xr:uid="{5F480055-6724-4252-AE71-60B08ED0BB45}"/>
    <cellStyle name="Moneda [0] 2 3 5 2 2" xfId="3665" xr:uid="{F9DCDD4C-8629-4486-A245-23EDF012FD2E}"/>
    <cellStyle name="Moneda [0] 2 3 5 3" xfId="2543" xr:uid="{1E3F8EC4-97E9-485F-842F-AE1E759D8B4A}"/>
    <cellStyle name="Moneda [0] 2 3 5 3 2" xfId="3666" xr:uid="{CB34A571-7C78-48CF-B1C7-AC300A42E060}"/>
    <cellStyle name="Moneda [0] 2 3 5 4" xfId="3094" xr:uid="{7F32A035-8FE4-4C6F-B699-BFAC1B7098BC}"/>
    <cellStyle name="Moneda [0] 2 3 6" xfId="2113" xr:uid="{C14BB3F1-8D9E-4388-9C2F-3EC61683B80D}"/>
    <cellStyle name="Moneda [0] 2 3 6 2" xfId="3667" xr:uid="{E8C0D17B-5B4C-49E6-8BD7-B52FC3E84E4D}"/>
    <cellStyle name="Moneda [0] 2 3 7" xfId="2513" xr:uid="{70962BFF-89F2-42FF-9F25-088AFE37DBC3}"/>
    <cellStyle name="Moneda [0] 2 3 7 2" xfId="3668" xr:uid="{195AD3C7-B104-468B-9E7F-9133D92527D4}"/>
    <cellStyle name="Moneda [0] 2 3 8" xfId="2893" xr:uid="{322F3FBF-72F2-47DE-B596-63EDA06EB9D0}"/>
    <cellStyle name="Moneda [0] 2 4" xfId="1676" xr:uid="{3970B802-C80E-4D81-8F22-E4A7AD865D2A}"/>
    <cellStyle name="Moneda [0] 2 4 2" xfId="1930" xr:uid="{6BC8CDF9-4971-4962-A265-4A0E5E1F88BF}"/>
    <cellStyle name="Moneda [0] 2 4 2 2" xfId="2382" xr:uid="{5FE12B99-B18B-45C5-A7BE-5FD78C0AF1D3}"/>
    <cellStyle name="Moneda [0] 2 4 2 2 2" xfId="3669" xr:uid="{582B8F51-BE55-4048-9E30-1095AE69895D}"/>
    <cellStyle name="Moneda [0] 2 4 2 3" xfId="2778" xr:uid="{9363732B-F80B-4C12-ADBC-EA4277F84EE0}"/>
    <cellStyle name="Moneda [0] 2 4 2 3 2" xfId="3670" xr:uid="{ABECE375-1EBF-442B-9674-4F1AE54E722D}"/>
    <cellStyle name="Moneda [0] 2 4 2 4" xfId="3095" xr:uid="{986D5898-CAA5-45AA-A1EA-C9CE6AAAE3F9}"/>
    <cellStyle name="Moneda [0] 2 4 3" xfId="1831" xr:uid="{E5CB526C-7B52-41F5-941E-DB69CB40DFB2}"/>
    <cellStyle name="Moneda [0] 2 4 3 2" xfId="2283" xr:uid="{C9E04FB3-B0C5-452A-B657-C4071231D50B}"/>
    <cellStyle name="Moneda [0] 2 4 3 2 2" xfId="3671" xr:uid="{CB80829C-7BA1-44AC-B31B-8AFFDA8AF748}"/>
    <cellStyle name="Moneda [0] 2 4 3 3" xfId="2679" xr:uid="{37A5F0E1-7DFA-4E01-8298-524ED115815D}"/>
    <cellStyle name="Moneda [0] 2 4 3 3 2" xfId="3672" xr:uid="{8E5F8CA9-8454-498D-A027-82785BAE9C3A}"/>
    <cellStyle name="Moneda [0] 2 4 3 4" xfId="3096" xr:uid="{3183A809-C88C-44E9-BA11-9149369C65A1}"/>
    <cellStyle name="Moneda [0] 2 4 4" xfId="2131" xr:uid="{A4660030-2B2D-455E-BE7C-81CD16B9ADA3}"/>
    <cellStyle name="Moneda [0] 2 4 4 2" xfId="3673" xr:uid="{ABE58C2E-5A46-47B6-A201-2F88E53E50D8}"/>
    <cellStyle name="Moneda [0] 2 4 5" xfId="2527" xr:uid="{2F7FD03D-0B1B-4332-A24B-7D390AA38617}"/>
    <cellStyle name="Moneda [0] 2 4 5 2" xfId="3674" xr:uid="{74C92E66-1B47-452C-ACBB-B49B3502AB84}"/>
    <cellStyle name="Moneda [0] 2 4 6" xfId="2908" xr:uid="{AEAE5DDE-00D6-4581-B416-7F63BAE17302}"/>
    <cellStyle name="Moneda [0] 2 5" xfId="1877" xr:uid="{061531FA-EE51-487E-A33B-2DB3CA2CE676}"/>
    <cellStyle name="Moneda [0] 2 5 2" xfId="2329" xr:uid="{D8A37B4D-C02A-4B89-9CD5-EDE9FC9E2033}"/>
    <cellStyle name="Moneda [0] 2 5 2 2" xfId="3675" xr:uid="{1C06A092-7F31-4897-BD3C-C27480637F78}"/>
    <cellStyle name="Moneda [0] 2 5 3" xfId="2725" xr:uid="{C5AAE6AA-05F5-4128-B817-8D0F95CB9A81}"/>
    <cellStyle name="Moneda [0] 2 5 3 2" xfId="3676" xr:uid="{A2981047-9A9B-4D62-8E5F-CDA0BC80E6F7}"/>
    <cellStyle name="Moneda [0] 2 5 4" xfId="3097" xr:uid="{951F01FA-0A8A-4C62-9B76-9C93B825068C}"/>
    <cellStyle name="Moneda [0] 2 6" xfId="1754" xr:uid="{26996EE6-F94E-4EFA-9114-CB7BBB657E99}"/>
    <cellStyle name="Moneda [0] 2 6 2" xfId="2206" xr:uid="{76DA1321-3318-46CC-B122-969F0E1CB0CC}"/>
    <cellStyle name="Moneda [0] 2 6 2 2" xfId="3677" xr:uid="{04F467FF-1AD0-47E3-858F-DE3830FEFF6F}"/>
    <cellStyle name="Moneda [0] 2 6 3" xfId="2602" xr:uid="{32CD973E-4C81-4BDC-9991-F0AE39CC9AC6}"/>
    <cellStyle name="Moneda [0] 2 6 3 2" xfId="3678" xr:uid="{28D067E4-C061-459B-B1EB-9251565E8E32}"/>
    <cellStyle name="Moneda [0] 2 6 4" xfId="3098" xr:uid="{D82655F8-2500-4CB8-96DB-AEA8CA3D3DF8}"/>
    <cellStyle name="Moneda [0] 2 7" xfId="1685" xr:uid="{15587FEB-2A24-4366-A4CB-6C3BCBB676C1}"/>
    <cellStyle name="Moneda [0] 2 7 2" xfId="2138" xr:uid="{A8A5C5E9-E4C0-4480-8C70-E53C18131D75}"/>
    <cellStyle name="Moneda [0] 2 7 2 2" xfId="3679" xr:uid="{374DC0CD-293B-4863-B6E9-F1D5533DFB2D}"/>
    <cellStyle name="Moneda [0] 2 7 3" xfId="2534" xr:uid="{5752D869-E15C-409D-B05B-09EA20EBBC70}"/>
    <cellStyle name="Moneda [0] 2 7 3 2" xfId="3680" xr:uid="{D1DD733C-0228-454F-8576-3238DA29BF90}"/>
    <cellStyle name="Moneda [0] 2 7 4" xfId="3099" xr:uid="{2A497E2B-7E8A-449F-A50B-A4E138A5DB8D}"/>
    <cellStyle name="Moneda [0] 2 8" xfId="2045" xr:uid="{1EC2C406-8BCF-410A-9377-5768EA4D8A49}"/>
    <cellStyle name="Moneda [0] 2 8 2" xfId="3681" xr:uid="{56D0331A-C690-4A94-96DF-E66A1E5EDAF9}"/>
    <cellStyle name="Moneda [0] 2 9" xfId="2476" xr:uid="{1E4698CF-94F2-4A98-A32F-EE778238F77E}"/>
    <cellStyle name="Moneda [0] 2 9 2" xfId="3682" xr:uid="{E18385A3-3E1E-4F20-BFE8-5399EC298C64}"/>
    <cellStyle name="Moneda [0] 3" xfId="1498" xr:uid="{06B2CECC-FCC1-4C6F-BBAC-13F0C4CF17FC}"/>
    <cellStyle name="Moneda [0] 3 2" xfId="1677" xr:uid="{E02C1606-8334-4AA1-B393-085FBC4086DD}"/>
    <cellStyle name="Moneda [0] 3 2 2" xfId="1933" xr:uid="{234D1ACF-9486-4739-8918-2A478966CD1E}"/>
    <cellStyle name="Moneda [0] 3 2 2 2" xfId="2385" xr:uid="{1CD1D1EA-5AD2-452F-90CA-E233925F2193}"/>
    <cellStyle name="Moneda [0] 3 2 2 2 2" xfId="3683" xr:uid="{AAC83408-342F-4FEB-AF60-C63688CDE3CE}"/>
    <cellStyle name="Moneda [0] 3 2 2 3" xfId="2781" xr:uid="{6B993955-F10F-48D5-BB69-911398697146}"/>
    <cellStyle name="Moneda [0] 3 2 2 3 2" xfId="3684" xr:uid="{9D946938-5A4E-49E6-B002-FF5BFA82B3B4}"/>
    <cellStyle name="Moneda [0] 3 2 2 4" xfId="3100" xr:uid="{AAAB8C10-31F7-4E6A-9E4D-F345CFADC9C6}"/>
    <cellStyle name="Moneda [0] 3 2 3" xfId="1834" xr:uid="{5DF734DF-344D-4069-ADD3-0FDCDA3560F5}"/>
    <cellStyle name="Moneda [0] 3 2 3 2" xfId="2286" xr:uid="{475C7655-4D1B-46C2-A568-35BB379B86B2}"/>
    <cellStyle name="Moneda [0] 3 2 3 2 2" xfId="3685" xr:uid="{E3BA9458-18C2-44D0-9ECD-D46F2D34E685}"/>
    <cellStyle name="Moneda [0] 3 2 3 3" xfId="2682" xr:uid="{4B76868F-20F7-4438-9408-9F0718D5017F}"/>
    <cellStyle name="Moneda [0] 3 2 3 3 2" xfId="3686" xr:uid="{A5FC1885-197E-4D8B-A28F-33347754213C}"/>
    <cellStyle name="Moneda [0] 3 2 3 4" xfId="3101" xr:uid="{9F398F37-37BF-4120-9C39-441DAA6DBBC9}"/>
    <cellStyle name="Moneda [0] 3 2 4" xfId="2132" xr:uid="{81788395-D6A0-4026-8A58-27E11FD023D2}"/>
    <cellStyle name="Moneda [0] 3 2 4 2" xfId="3687" xr:uid="{559391F0-3C25-466D-9E89-D189AFFCBB5A}"/>
    <cellStyle name="Moneda [0] 3 2 5" xfId="2528" xr:uid="{A07A93E7-2C65-41DD-8993-06AF0006BDB7}"/>
    <cellStyle name="Moneda [0] 3 2 5 2" xfId="3688" xr:uid="{8EE0BC59-526A-4526-A8B1-A962A58E7434}"/>
    <cellStyle name="Moneda [0] 3 2 6" xfId="2909" xr:uid="{C8FF90A2-0F17-4F74-9A72-A23E3DC1C1E2}"/>
    <cellStyle name="Moneda [0] 3 3" xfId="1895" xr:uid="{6F59BE6B-6886-4958-BFE0-E856727CD8FA}"/>
    <cellStyle name="Moneda [0] 3 3 2" xfId="2347" xr:uid="{1896B6C4-CF90-4BE9-B3A5-A2A580F8F116}"/>
    <cellStyle name="Moneda [0] 3 3 2 2" xfId="3689" xr:uid="{C7E11D9F-2BF8-4195-B853-1F227903BE21}"/>
    <cellStyle name="Moneda [0] 3 3 3" xfId="2743" xr:uid="{3D273891-B98F-4614-A25F-B606540A7262}"/>
    <cellStyle name="Moneda [0] 3 3 3 2" xfId="3690" xr:uid="{4F376911-7E2C-42E1-8F32-FEDFC6336074}"/>
    <cellStyle name="Moneda [0] 3 3 4" xfId="3102" xr:uid="{9DE05BAF-806F-4E25-9D8C-884233ED4426}"/>
    <cellStyle name="Moneda [0] 3 4" xfId="1790" xr:uid="{9CFC1F24-AE8B-47B7-A2E1-2CE16A5685A5}"/>
    <cellStyle name="Moneda [0] 3 4 2" xfId="2242" xr:uid="{6915BE19-FA13-4782-9C22-A2FF3C1AE553}"/>
    <cellStyle name="Moneda [0] 3 4 2 2" xfId="3691" xr:uid="{48D1FE87-FB10-401E-BC70-CBBAFD277E0D}"/>
    <cellStyle name="Moneda [0] 3 4 3" xfId="2638" xr:uid="{7637E55B-DECD-439B-B5BE-151A9940DF99}"/>
    <cellStyle name="Moneda [0] 3 4 3 2" xfId="3692" xr:uid="{68CFBDA1-0048-4B6D-A787-177059290DCA}"/>
    <cellStyle name="Moneda [0] 3 4 4" xfId="3103" xr:uid="{31DC5914-8BAD-458E-9EDA-8425D5F0BC27}"/>
    <cellStyle name="Moneda [0] 3 5" xfId="1688" xr:uid="{09515045-00CA-49B3-8C75-2A6F7FCA9F82}"/>
    <cellStyle name="Moneda [0] 3 5 2" xfId="2141" xr:uid="{52FE9148-1D8E-46A2-B68C-52D9272033A3}"/>
    <cellStyle name="Moneda [0] 3 5 2 2" xfId="3693" xr:uid="{4169688D-BCF4-48E0-8838-74C3664C8BF3}"/>
    <cellStyle name="Moneda [0] 3 5 3" xfId="2537" xr:uid="{01E75068-5166-4DF3-85DE-B3CA9E5EA45A}"/>
    <cellStyle name="Moneda [0] 3 5 3 2" xfId="3694" xr:uid="{B62B3CA3-1CFD-4C13-A2CB-11C6BC70EF82}"/>
    <cellStyle name="Moneda [0] 3 5 4" xfId="3104" xr:uid="{F1E4150A-3845-4FBD-9951-E2EA605D6747}"/>
    <cellStyle name="Moneda [0] 3 6" xfId="2082" xr:uid="{4953A164-26FF-43BF-9D0F-35DA23B1EA2A}"/>
    <cellStyle name="Moneda [0] 3 6 2" xfId="3695" xr:uid="{DE8BDFB3-B1C4-4389-9A30-46DA53EE6B14}"/>
    <cellStyle name="Moneda [0] 3 7" xfId="2490" xr:uid="{FCD16543-374D-4E9C-B5DA-52E3C12BC927}"/>
    <cellStyle name="Moneda [0] 3 7 2" xfId="3696" xr:uid="{9FFB3AD4-CEC2-4F41-8F4B-713EAA51C202}"/>
    <cellStyle name="Moneda [0] 3 8" xfId="2869" xr:uid="{C3355EDF-1BB6-4D75-ADDB-03F05095718E}"/>
    <cellStyle name="Moneda [0] 4" xfId="1499" xr:uid="{8E70BE3F-5203-4452-A954-CC1FB18082E6}"/>
    <cellStyle name="Moneda [0] 5" xfId="1643" xr:uid="{F590F5F9-6B9E-49DB-B571-8E53D44E06D9}"/>
    <cellStyle name="Moneda [0] 6" xfId="1648" xr:uid="{F87441A4-A081-42D4-BE85-BE2EF38B13C1}"/>
    <cellStyle name="Moneda [0] 6 2" xfId="1678" xr:uid="{063B3F5E-D4B2-4D7A-A1AC-9B74851A6598}"/>
    <cellStyle name="Moneda [0] 6 2 2" xfId="1936" xr:uid="{F2C05CAC-AF67-49B8-98A9-E8B496179525}"/>
    <cellStyle name="Moneda [0] 6 2 2 2" xfId="2388" xr:uid="{34284993-74E8-45EA-A0AB-961772E1A09E}"/>
    <cellStyle name="Moneda [0] 6 2 2 2 2" xfId="3697" xr:uid="{2CA3E465-0661-458C-B5B5-7401E47EC99E}"/>
    <cellStyle name="Moneda [0] 6 2 2 3" xfId="2784" xr:uid="{96B6CAC2-DC75-42BA-86A9-3EAA26D4EB6B}"/>
    <cellStyle name="Moneda [0] 6 2 2 3 2" xfId="3698" xr:uid="{4ED29CE7-BA33-446E-8C84-4F9A4589129F}"/>
    <cellStyle name="Moneda [0] 6 2 2 4" xfId="3105" xr:uid="{F7F2D3D3-1E47-4B82-B2A7-B97527B7BE7D}"/>
    <cellStyle name="Moneda [0] 6 2 3" xfId="1837" xr:uid="{6540D928-90BA-4301-8938-BE2C4D359005}"/>
    <cellStyle name="Moneda [0] 6 2 3 2" xfId="2289" xr:uid="{E2590B06-F963-4F0D-837A-60A45582958C}"/>
    <cellStyle name="Moneda [0] 6 2 3 2 2" xfId="3699" xr:uid="{EFE3AC94-43BE-490F-877D-495589101D30}"/>
    <cellStyle name="Moneda [0] 6 2 3 3" xfId="2685" xr:uid="{38161000-ABCF-400D-AADA-6094C76B5FD5}"/>
    <cellStyle name="Moneda [0] 6 2 3 3 2" xfId="3700" xr:uid="{B6D32080-3452-4792-B58E-0C846C31BBC9}"/>
    <cellStyle name="Moneda [0] 6 2 3 4" xfId="3106" xr:uid="{C84BD7D4-A7A5-41CC-93D7-D47E7B208C60}"/>
    <cellStyle name="Moneda [0] 6 2 4" xfId="2133" xr:uid="{86D5A0E3-F91A-4D53-BEF4-C64846A9189D}"/>
    <cellStyle name="Moneda [0] 6 2 4 2" xfId="3701" xr:uid="{8FA1E8AB-6C07-4949-A517-03E3518AD76D}"/>
    <cellStyle name="Moneda [0] 6 2 5" xfId="2529" xr:uid="{71CDFA7A-46ED-49B2-89AA-610719C86312}"/>
    <cellStyle name="Moneda [0] 6 2 5 2" xfId="3702" xr:uid="{1CEA0C12-136E-4BED-91F5-1EA0AD1AF0A4}"/>
    <cellStyle name="Moneda [0] 6 2 6" xfId="2910" xr:uid="{9BD48ED6-DB8E-4593-A9DA-6B232D95B20E}"/>
    <cellStyle name="Moneda [0] 6 3" xfId="1917" xr:uid="{845DA7C2-70C4-4A19-8F8A-8D9A0AE43C9F}"/>
    <cellStyle name="Moneda [0] 6 3 2" xfId="2369" xr:uid="{68BA7E31-746F-4327-B0EF-6084FC4CC4D4}"/>
    <cellStyle name="Moneda [0] 6 3 2 2" xfId="3703" xr:uid="{07663883-1365-4824-A6A6-1880BBD22DE2}"/>
    <cellStyle name="Moneda [0] 6 3 3" xfId="2765" xr:uid="{9E4B90D3-CCF7-4C1A-B309-6620E590F432}"/>
    <cellStyle name="Moneda [0] 6 3 3 2" xfId="3704" xr:uid="{6E6A8953-3049-45DB-8334-B17E575E8FFB}"/>
    <cellStyle name="Moneda [0] 6 3 4" xfId="3107" xr:uid="{29A3B5BF-1585-489A-8A2F-5CF1BA342424}"/>
    <cellStyle name="Moneda [0] 6 4" xfId="1822" xr:uid="{810E151D-2757-4A26-AE50-1356BC18A8AF}"/>
    <cellStyle name="Moneda [0] 6 4 2" xfId="2274" xr:uid="{FAF2B82B-2D1C-46E2-8EA8-3BE8C901A588}"/>
    <cellStyle name="Moneda [0] 6 4 2 2" xfId="3705" xr:uid="{B2A03BEF-6903-4EB2-A4B9-452E27DD64E1}"/>
    <cellStyle name="Moneda [0] 6 4 3" xfId="2670" xr:uid="{AEE42A3C-4A40-4165-A929-65F3F237A1DB}"/>
    <cellStyle name="Moneda [0] 6 4 3 2" xfId="3706" xr:uid="{0620AD19-7839-4397-AF02-67A875709C67}"/>
    <cellStyle name="Moneda [0] 6 4 4" xfId="3108" xr:uid="{9AD3BB46-3410-43BE-B8EE-8A72CC6CA456}"/>
    <cellStyle name="Moneda [0] 6 5" xfId="1691" xr:uid="{5A2C7970-2918-4B41-9453-92AA0C025E79}"/>
    <cellStyle name="Moneda [0] 6 5 2" xfId="2144" xr:uid="{199EEB96-0679-4F56-A537-7C57D81C5514}"/>
    <cellStyle name="Moneda [0] 6 5 2 2" xfId="3707" xr:uid="{40E7C107-3013-4511-8048-B87C646955B6}"/>
    <cellStyle name="Moneda [0] 6 5 3" xfId="2540" xr:uid="{8CD1F369-A883-4CBB-A9DE-40F4403856B3}"/>
    <cellStyle name="Moneda [0] 6 5 3 2" xfId="3708" xr:uid="{C5870420-E3C4-4B02-888D-CADC8818E70B}"/>
    <cellStyle name="Moneda [0] 6 5 4" xfId="3109" xr:uid="{7370BDD4-3713-4AAC-AD3E-5606F99FE21A}"/>
    <cellStyle name="Moneda [0] 6 6" xfId="2109" xr:uid="{E3777F24-71A4-4470-8A3F-46C5B81E96FB}"/>
    <cellStyle name="Moneda [0] 6 6 2" xfId="3709" xr:uid="{C1A5CBF8-713E-42B4-B103-E6795ECA0062}"/>
    <cellStyle name="Moneda [0] 6 7" xfId="2510" xr:uid="{C04F66BC-66EE-47C4-B662-89691CCE4A8E}"/>
    <cellStyle name="Moneda [0] 6 7 2" xfId="3710" xr:uid="{3BC7829A-B06E-41AA-86C7-9A4BDFB5BCFA}"/>
    <cellStyle name="Moneda [0] 6 8" xfId="2890" xr:uid="{E057EDF8-3F7C-4A2C-93F6-CD9B7A3CFC32}"/>
    <cellStyle name="Moneda 10" xfId="885" xr:uid="{00000000-0005-0000-0000-000071030000}"/>
    <cellStyle name="Moneda 10 2" xfId="1025" xr:uid="{00000000-0005-0000-0000-000072030000}"/>
    <cellStyle name="Moneda 10 3" xfId="1128" xr:uid="{6AB2C399-F63E-4169-B9A3-B892E9F2F14A}"/>
    <cellStyle name="Moneda 10 4" xfId="1129" xr:uid="{D3F45B73-2F0D-4ED5-839C-D4D231B81AE2}"/>
    <cellStyle name="Moneda 10 5" xfId="1500" xr:uid="{AD3797B3-D2B1-4676-8F3E-46A4D92007AA}"/>
    <cellStyle name="Moneda 10 5 2" xfId="1896" xr:uid="{4A6DE4C0-B809-4E9C-8342-AC66D52477BF}"/>
    <cellStyle name="Moneda 10 5 2 2" xfId="2348" xr:uid="{0B89BDBC-D51C-42B7-BA72-55ED247AE346}"/>
    <cellStyle name="Moneda 10 5 2 2 2" xfId="3711" xr:uid="{33A6D747-0BB8-4F2A-83CD-FBAF33D321DC}"/>
    <cellStyle name="Moneda 10 5 2 3" xfId="2744" xr:uid="{DE6A9F58-AE02-4A4D-91F5-47FA912B9DD6}"/>
    <cellStyle name="Moneda 10 5 2 3 2" xfId="3712" xr:uid="{1F536AEF-DDA2-4896-B650-D33766D0F541}"/>
    <cellStyle name="Moneda 10 5 2 4" xfId="3110" xr:uid="{FD31DBDA-0BE5-46E6-AD4B-C08796B18A3D}"/>
    <cellStyle name="Moneda 10 5 3" xfId="1791" xr:uid="{BFAD9D88-9E69-4EBD-AFC3-56CEE7084AE2}"/>
    <cellStyle name="Moneda 10 5 3 2" xfId="2243" xr:uid="{2C7F10EE-4C56-431D-A3FA-5B8167CACF10}"/>
    <cellStyle name="Moneda 10 5 3 2 2" xfId="3713" xr:uid="{198EFD93-1710-4E96-B140-852EFDCE608E}"/>
    <cellStyle name="Moneda 10 5 3 3" xfId="2639" xr:uid="{BADD5496-3A42-48EF-BC39-7E3A5AFBB723}"/>
    <cellStyle name="Moneda 10 5 3 3 2" xfId="3714" xr:uid="{9F14ACC4-58C4-4BD2-8B1C-26675CEB86FB}"/>
    <cellStyle name="Moneda 10 5 3 4" xfId="3111" xr:uid="{7F072C11-F54D-494F-8F15-F169F181A05C}"/>
    <cellStyle name="Moneda 10 5 4" xfId="1708" xr:uid="{F3EEC81F-5238-42D4-AAE7-122C3795C938}"/>
    <cellStyle name="Moneda 10 5 4 2" xfId="2160" xr:uid="{9A9A0D03-AB68-43B2-BF80-DB3DDEA3B7A3}"/>
    <cellStyle name="Moneda 10 5 4 2 2" xfId="3715" xr:uid="{5D1B488A-B295-4084-8627-58ACC62BBBE1}"/>
    <cellStyle name="Moneda 10 5 4 3" xfId="2556" xr:uid="{6C30D956-E3A1-425B-923C-17BC9BF97700}"/>
    <cellStyle name="Moneda 10 5 4 3 2" xfId="3716" xr:uid="{AB7FD409-968D-40AD-AF84-5100D2D50AA1}"/>
    <cellStyle name="Moneda 10 5 4 4" xfId="3112" xr:uid="{5EEDC641-8352-496A-B2E5-7CE19D4EE8D9}"/>
    <cellStyle name="Moneda 10 5 5" xfId="2083" xr:uid="{6FAAD419-7460-4415-93FC-D7FCEAD2B6CB}"/>
    <cellStyle name="Moneda 10 5 5 2" xfId="3717" xr:uid="{C6A4E6DB-9230-4218-A385-5399708BCA86}"/>
    <cellStyle name="Moneda 10 5 6" xfId="2491" xr:uid="{49E09186-5C99-45EB-BBE9-68533417779A}"/>
    <cellStyle name="Moneda 10 5 6 2" xfId="3718" xr:uid="{F8AB071C-C04C-4D24-BE91-9C5A2948C52E}"/>
    <cellStyle name="Moneda 10 5 7" xfId="2870" xr:uid="{27DB34E7-2A7D-416E-981A-68C7199B3029}"/>
    <cellStyle name="Moneda 100" xfId="2424" xr:uid="{44AB5468-23EF-4E6A-B05D-EC6DA05B3D02}"/>
    <cellStyle name="Moneda 101" xfId="2428" xr:uid="{2E342CF4-EEE1-4435-AE65-4DA912362D89}"/>
    <cellStyle name="Moneda 102" xfId="1970" xr:uid="{254AC361-7401-44AB-A80E-AD2CB6987DEE}"/>
    <cellStyle name="Moneda 103" xfId="2004" xr:uid="{7D55D835-4942-4D9F-8E84-5C24A750D9A4}"/>
    <cellStyle name="Moneda 104" xfId="2005" xr:uid="{EFEFF7CF-300A-4FD7-B716-F81E0D69A91F}"/>
    <cellStyle name="Moneda 105" xfId="2448" xr:uid="{F989710F-0151-405B-8E13-865665B2E836}"/>
    <cellStyle name="Moneda 106" xfId="2049" xr:uid="{9275F37B-515C-419C-95FA-F89D220CE83C}"/>
    <cellStyle name="Moneda 107" xfId="2411" xr:uid="{8316583D-12CF-4288-B792-751E52CF1921}"/>
    <cellStyle name="Moneda 108" xfId="2015" xr:uid="{035DE514-C132-4FC2-816A-528F0AFE9659}"/>
    <cellStyle name="Moneda 109" xfId="2050" xr:uid="{23F4877D-BF3A-4130-AEB1-A70BF90CB221}"/>
    <cellStyle name="Moneda 11" xfId="886" xr:uid="{00000000-0005-0000-0000-000073030000}"/>
    <cellStyle name="Moneda 11 2" xfId="1131" xr:uid="{166F7E0C-37B1-4729-B97A-E98CF7036640}"/>
    <cellStyle name="Moneda 11 3" xfId="1501" xr:uid="{18A03BB0-6EB6-4645-92C0-839783ED3F51}"/>
    <cellStyle name="Moneda 11 3 2" xfId="1897" xr:uid="{0DA9F707-A0AB-4216-B810-E55465C5093C}"/>
    <cellStyle name="Moneda 11 3 2 2" xfId="2349" xr:uid="{46CD4602-2AD3-4A8C-9806-97E9033DF339}"/>
    <cellStyle name="Moneda 11 3 2 2 2" xfId="3719" xr:uid="{6602B800-63A3-4F48-8934-E717F6139C20}"/>
    <cellStyle name="Moneda 11 3 2 3" xfId="2745" xr:uid="{BBBAA295-0E86-4681-8CAC-6D75BB8194B2}"/>
    <cellStyle name="Moneda 11 3 2 3 2" xfId="3720" xr:uid="{B5AE7D75-FD8C-420F-96DE-CD5C70233D11}"/>
    <cellStyle name="Moneda 11 3 2 4" xfId="3113" xr:uid="{AD3CACDC-393E-4D06-8E69-2B21C6348F4A}"/>
    <cellStyle name="Moneda 11 3 3" xfId="1792" xr:uid="{14175724-5E51-43B2-A2D8-7946C9D294FA}"/>
    <cellStyle name="Moneda 11 3 3 2" xfId="2244" xr:uid="{DCFFF255-5103-4AB4-8620-9C30BD7169B3}"/>
    <cellStyle name="Moneda 11 3 3 2 2" xfId="3721" xr:uid="{C3CC4AC2-915D-47D9-B934-D31A5EF2E6D3}"/>
    <cellStyle name="Moneda 11 3 3 3" xfId="2640" xr:uid="{8FC497B7-7F3E-4D36-8E58-359BC489393E}"/>
    <cellStyle name="Moneda 11 3 3 3 2" xfId="3722" xr:uid="{D9275AC1-DD3C-47A9-BA17-198DAC8C9996}"/>
    <cellStyle name="Moneda 11 3 3 4" xfId="3114" xr:uid="{27EDD3D2-770C-4BA4-B975-C4D990F9DDA0}"/>
    <cellStyle name="Moneda 11 3 4" xfId="1806" xr:uid="{E7335561-60D0-4868-906A-8887959B2428}"/>
    <cellStyle name="Moneda 11 3 4 2" xfId="2258" xr:uid="{C232000B-D776-4D4A-A211-146B1AD90431}"/>
    <cellStyle name="Moneda 11 3 4 2 2" xfId="3723" xr:uid="{7FBAB673-FE7A-40DD-ACC4-4D12C26086E9}"/>
    <cellStyle name="Moneda 11 3 4 3" xfId="2654" xr:uid="{7D9E18E5-9534-46B1-8D83-9A1B0C01BC34}"/>
    <cellStyle name="Moneda 11 3 4 3 2" xfId="3724" xr:uid="{2822D637-7E9D-4A75-9412-E36B062341E5}"/>
    <cellStyle name="Moneda 11 3 4 4" xfId="3115" xr:uid="{A426948C-C61B-49C9-B4D8-A54DDB146916}"/>
    <cellStyle name="Moneda 11 3 5" xfId="2084" xr:uid="{B4A523E2-D4D8-4A1C-9808-22AD305C0F3B}"/>
    <cellStyle name="Moneda 11 3 5 2" xfId="3725" xr:uid="{6FEEE73A-254F-421B-A6D6-43321CC1A0E7}"/>
    <cellStyle name="Moneda 11 3 6" xfId="2492" xr:uid="{FE1106DC-E0D1-416B-A9B5-1D84BC3E7198}"/>
    <cellStyle name="Moneda 11 3 6 2" xfId="3726" xr:uid="{B08D59E7-1386-4B93-A024-2C4C9691849A}"/>
    <cellStyle name="Moneda 11 3 7" xfId="2871" xr:uid="{5458468C-2540-4E04-B9AA-0E06B9890EC4}"/>
    <cellStyle name="Moneda 11 4" xfId="1130" xr:uid="{C2AAEEDB-CD30-4553-82AC-DB5AA987432A}"/>
    <cellStyle name="Moneda 110" xfId="2407" xr:uid="{2B8840E2-82F6-4FB5-B456-EF96AEB42DBB}"/>
    <cellStyle name="Moneda 111" xfId="2811" xr:uid="{6CCD6AFF-7E34-462E-B8F0-F28FF2973A1F}"/>
    <cellStyle name="Moneda 112" xfId="2009" xr:uid="{30F31FD2-472A-4FF7-8F55-1087715EE5D4}"/>
    <cellStyle name="Moneda 113" xfId="2013" xr:uid="{FC039258-33AD-440C-B926-C79432837A6F}"/>
    <cellStyle name="Moneda 114" xfId="2420" xr:uid="{CCB078FC-35F6-4D7E-AE2C-6415A0AEA144}"/>
    <cellStyle name="Moneda 115" xfId="2412" xr:uid="{CF045687-3125-4D33-BC55-8E360653B279}"/>
    <cellStyle name="Moneda 116" xfId="2810" xr:uid="{8D3B2378-91F8-4942-BD9E-9AB2CE84182E}"/>
    <cellStyle name="Moneda 117" xfId="2414" xr:uid="{FF98243E-61C5-4BFF-A382-7CEE59DFAAFA}"/>
    <cellStyle name="Moneda 118" xfId="2444" xr:uid="{D83EE791-85DA-49A2-B622-C625EFF1AD41}"/>
    <cellStyle name="Moneda 119" xfId="2441" xr:uid="{60C61E59-BA6B-4B3E-ADFC-0571D4F00292}"/>
    <cellStyle name="Moneda 12" xfId="1020" xr:uid="{00000000-0005-0000-0000-000074030000}"/>
    <cellStyle name="Moneda 12 2" xfId="1502" xr:uid="{E82B5859-AA75-443B-A0C7-5CF0839C8555}"/>
    <cellStyle name="Moneda 12 2 2" xfId="1898" xr:uid="{77C8846A-F922-45D9-8D98-047C734FC702}"/>
    <cellStyle name="Moneda 12 2 2 2" xfId="2350" xr:uid="{BC96C9D4-0AB8-4EDC-89EA-7D0EF4A6D8D3}"/>
    <cellStyle name="Moneda 12 2 2 2 2" xfId="3727" xr:uid="{3D9D1457-301B-414D-9235-4FD3E581F316}"/>
    <cellStyle name="Moneda 12 2 2 3" xfId="2746" xr:uid="{0CD99B46-A4D1-4F95-9EB4-B4AA1CDB34E6}"/>
    <cellStyle name="Moneda 12 2 2 3 2" xfId="3728" xr:uid="{C2BA14B0-54DC-439E-B63B-A37B5742EFD6}"/>
    <cellStyle name="Moneda 12 2 2 4" xfId="3116" xr:uid="{EC8AFB97-B30E-4B5F-A8DA-1D35135628CD}"/>
    <cellStyle name="Moneda 12 2 3" xfId="1793" xr:uid="{936F1DA1-D519-4DC2-9268-15E6B2F9EADF}"/>
    <cellStyle name="Moneda 12 2 3 2" xfId="2245" xr:uid="{D924ADE3-E627-4059-B181-BFFF53864039}"/>
    <cellStyle name="Moneda 12 2 3 2 2" xfId="3729" xr:uid="{A199FB61-040C-406C-8870-78871233F245}"/>
    <cellStyle name="Moneda 12 2 3 3" xfId="2641" xr:uid="{252B6374-00EB-49E4-9014-141BE4A4D126}"/>
    <cellStyle name="Moneda 12 2 3 3 2" xfId="3730" xr:uid="{415413AC-6E99-4BBD-A536-2E021126B374}"/>
    <cellStyle name="Moneda 12 2 3 4" xfId="3117" xr:uid="{D5041309-54E2-46AD-8C5E-EB8D1A2EE8AD}"/>
    <cellStyle name="Moneda 12 2 4" xfId="1761" xr:uid="{A092B143-F0E5-4711-A5B0-90381C5C8CC5}"/>
    <cellStyle name="Moneda 12 2 4 2" xfId="2213" xr:uid="{ED71420B-26D5-4F6E-B443-BE070260F7CD}"/>
    <cellStyle name="Moneda 12 2 4 2 2" xfId="3731" xr:uid="{9F8C3722-7495-4D72-A610-09D6821D1808}"/>
    <cellStyle name="Moneda 12 2 4 3" xfId="2609" xr:uid="{D2E2975D-045F-4902-86C5-D7EE45E60160}"/>
    <cellStyle name="Moneda 12 2 4 3 2" xfId="3732" xr:uid="{CC77B740-EC39-49BF-90B2-10D55913ADEC}"/>
    <cellStyle name="Moneda 12 2 4 4" xfId="3118" xr:uid="{04F51F29-D96E-47E5-8D90-2F6888BB8D53}"/>
    <cellStyle name="Moneda 12 2 5" xfId="2085" xr:uid="{53DD016E-82F3-423F-ADA8-E5B1CBE5A87B}"/>
    <cellStyle name="Moneda 12 2 5 2" xfId="3733" xr:uid="{BC0E6EB0-3AFE-4467-AD86-54EAA50776D8}"/>
    <cellStyle name="Moneda 12 2 6" xfId="2493" xr:uid="{B9955BDF-935C-49CA-B529-C5DDEB35298D}"/>
    <cellStyle name="Moneda 12 2 6 2" xfId="3734" xr:uid="{F29D5720-939F-4F55-9382-09B21AA25B34}"/>
    <cellStyle name="Moneda 12 2 7" xfId="2872" xr:uid="{83EB862D-C4FE-415A-9F58-5F7FF57E9B1D}"/>
    <cellStyle name="Moneda 12 3" xfId="1132" xr:uid="{4C793C61-99F7-4E43-ABB8-A9CC5445455D}"/>
    <cellStyle name="Moneda 120" xfId="1990" xr:uid="{A9955ED9-DD10-4D5B-8330-6099F2887DBD}"/>
    <cellStyle name="Moneda 121" xfId="2808" xr:uid="{C1ECBCE7-EA70-4696-A120-4A4B2ABF2860}"/>
    <cellStyle name="Moneda 122" xfId="1965" xr:uid="{83BF3326-8782-4D5B-9EBF-58A0AFA26692}"/>
    <cellStyle name="Moneda 123" xfId="2111" xr:uid="{E5BCBD90-EE77-4442-9C31-7948F1A2DBC9}"/>
    <cellStyle name="Moneda 124" xfId="2803" xr:uid="{E31AF449-82C5-4391-A243-694D479EB54E}"/>
    <cellStyle name="Moneda 125" xfId="2445" xr:uid="{98302B4F-E3E0-41D4-815B-C6CD5852B9A2}"/>
    <cellStyle name="Moneda 126" xfId="2003" xr:uid="{11456FF1-D918-4BBC-BC43-6DA0BA2563C2}"/>
    <cellStyle name="Moneda 127" xfId="2103" xr:uid="{BF9C7796-3E04-42BD-8883-78917FD4603B}"/>
    <cellStyle name="Moneda 128" xfId="2425" xr:uid="{3D3D129E-C7D1-4F9B-8F5D-A7FE9438CC66}"/>
    <cellStyle name="Moneda 129" xfId="2816" xr:uid="{F39AE22D-A5D4-4F1B-B76A-64E7D76FE592}"/>
    <cellStyle name="Moneda 13" xfId="1022" xr:uid="{00000000-0005-0000-0000-000075030000}"/>
    <cellStyle name="Moneda 13 2" xfId="1503" xr:uid="{12ED5B6D-A32E-43A5-BCD9-AF5A5D049D2E}"/>
    <cellStyle name="Moneda 13 2 2" xfId="1899" xr:uid="{AC7D15CE-85BE-481D-87A3-AC23AAC06E05}"/>
    <cellStyle name="Moneda 13 2 2 2" xfId="2351" xr:uid="{D4EE2A6E-9B67-44A6-A723-714E09761DC1}"/>
    <cellStyle name="Moneda 13 2 2 2 2" xfId="3735" xr:uid="{EA72B313-D6ED-450D-93ED-B9311898E3D0}"/>
    <cellStyle name="Moneda 13 2 2 3" xfId="2747" xr:uid="{6ED7A782-882D-4223-AC76-EA9D93A5E295}"/>
    <cellStyle name="Moneda 13 2 2 3 2" xfId="3736" xr:uid="{01F0486B-51A1-4F6F-91A9-4B4684283CAB}"/>
    <cellStyle name="Moneda 13 2 2 4" xfId="3119" xr:uid="{320E8612-F5E3-4C47-B997-7659BB73E635}"/>
    <cellStyle name="Moneda 13 2 3" xfId="1794" xr:uid="{539AC08C-F885-4802-B9E6-46681B3CF883}"/>
    <cellStyle name="Moneda 13 2 3 2" xfId="2246" xr:uid="{ED34E4BF-BC52-4132-9125-CC0F6FDB7C4C}"/>
    <cellStyle name="Moneda 13 2 3 2 2" xfId="3737" xr:uid="{2FC5D70F-6D94-4580-AA7A-CC6A81161340}"/>
    <cellStyle name="Moneda 13 2 3 3" xfId="2642" xr:uid="{E9E57BC8-36D6-429E-9100-C874146660CA}"/>
    <cellStyle name="Moneda 13 2 3 3 2" xfId="3738" xr:uid="{DAA9C83C-A0F8-47AD-950E-B31333CCFFB3}"/>
    <cellStyle name="Moneda 13 2 3 4" xfId="3120" xr:uid="{095D9DE3-6582-4B15-B05E-1B365D83D81E}"/>
    <cellStyle name="Moneda 13 2 4" xfId="1766" xr:uid="{077D63A4-A4F5-4EDE-B639-854447219200}"/>
    <cellStyle name="Moneda 13 2 4 2" xfId="2218" xr:uid="{9DF137C5-09DF-48D1-ABF5-4E09D02E855F}"/>
    <cellStyle name="Moneda 13 2 4 2 2" xfId="3739" xr:uid="{BF0BB9DF-092B-441A-87B6-A7D29FEAD5E9}"/>
    <cellStyle name="Moneda 13 2 4 3" xfId="2614" xr:uid="{24C75787-A020-40B6-997B-884F40089E7D}"/>
    <cellStyle name="Moneda 13 2 4 3 2" xfId="3740" xr:uid="{17A63E7A-A874-4C39-A272-27441F3B3E80}"/>
    <cellStyle name="Moneda 13 2 4 4" xfId="3121" xr:uid="{B38A9C78-E459-4544-9B91-2413314D8FA1}"/>
    <cellStyle name="Moneda 13 2 5" xfId="2086" xr:uid="{BFC293A0-75F9-42D6-8FA9-7D8B851D6812}"/>
    <cellStyle name="Moneda 13 2 5 2" xfId="3741" xr:uid="{A50E6A4F-89EA-40AF-B04E-143445B6BF01}"/>
    <cellStyle name="Moneda 13 2 6" xfId="2494" xr:uid="{CDC551D3-DFD1-4D6C-A1F8-1BA43F311793}"/>
    <cellStyle name="Moneda 13 2 6 2" xfId="3742" xr:uid="{5DF75A1D-A05A-46CD-A2FC-978F60138BF8}"/>
    <cellStyle name="Moneda 13 2 7" xfId="2873" xr:uid="{12D49217-B13E-4712-A049-BAD29A765B55}"/>
    <cellStyle name="Moneda 13 3" xfId="1133" xr:uid="{BD608023-6BD3-4A38-9F09-60DA94D92F45}"/>
    <cellStyle name="Moneda 130" xfId="2416" xr:uid="{7BC57EC2-5D4A-4EA5-9511-3F591C07ABDB}"/>
    <cellStyle name="Moneda 131" xfId="1997" xr:uid="{1941CCB7-B29D-42DF-A20B-C87757592D54}"/>
    <cellStyle name="Moneda 132" xfId="2815" xr:uid="{BBFB9764-0873-41BE-BBCA-62A54EA297BC}"/>
    <cellStyle name="Moneda 133" xfId="2061" xr:uid="{31D84588-15BE-4AC9-9A24-7775C1DE471A}"/>
    <cellStyle name="Moneda 134" xfId="2006" xr:uid="{5AD50647-0463-4620-90CF-29C7852CE868}"/>
    <cellStyle name="Moneda 135" xfId="2059" xr:uid="{77A6CFB9-58F2-47E9-960B-9D5844EB6257}"/>
    <cellStyle name="Moneda 136" xfId="1073" xr:uid="{169169AF-AA24-4429-8914-DB9CF4573C18}"/>
    <cellStyle name="Moneda 137" xfId="1191" xr:uid="{F9D473EA-918E-4D7D-9E4F-146DA943B05C}"/>
    <cellStyle name="Moneda 138" xfId="2817" xr:uid="{60EA18F9-4776-4AB1-8771-CDED42D9DC84}"/>
    <cellStyle name="Moneda 139" xfId="2821" xr:uid="{6142D3DD-E949-40AB-B778-362AFA8D01C7}"/>
    <cellStyle name="Moneda 14" xfId="1023" xr:uid="{00000000-0005-0000-0000-000076030000}"/>
    <cellStyle name="Moneda 14 2" xfId="1134" xr:uid="{FF5CCF96-838F-454C-8180-B35252F44370}"/>
    <cellStyle name="Moneda 140" xfId="1082" xr:uid="{767B36AF-B446-469B-8A45-461077A9BE89}"/>
    <cellStyle name="Moneda 141" xfId="1084" xr:uid="{1391AB0D-721F-49AA-A4BC-69E17C8F9EDA}"/>
    <cellStyle name="Moneda 142" xfId="2823" xr:uid="{77E47525-EC1E-4FCA-9C3E-9E749E729A6D}"/>
    <cellStyle name="Moneda 143" xfId="1081" xr:uid="{5B2CC142-B108-4803-9544-6652375FE871}"/>
    <cellStyle name="Moneda 144" xfId="2826" xr:uid="{8F8961D3-93FB-4B24-9E5C-C9F854D441A5}"/>
    <cellStyle name="Moneda 145" xfId="2889" xr:uid="{167957C4-68E6-4B38-9781-41E51BFD3667}"/>
    <cellStyle name="Moneda 146" xfId="3932" xr:uid="{0157E005-3AA3-4ED5-B21A-9F908339D42B}"/>
    <cellStyle name="Moneda 147" xfId="3934" xr:uid="{6EC1EA49-09F3-4D97-851E-40A5EDD1B84C}"/>
    <cellStyle name="Moneda 15" xfId="1024" xr:uid="{00000000-0005-0000-0000-000077030000}"/>
    <cellStyle name="Moneda 15 2" xfId="1135" xr:uid="{AD676873-4003-4A96-AB92-CEF080708A36}"/>
    <cellStyle name="Moneda 16" xfId="1136" xr:uid="{187D7DC1-AAA1-49EC-8640-FDB056D9581E}"/>
    <cellStyle name="Moneda 17" xfId="1137" xr:uid="{5503B590-1CC0-46D3-9F95-D2E450A1A0B6}"/>
    <cellStyle name="Moneda 18" xfId="1138" xr:uid="{DBC7E8DC-AA5C-466F-B74F-1A1148BEFF3A}"/>
    <cellStyle name="Moneda 19" xfId="1139" xr:uid="{691B2351-2286-485B-B8E0-1F18EA296DA7}"/>
    <cellStyle name="Moneda 2" xfId="887" xr:uid="{00000000-0005-0000-0000-000078030000}"/>
    <cellStyle name="Moneda 2 2" xfId="888" xr:uid="{00000000-0005-0000-0000-000079030000}"/>
    <cellStyle name="Moneda 2 2 2" xfId="1504" xr:uid="{E0CABC87-9504-44AF-838E-D6174CE70779}"/>
    <cellStyle name="Moneda 2 2 3" xfId="1505" xr:uid="{D0ED0459-C3D4-4698-8102-C0313CB32E0B}"/>
    <cellStyle name="Moneda 2 2 3 2" xfId="1679" xr:uid="{E7C80A51-48D5-4B1E-98C8-86D4A19226C5}"/>
    <cellStyle name="Moneda 2 2 3 2 2" xfId="1934" xr:uid="{9985EB71-6555-454B-8A4F-08D1AE93BCFE}"/>
    <cellStyle name="Moneda 2 2 3 2 2 2" xfId="2386" xr:uid="{F36C8E1C-3292-4551-88B2-2E962F470D42}"/>
    <cellStyle name="Moneda 2 2 3 2 2 2 2" xfId="3743" xr:uid="{45EE1BDD-D355-48B8-82A7-8B8647B308BB}"/>
    <cellStyle name="Moneda 2 2 3 2 2 3" xfId="2782" xr:uid="{93B83FCC-1743-48D9-98B1-3AE78B92BF8D}"/>
    <cellStyle name="Moneda 2 2 3 2 2 3 2" xfId="3744" xr:uid="{AEB8A50C-BF78-458D-B839-810340B19F88}"/>
    <cellStyle name="Moneda 2 2 3 2 2 4" xfId="3122" xr:uid="{F917751A-A36E-499F-93B9-0B5464517F75}"/>
    <cellStyle name="Moneda 2 2 3 2 3" xfId="1835" xr:uid="{9D03C36B-C522-4D8F-AA83-C4862C8AFE6F}"/>
    <cellStyle name="Moneda 2 2 3 2 3 2" xfId="2287" xr:uid="{4F61E767-BB43-4A50-8D65-23B1422C9954}"/>
    <cellStyle name="Moneda 2 2 3 2 3 2 2" xfId="3745" xr:uid="{2876DD33-8F01-4C74-933B-B726171717EF}"/>
    <cellStyle name="Moneda 2 2 3 2 3 3" xfId="2683" xr:uid="{CD4E4CE2-22ED-441B-9720-BF4223AF5C86}"/>
    <cellStyle name="Moneda 2 2 3 2 3 3 2" xfId="3746" xr:uid="{E16E1367-9BC4-49F1-93C9-E9CF36FEC2C2}"/>
    <cellStyle name="Moneda 2 2 3 2 3 4" xfId="3123" xr:uid="{BCA7E458-99AF-428C-8D29-1D802E3D5602}"/>
    <cellStyle name="Moneda 2 2 3 2 4" xfId="2134" xr:uid="{4B3BD8D3-42E0-45CC-9D2E-98FE121A96BA}"/>
    <cellStyle name="Moneda 2 2 3 2 4 2" xfId="3747" xr:uid="{AD4EE01B-5562-4CAD-909D-7E46420F4026}"/>
    <cellStyle name="Moneda 2 2 3 2 5" xfId="2530" xr:uid="{7EEB3F02-D013-4CC6-8067-DD47C870EE5E}"/>
    <cellStyle name="Moneda 2 2 3 2 5 2" xfId="3748" xr:uid="{CA8F490F-C31E-4B2D-AB63-B9482E43A114}"/>
    <cellStyle name="Moneda 2 2 3 2 6" xfId="2911" xr:uid="{B0205BBF-D326-4868-89FE-ADF67A39E8E8}"/>
    <cellStyle name="Moneda 2 2 3 3" xfId="1900" xr:uid="{C9DABE62-A693-4767-B267-9EC81A898975}"/>
    <cellStyle name="Moneda 2 2 3 3 2" xfId="2352" xr:uid="{F4A00D6C-CAA6-44C2-809D-2EA30CBA1A63}"/>
    <cellStyle name="Moneda 2 2 3 3 2 2" xfId="3749" xr:uid="{A2CD03CC-E3E1-4AF7-8029-291FAB2CCBF7}"/>
    <cellStyle name="Moneda 2 2 3 3 3" xfId="2748" xr:uid="{0B99F211-C5A5-4E11-8363-D2EF2E5A23C1}"/>
    <cellStyle name="Moneda 2 2 3 3 3 2" xfId="3750" xr:uid="{F7E5D125-1311-4131-A7D1-3957070F5A47}"/>
    <cellStyle name="Moneda 2 2 3 3 4" xfId="3124" xr:uid="{E6176034-E78C-4222-8DC9-223C32B63A30}"/>
    <cellStyle name="Moneda 2 2 3 4" xfId="1795" xr:uid="{0EFBD634-698B-4BE6-BAFC-A83035454A4E}"/>
    <cellStyle name="Moneda 2 2 3 4 2" xfId="2247" xr:uid="{E732DD66-6EDE-454C-A4D1-F15A2700278B}"/>
    <cellStyle name="Moneda 2 2 3 4 2 2" xfId="3751" xr:uid="{BF06424B-E833-438C-875F-14D23E1DC596}"/>
    <cellStyle name="Moneda 2 2 3 4 3" xfId="2643" xr:uid="{0C17F7BE-7F1F-479E-B105-E805609177B7}"/>
    <cellStyle name="Moneda 2 2 3 4 3 2" xfId="3752" xr:uid="{3976229F-A322-4E48-B694-3F4982F33E8C}"/>
    <cellStyle name="Moneda 2 2 3 4 4" xfId="3125" xr:uid="{61419EEA-BA8A-4F9C-8411-24ECB6F8DD16}"/>
    <cellStyle name="Moneda 2 2 3 5" xfId="1689" xr:uid="{482DED51-6BF2-4853-980E-980775B6CEA1}"/>
    <cellStyle name="Moneda 2 2 3 5 2" xfId="2142" xr:uid="{09177E35-7989-4173-94DF-107E372DF4E0}"/>
    <cellStyle name="Moneda 2 2 3 5 2 2" xfId="3753" xr:uid="{585ECA4E-B270-448D-BB1C-79E83E4C4634}"/>
    <cellStyle name="Moneda 2 2 3 5 3" xfId="2538" xr:uid="{76C3FF21-3303-47D2-9B69-9D85A2BAA4E0}"/>
    <cellStyle name="Moneda 2 2 3 5 3 2" xfId="3754" xr:uid="{543169CA-931C-4A9D-9C61-41A006AA410B}"/>
    <cellStyle name="Moneda 2 2 3 5 4" xfId="3126" xr:uid="{9E37D34C-C9A0-49EC-A095-47B7B571B3CE}"/>
    <cellStyle name="Moneda 2 2 3 6" xfId="2087" xr:uid="{EED857AA-EF92-4C54-A0DF-1E3169CE436C}"/>
    <cellStyle name="Moneda 2 2 3 6 2" xfId="3755" xr:uid="{6F0FC866-4942-4E1B-958B-55619C78684B}"/>
    <cellStyle name="Moneda 2 2 3 7" xfId="2495" xr:uid="{0063B18A-6DC9-4646-BF44-79F259F930CA}"/>
    <cellStyle name="Moneda 2 2 3 7 2" xfId="3756" xr:uid="{68FED534-39C8-45D2-83ED-15C0C3157CA4}"/>
    <cellStyle name="Moneda 2 2 3 8" xfId="2874" xr:uid="{157D1B48-7093-408D-B7B3-5D1D209FB6BC}"/>
    <cellStyle name="Moneda 2 2 4" xfId="1657" xr:uid="{FDC0F11F-D089-4B0D-8D94-BBF17A3AA3B6}"/>
    <cellStyle name="Moneda 2 2 5" xfId="3757" xr:uid="{E25F7FB2-7BF4-4AD8-9BBC-8867C9F7D41E}"/>
    <cellStyle name="Moneda 2 2 6" xfId="3758" xr:uid="{24B92189-B9FB-4341-9A07-EA4659878EE4}"/>
    <cellStyle name="Moneda 2 3" xfId="889" xr:uid="{00000000-0005-0000-0000-00007A030000}"/>
    <cellStyle name="Moneda 2 3 10" xfId="1068" xr:uid="{2766622D-3F5F-4D9F-AC12-45A1DBDDF515}"/>
    <cellStyle name="Moneda 2 3 11" xfId="3759" xr:uid="{EFBD566F-B990-435B-B746-253398D51DAE}"/>
    <cellStyle name="Moneda 2 3 2" xfId="890" xr:uid="{00000000-0005-0000-0000-00007B030000}"/>
    <cellStyle name="Moneda 2 3 2 2" xfId="1142" xr:uid="{F7B3EEC5-9DAF-41D1-BBB7-75D6B8274B2E}"/>
    <cellStyle name="Moneda 2 3 2 3" xfId="1143" xr:uid="{CC18180F-1E76-405D-8176-D35845902EAC}"/>
    <cellStyle name="Moneda 2 3 2 4" xfId="1144" xr:uid="{B277FAE5-6E51-4192-BA4D-6E1CC1F3D1EE}"/>
    <cellStyle name="Moneda 2 3 2 5" xfId="1506" xr:uid="{1A2114BD-5545-4E97-A313-254E229D55FB}"/>
    <cellStyle name="Moneda 2 3 2 5 2" xfId="1901" xr:uid="{D131181A-45BA-4B92-BD0E-E33CFA84F8EE}"/>
    <cellStyle name="Moneda 2 3 2 5 2 2" xfId="2353" xr:uid="{6D788BD0-1134-46DF-BF2C-1093E794CF7B}"/>
    <cellStyle name="Moneda 2 3 2 5 2 2 2" xfId="3760" xr:uid="{10F2A44D-EA5B-49B5-A9A3-B97554073F74}"/>
    <cellStyle name="Moneda 2 3 2 5 2 3" xfId="2749" xr:uid="{4A48BAB2-D5A2-4AA5-B1ED-2F2B564D93A5}"/>
    <cellStyle name="Moneda 2 3 2 5 2 3 2" xfId="3761" xr:uid="{1949950D-CCDA-4938-A76F-3765962AE409}"/>
    <cellStyle name="Moneda 2 3 2 5 2 4" xfId="3127" xr:uid="{AD605C09-4A9E-4977-8E4A-9EF78737FE4D}"/>
    <cellStyle name="Moneda 2 3 2 5 3" xfId="1796" xr:uid="{CF99C1A7-3ED9-474B-BAB1-A90D672870D1}"/>
    <cellStyle name="Moneda 2 3 2 5 3 2" xfId="2248" xr:uid="{69F01209-79D6-4EFB-B472-6D07AA2F629C}"/>
    <cellStyle name="Moneda 2 3 2 5 3 2 2" xfId="3762" xr:uid="{3FD8E4B7-46C7-428C-81E3-0C794A600C79}"/>
    <cellStyle name="Moneda 2 3 2 5 3 3" xfId="2644" xr:uid="{2112F336-6DAD-432E-AD60-22498AE97D15}"/>
    <cellStyle name="Moneda 2 3 2 5 3 3 2" xfId="3763" xr:uid="{781C67E7-80C7-4F6E-AF3A-0C93EF581DBF}"/>
    <cellStyle name="Moneda 2 3 2 5 3 4" xfId="3128" xr:uid="{39261404-C12B-4DB1-9827-932DCE773428}"/>
    <cellStyle name="Moneda 2 3 2 5 4" xfId="1813" xr:uid="{D0A340AD-B620-49D3-A84E-4ADBDF290639}"/>
    <cellStyle name="Moneda 2 3 2 5 4 2" xfId="2265" xr:uid="{C97D04A4-D23F-4E48-89F4-16C2C4708CC8}"/>
    <cellStyle name="Moneda 2 3 2 5 4 2 2" xfId="3764" xr:uid="{F8B0F9D3-FE94-4C6B-8C1F-1B64BC2406AE}"/>
    <cellStyle name="Moneda 2 3 2 5 4 3" xfId="2661" xr:uid="{D2F4B6B4-EF11-4694-AADC-F69B00DB0B88}"/>
    <cellStyle name="Moneda 2 3 2 5 4 3 2" xfId="3765" xr:uid="{8FE42E7A-654C-4E19-A328-0863E24979D7}"/>
    <cellStyle name="Moneda 2 3 2 5 4 4" xfId="3129" xr:uid="{C404236E-A698-46F3-9D38-07FCC636F5CB}"/>
    <cellStyle name="Moneda 2 3 2 5 5" xfId="2088" xr:uid="{C28E7022-20E9-46EA-88AF-9095F3395486}"/>
    <cellStyle name="Moneda 2 3 2 5 5 2" xfId="3766" xr:uid="{DD111A55-AFA2-4BC9-A2B9-6353A4E2C803}"/>
    <cellStyle name="Moneda 2 3 2 5 6" xfId="2496" xr:uid="{45CAAC2B-6758-40EF-B677-31BC5E65465F}"/>
    <cellStyle name="Moneda 2 3 2 5 6 2" xfId="3767" xr:uid="{FC2B0A3A-A2CA-4F70-9286-C8B494696DF3}"/>
    <cellStyle name="Moneda 2 3 2 5 7" xfId="2875" xr:uid="{096F0368-00D5-4FFE-890C-5B32C039B78D}"/>
    <cellStyle name="Moneda 2 3 2 6" xfId="1141" xr:uid="{4DA5F81F-4351-44CC-9452-25E2908AF390}"/>
    <cellStyle name="Moneda 2 3 3" xfId="1021" xr:uid="{00000000-0005-0000-0000-00007C030000}"/>
    <cellStyle name="Moneda 2 3 3 2" xfId="1145" xr:uid="{4C5866BC-B345-4DFD-836C-E546D39596A7}"/>
    <cellStyle name="Moneda 2 3 4" xfId="1146" xr:uid="{AE064C1A-30E8-481A-A8FD-6919F9FC2E16}"/>
    <cellStyle name="Moneda 2 3 5" xfId="1507" xr:uid="{52933C37-2E2A-49AD-9BB6-42EE7FFDF1EF}"/>
    <cellStyle name="Moneda 2 3 6" xfId="1508" xr:uid="{A87CC378-EC09-4DFB-8015-A885730CBA8C}"/>
    <cellStyle name="Moneda 2 3 6 2" xfId="1902" xr:uid="{D3DD5F8D-5D28-45B6-9679-73E83A3AF089}"/>
    <cellStyle name="Moneda 2 3 6 2 2" xfId="2354" xr:uid="{1B5E1A04-AD2E-464A-BC7B-3575B2DF2411}"/>
    <cellStyle name="Moneda 2 3 6 2 2 2" xfId="3768" xr:uid="{C60A4D2D-F694-4CAB-B2E7-41070E7C7B41}"/>
    <cellStyle name="Moneda 2 3 6 2 3" xfId="2750" xr:uid="{00035B1D-F553-4565-AC84-1994FD42FD1F}"/>
    <cellStyle name="Moneda 2 3 6 2 3 2" xfId="3769" xr:uid="{F9C67C9A-4866-4378-BDC4-4DB59B754B0B}"/>
    <cellStyle name="Moneda 2 3 6 2 4" xfId="3130" xr:uid="{2E8194BC-3656-4046-A968-1A0257A28904}"/>
    <cellStyle name="Moneda 2 3 6 3" xfId="1797" xr:uid="{46AA509E-03F9-4C38-A3B1-AF839A3BDE4E}"/>
    <cellStyle name="Moneda 2 3 6 3 2" xfId="2249" xr:uid="{EF00CE17-6165-494F-9001-41285464584E}"/>
    <cellStyle name="Moneda 2 3 6 3 2 2" xfId="3770" xr:uid="{2374F28D-7A05-49DA-966B-29DDD7CF3393}"/>
    <cellStyle name="Moneda 2 3 6 3 3" xfId="2645" xr:uid="{66A7D098-A41D-4341-B4E8-6826BA9BFB4A}"/>
    <cellStyle name="Moneda 2 3 6 3 3 2" xfId="3771" xr:uid="{D1BA2468-DDDA-4CBF-A8CE-AEA78523B1C2}"/>
    <cellStyle name="Moneda 2 3 6 3 4" xfId="3131" xr:uid="{0F2F0332-B890-4F62-AF7F-0B945FA3CC6E}"/>
    <cellStyle name="Moneda 2 3 6 4" xfId="1756" xr:uid="{729A0861-8FA2-40BC-8BF9-49F80BECF667}"/>
    <cellStyle name="Moneda 2 3 6 4 2" xfId="2208" xr:uid="{BB62FE74-A833-457E-8C0A-23C8BD4BC283}"/>
    <cellStyle name="Moneda 2 3 6 4 2 2" xfId="3772" xr:uid="{4951ED6F-70DB-4EC9-8518-A8FE5A6ABE5F}"/>
    <cellStyle name="Moneda 2 3 6 4 3" xfId="2604" xr:uid="{FF24B979-F5D2-40AB-B1B2-EC28CA0C44B6}"/>
    <cellStyle name="Moneda 2 3 6 4 3 2" xfId="3773" xr:uid="{2147C48B-6757-4EF7-AF09-23D0F81627BA}"/>
    <cellStyle name="Moneda 2 3 6 4 4" xfId="3132" xr:uid="{1A9EF021-D868-4D0E-A83E-7366E0A010E9}"/>
    <cellStyle name="Moneda 2 3 6 5" xfId="2089" xr:uid="{842AF08F-E5DD-44A2-9ED7-A1647E60A589}"/>
    <cellStyle name="Moneda 2 3 6 5 2" xfId="3774" xr:uid="{DE6270C0-EB15-4372-B8E7-B8FD63D510E1}"/>
    <cellStyle name="Moneda 2 3 6 6" xfId="2497" xr:uid="{63ED468D-3365-4618-ACF1-E8E315D46E5A}"/>
    <cellStyle name="Moneda 2 3 6 6 2" xfId="3775" xr:uid="{12AA8178-D3AC-4260-9E50-3FC0A67DE9B5}"/>
    <cellStyle name="Moneda 2 3 6 7" xfId="2876" xr:uid="{B7D826D7-8457-4A3E-A0A4-202FCDBCE974}"/>
    <cellStyle name="Moneda 2 3 7" xfId="1640" xr:uid="{4425D772-90AB-456A-A1B7-AD57D5291853}"/>
    <cellStyle name="Moneda 2 3 8" xfId="1658" xr:uid="{588FD2DB-9833-45EB-B76B-387FC2EA0533}"/>
    <cellStyle name="Moneda 2 3 9" xfId="1663" xr:uid="{48DC80A3-4CC1-402B-BDA4-B08BE7BE8B37}"/>
    <cellStyle name="Moneda 2 4" xfId="1147" xr:uid="{CCD6D2FD-DA71-4D5D-BE85-1EA68D396BCF}"/>
    <cellStyle name="Moneda 2 4 2" xfId="1509" xr:uid="{4F4D710A-DF90-473B-B0A0-44379424CBEA}"/>
    <cellStyle name="Moneda 2 5" xfId="1510" xr:uid="{E6B9A279-A34E-48F1-8DF8-C0EA45D43D3B}"/>
    <cellStyle name="Moneda 2 5 2" xfId="1680" xr:uid="{5CFF5CDB-4693-4864-B3E0-78F4C6DAF172}"/>
    <cellStyle name="Moneda 2 5 2 2" xfId="1935" xr:uid="{E4372D63-5D38-4BD9-A3B8-00633FEFA256}"/>
    <cellStyle name="Moneda 2 5 2 2 2" xfId="2387" xr:uid="{9102D866-7159-41B3-8E43-DA98DBC9A8D9}"/>
    <cellStyle name="Moneda 2 5 2 2 2 2" xfId="3776" xr:uid="{AB1C49B3-456A-44AE-8CBF-5872CFCB2576}"/>
    <cellStyle name="Moneda 2 5 2 2 3" xfId="2783" xr:uid="{E7B27862-4596-4C0C-B081-8A95599EF184}"/>
    <cellStyle name="Moneda 2 5 2 2 3 2" xfId="3777" xr:uid="{4AACE5C9-DC19-4076-83BD-65AB7999584B}"/>
    <cellStyle name="Moneda 2 5 2 2 4" xfId="3133" xr:uid="{000990A2-828F-4EF1-BABB-C57C8229DE58}"/>
    <cellStyle name="Moneda 2 5 2 3" xfId="1836" xr:uid="{5EF12399-4857-43B1-BD97-490F96CF5606}"/>
    <cellStyle name="Moneda 2 5 2 3 2" xfId="2288" xr:uid="{61B3410D-7B74-4EA9-9F67-57695F13A883}"/>
    <cellStyle name="Moneda 2 5 2 3 2 2" xfId="3778" xr:uid="{1B17F9E9-C391-4055-8B65-4E209160C74B}"/>
    <cellStyle name="Moneda 2 5 2 3 3" xfId="2684" xr:uid="{A5238DCB-A4B7-4DBE-AFE8-D62D7EE54CEF}"/>
    <cellStyle name="Moneda 2 5 2 3 3 2" xfId="3779" xr:uid="{AB10E401-5A1F-480D-8031-FF908BC92E6B}"/>
    <cellStyle name="Moneda 2 5 2 3 4" xfId="3134" xr:uid="{2738AA61-5020-47E6-95ED-56B9B7548B6D}"/>
    <cellStyle name="Moneda 2 5 2 4" xfId="2135" xr:uid="{CC055D6E-467B-4D03-9019-5C4343370EB4}"/>
    <cellStyle name="Moneda 2 5 2 4 2" xfId="3780" xr:uid="{CACFE221-CA64-4D02-86F1-951BE4F20CFD}"/>
    <cellStyle name="Moneda 2 5 2 5" xfId="2531" xr:uid="{8DAB1C96-1930-4F29-99DB-3436C8121E39}"/>
    <cellStyle name="Moneda 2 5 2 5 2" xfId="3781" xr:uid="{08B1BCAF-2F60-47AD-95C2-E6A408611B5A}"/>
    <cellStyle name="Moneda 2 5 2 6" xfId="2912" xr:uid="{23742577-C63D-497C-A4E9-C74C615EB3F4}"/>
    <cellStyle name="Moneda 2 5 3" xfId="1903" xr:uid="{22A49F6B-E045-471C-B5F2-EDB93C9363D6}"/>
    <cellStyle name="Moneda 2 5 3 2" xfId="2355" xr:uid="{88680B66-CA00-4FDA-8792-2B063479FC80}"/>
    <cellStyle name="Moneda 2 5 3 2 2" xfId="3782" xr:uid="{4A6FB8F1-20CD-47D3-82A4-BA04BCBECFAB}"/>
    <cellStyle name="Moneda 2 5 3 3" xfId="2751" xr:uid="{BDC817FC-A4DF-4504-89C7-9965A4F6F42B}"/>
    <cellStyle name="Moneda 2 5 3 3 2" xfId="3783" xr:uid="{24DC8C4C-19A9-4D20-9AB1-149774C29BF9}"/>
    <cellStyle name="Moneda 2 5 3 4" xfId="3135" xr:uid="{4EE8AD46-DD6A-4D9D-80C5-769E72C500AD}"/>
    <cellStyle name="Moneda 2 5 4" xfId="1798" xr:uid="{5C13AB2E-0EAD-4669-9119-76B55DAEF7B5}"/>
    <cellStyle name="Moneda 2 5 4 2" xfId="2250" xr:uid="{25182B8C-99CC-4E92-A7E1-C68D70E0AEDF}"/>
    <cellStyle name="Moneda 2 5 4 2 2" xfId="3784" xr:uid="{3BFA60FE-CA4C-4E5C-9950-7DF3A26AE6E1}"/>
    <cellStyle name="Moneda 2 5 4 3" xfId="2646" xr:uid="{2E203D24-2AE8-4231-BE74-3F45DB4A4997}"/>
    <cellStyle name="Moneda 2 5 4 3 2" xfId="3785" xr:uid="{E694B89E-892F-44EB-8A12-F26C3F9B19E1}"/>
    <cellStyle name="Moneda 2 5 4 4" xfId="3136" xr:uid="{80667A75-759A-4C6C-BF4E-F2E4E97702C6}"/>
    <cellStyle name="Moneda 2 5 5" xfId="1690" xr:uid="{DD08E018-B502-4FAB-8DE1-DBB68A60E60D}"/>
    <cellStyle name="Moneda 2 5 5 2" xfId="2143" xr:uid="{25B4F655-B4ED-4A2B-8F2D-C1BE1A827E7D}"/>
    <cellStyle name="Moneda 2 5 5 2 2" xfId="3786" xr:uid="{6CD4D1CD-1656-43A9-8D85-E4AECD383123}"/>
    <cellStyle name="Moneda 2 5 5 3" xfId="2539" xr:uid="{359E9027-2CFC-4BAC-922D-1EEDB379B5CA}"/>
    <cellStyle name="Moneda 2 5 5 3 2" xfId="3787" xr:uid="{C6F11088-64E6-4D4F-8282-B4DC0C9B0F96}"/>
    <cellStyle name="Moneda 2 5 5 4" xfId="3137" xr:uid="{56F1E3F7-9668-4F73-B880-FA1450AA73E9}"/>
    <cellStyle name="Moneda 2 5 6" xfId="2090" xr:uid="{27672340-FFE9-47F8-A1A6-B1D1136B9939}"/>
    <cellStyle name="Moneda 2 5 6 2" xfId="3788" xr:uid="{805378B9-E325-449F-A37C-9ABC98A6E585}"/>
    <cellStyle name="Moneda 2 5 7" xfId="2498" xr:uid="{DA87F99C-D5C4-4F73-9045-4052291212D6}"/>
    <cellStyle name="Moneda 2 5 7 2" xfId="3789" xr:uid="{16B5065C-119B-4279-B5E4-D9D3F2D8D3B5}"/>
    <cellStyle name="Moneda 2 5 8" xfId="2877" xr:uid="{F3227A39-31A8-403B-A3F8-07EDC635A6CC}"/>
    <cellStyle name="Moneda 2 6" xfId="1511" xr:uid="{16BF69CD-EA1A-49D4-8D9F-949CFB4FDA1A}"/>
    <cellStyle name="Moneda 2 6 2" xfId="1904" xr:uid="{10698093-6F03-452D-AC78-46FA818ED527}"/>
    <cellStyle name="Moneda 2 6 2 2" xfId="2356" xr:uid="{062E6A4A-82DB-479A-9910-2C2F30CA4207}"/>
    <cellStyle name="Moneda 2 6 2 2 2" xfId="3790" xr:uid="{8E2E13D4-79A2-41B9-AC8C-8E2EB4FA98E0}"/>
    <cellStyle name="Moneda 2 6 2 3" xfId="2752" xr:uid="{BEFD9C5F-8BBD-4409-BADB-EFDE93A6EABA}"/>
    <cellStyle name="Moneda 2 6 2 3 2" xfId="3791" xr:uid="{310FD4B4-AE1D-42CD-919F-58941EB53A4E}"/>
    <cellStyle name="Moneda 2 6 2 4" xfId="3138" xr:uid="{DBB1D2E0-AD87-43B7-961B-703E3977B9D1}"/>
    <cellStyle name="Moneda 2 6 3" xfId="1799" xr:uid="{4704BE15-900E-4C6A-A929-142A27E418B4}"/>
    <cellStyle name="Moneda 2 6 3 2" xfId="2251" xr:uid="{BFBFF21F-7038-47B7-A9E2-31EEECAAE290}"/>
    <cellStyle name="Moneda 2 6 3 2 2" xfId="3792" xr:uid="{5B5297A9-BBC1-42F3-9AF6-49072E215E63}"/>
    <cellStyle name="Moneda 2 6 3 3" xfId="2647" xr:uid="{AE644BF0-85DA-4C6E-A92E-C9E68D729036}"/>
    <cellStyle name="Moneda 2 6 3 3 2" xfId="3793" xr:uid="{13D7EDEA-4C4E-411C-904D-45F5766EA523}"/>
    <cellStyle name="Moneda 2 6 3 4" xfId="3139" xr:uid="{524FF1D4-16C5-4A0C-BFDE-277A3D7FA075}"/>
    <cellStyle name="Moneda 2 6 4" xfId="1948" xr:uid="{096F2BCA-F695-4827-A55F-650E7740FD9E}"/>
    <cellStyle name="Moneda 2 6 4 2" xfId="2400" xr:uid="{E3A53D0C-B958-4378-A0B4-613F588EDC4F}"/>
    <cellStyle name="Moneda 2 6 4 2 2" xfId="3794" xr:uid="{10D7300F-B951-4061-B5B5-D38A93593C47}"/>
    <cellStyle name="Moneda 2 6 4 3" xfId="2796" xr:uid="{D95174A6-F948-46DA-974B-E8A07B9CFBCA}"/>
    <cellStyle name="Moneda 2 6 4 3 2" xfId="3795" xr:uid="{7FDC11CE-B237-4C61-9197-6AAF1AECA67B}"/>
    <cellStyle name="Moneda 2 6 4 4" xfId="3140" xr:uid="{3DA2ED97-89AB-4A92-BA3A-255EAF8121AC}"/>
    <cellStyle name="Moneda 2 6 5" xfId="2091" xr:uid="{93A47A24-2C85-4DED-874C-C93CB0D8DFC9}"/>
    <cellStyle name="Moneda 2 6 5 2" xfId="3796" xr:uid="{B7FD5F96-9228-4A5A-A226-F7AC1F681B35}"/>
    <cellStyle name="Moneda 2 6 6" xfId="2499" xr:uid="{20102FE1-F356-4080-861B-084CAD2642CC}"/>
    <cellStyle name="Moneda 2 6 6 2" xfId="3797" xr:uid="{B7656931-5A7C-4327-93D6-88E84EE58642}"/>
    <cellStyle name="Moneda 2 6 7" xfId="2878" xr:uid="{03E72403-CA74-4654-BFA4-F08D2CD7EAF8}"/>
    <cellStyle name="Moneda 2 7" xfId="1644" xr:uid="{47EADBEE-E77C-4424-9FEF-1DF0F0CE126B}"/>
    <cellStyle name="Moneda 2 8" xfId="1140" xr:uid="{DCD5E3BF-1654-4732-ABB8-A7C1530EEFA0}"/>
    <cellStyle name="Moneda 2 9" xfId="3798" xr:uid="{AF3B5817-E263-4FDA-B70D-AF3416032068}"/>
    <cellStyle name="Moneda 20" xfId="1148" xr:uid="{FFB963E8-58F5-459E-9DF6-F11FD6D85AAF}"/>
    <cellStyle name="Moneda 21" xfId="1149" xr:uid="{FF507D24-DD56-46A1-A28A-19F6F60C8946}"/>
    <cellStyle name="Moneda 22" xfId="1150" xr:uid="{2DEA1C96-AD05-4089-A03F-90C1446D7EBA}"/>
    <cellStyle name="Moneda 23" xfId="1151" xr:uid="{3B975042-EA70-498C-AE0F-EB251D32CFC0}"/>
    <cellStyle name="Moneda 24" xfId="1152" xr:uid="{A78D5E76-AEB3-4B75-98E9-08C1A635C2F8}"/>
    <cellStyle name="Moneda 25" xfId="1153" xr:uid="{CEF13227-B1DE-4327-9318-C1BC1203DF70}"/>
    <cellStyle name="Moneda 26" xfId="1154" xr:uid="{34A8A7C4-DD2B-41A3-AEAD-B42649048E95}"/>
    <cellStyle name="Moneda 27" xfId="1155" xr:uid="{F49B14CA-C716-46DF-B2B3-8C911EAEA53C}"/>
    <cellStyle name="Moneda 28" xfId="1156" xr:uid="{69AAD25C-D9EF-4FB0-B3B2-91FFEF1A1FB1}"/>
    <cellStyle name="Moneda 29" xfId="1157" xr:uid="{704F8470-624C-4268-B6D8-19CD384E90EA}"/>
    <cellStyle name="Moneda 3" xfId="891" xr:uid="{00000000-0005-0000-0000-00007D030000}"/>
    <cellStyle name="Moneda 3 2" xfId="1159" xr:uid="{C5D4D1E4-319B-4FFE-8D9B-374F6E0F5357}"/>
    <cellStyle name="Moneda 3 3" xfId="1160" xr:uid="{C73930F6-0D02-45D3-9524-AEAD50C5E6E3}"/>
    <cellStyle name="Moneda 3 4" xfId="1161" xr:uid="{0ACD9F0C-1AA7-4993-8338-CAFF9ED053E6}"/>
    <cellStyle name="Moneda 3 5" xfId="1512" xr:uid="{71483A5A-B0A7-4175-B534-81DCCCF3FE6D}"/>
    <cellStyle name="Moneda 3 6" xfId="1513" xr:uid="{8E8D0583-A06C-4FA0-9DFF-06E6FCE5E2DD}"/>
    <cellStyle name="Moneda 3 6 2" xfId="1905" xr:uid="{BD1DC9B6-7DB3-4A2E-8A0F-C51CEEBF164B}"/>
    <cellStyle name="Moneda 3 6 2 2" xfId="2357" xr:uid="{BFEA69AB-604F-414F-AD26-067B982499EB}"/>
    <cellStyle name="Moneda 3 6 2 2 2" xfId="3799" xr:uid="{5C439377-7D38-439B-8E9F-4782183D908E}"/>
    <cellStyle name="Moneda 3 6 2 3" xfId="2753" xr:uid="{32536B30-A8B7-4FDC-9FDE-B0B9E6636F79}"/>
    <cellStyle name="Moneda 3 6 2 3 2" xfId="3800" xr:uid="{84B4F3F1-3179-4A42-A68C-0F70DD718A52}"/>
    <cellStyle name="Moneda 3 6 2 4" xfId="3141" xr:uid="{14FA6923-1D8C-47BD-8F14-5FFCFF81DC89}"/>
    <cellStyle name="Moneda 3 6 3" xfId="1800" xr:uid="{FB9E25F9-51B0-4DCB-B180-2E1F293A98A1}"/>
    <cellStyle name="Moneda 3 6 3 2" xfId="2252" xr:uid="{5B2A29F1-EB12-4959-9A18-24693B80F3E3}"/>
    <cellStyle name="Moneda 3 6 3 2 2" xfId="3801" xr:uid="{E2EE31E2-11BD-4DD6-B8E6-90103F83537F}"/>
    <cellStyle name="Moneda 3 6 3 3" xfId="2648" xr:uid="{AD099371-AF2B-435B-97F4-7131210EB3F2}"/>
    <cellStyle name="Moneda 3 6 3 3 2" xfId="3802" xr:uid="{A3746464-C0C9-4C18-A629-9E24DA53627A}"/>
    <cellStyle name="Moneda 3 6 3 4" xfId="3142" xr:uid="{D5BD084A-26D0-4BFD-B725-FBC7905DB922}"/>
    <cellStyle name="Moneda 3 6 4" xfId="1707" xr:uid="{2DE3F607-0E0B-4153-8347-90E0EFDF39EA}"/>
    <cellStyle name="Moneda 3 6 4 2" xfId="2159" xr:uid="{71ABE935-59D8-41BB-BC74-B2FF0194C6A2}"/>
    <cellStyle name="Moneda 3 6 4 2 2" xfId="3803" xr:uid="{B7A489C7-2001-4532-9D7B-90AEB43154C7}"/>
    <cellStyle name="Moneda 3 6 4 3" xfId="2555" xr:uid="{9590D8AF-7F8D-48C1-84E1-881694E60553}"/>
    <cellStyle name="Moneda 3 6 4 3 2" xfId="3804" xr:uid="{90CC19C8-A006-4D90-B64A-66B62E3A54D7}"/>
    <cellStyle name="Moneda 3 6 4 4" xfId="3143" xr:uid="{608E7612-ABA7-423E-ADD7-E97E41934044}"/>
    <cellStyle name="Moneda 3 6 5" xfId="2092" xr:uid="{0EA5F9AE-C11D-4477-825F-2A881723BFC7}"/>
    <cellStyle name="Moneda 3 6 5 2" xfId="3805" xr:uid="{18246F8F-46BE-40E8-AD57-CF3062783136}"/>
    <cellStyle name="Moneda 3 6 6" xfId="2500" xr:uid="{2CE5C1EA-8E73-4B04-B2D4-91073149A191}"/>
    <cellStyle name="Moneda 3 6 6 2" xfId="3806" xr:uid="{E4C93BEA-E71D-4B29-BD84-9A5EAD32A90A}"/>
    <cellStyle name="Moneda 3 6 7" xfId="2879" xr:uid="{7DF3197F-A6BA-4B4F-AD08-825065868ABE}"/>
    <cellStyle name="Moneda 3 7" xfId="1645" xr:uid="{D6F1F535-5259-4BAE-A026-38A62B3D24A5}"/>
    <cellStyle name="Moneda 3 8" xfId="1158" xr:uid="{DDEB537A-80A2-4316-901A-8F520DDFE10E}"/>
    <cellStyle name="Moneda 3 9" xfId="3807" xr:uid="{13809C40-7150-4C29-A0DA-0ED2993DEC03}"/>
    <cellStyle name="Moneda 30" xfId="1162" xr:uid="{18215DFB-745C-4CC9-8733-550B082A504C}"/>
    <cellStyle name="Moneda 31" xfId="1163" xr:uid="{578ADC43-3A8D-427B-95AF-7BB2E4D725DD}"/>
    <cellStyle name="Moneda 32" xfId="1514" xr:uid="{F6B233BB-1763-4DF6-9B03-7B1183093454}"/>
    <cellStyle name="Moneda 33" xfId="1515" xr:uid="{1F223DD4-C863-430C-A5E0-8349FD3811D3}"/>
    <cellStyle name="Moneda 34" xfId="1516" xr:uid="{90DCD5A9-F712-4C17-93F4-2B19F8D90FA8}"/>
    <cellStyle name="Moneda 35" xfId="1517" xr:uid="{73A7F622-2C32-45DF-AC81-39D6A14AAA8C}"/>
    <cellStyle name="Moneda 36" xfId="1518" xr:uid="{C93B9034-072F-4D1B-8B87-1C9B899A1A38}"/>
    <cellStyle name="Moneda 37" xfId="1519" xr:uid="{BBE1F94F-DE4B-436A-8A3F-591F4AC3F843}"/>
    <cellStyle name="Moneda 38" xfId="1520" xr:uid="{F65FB3FA-C2ED-48C0-9E20-8BC33EDC8793}"/>
    <cellStyle name="Moneda 39" xfId="1521" xr:uid="{C25823B8-FCB0-4899-92CD-8E67FD070A6B}"/>
    <cellStyle name="Moneda 4" xfId="892" xr:uid="{00000000-0005-0000-0000-00007E030000}"/>
    <cellStyle name="Moneda 4 2" xfId="893" xr:uid="{00000000-0005-0000-0000-00007F030000}"/>
    <cellStyle name="Moneda 4 2 2" xfId="1165" xr:uid="{5FD18482-B2BE-43C0-871C-21277B5A7D50}"/>
    <cellStyle name="Moneda 4 2 3" xfId="1166" xr:uid="{FCCAB06F-4B50-4F70-B8E2-7EF59C85B5EA}"/>
    <cellStyle name="Moneda 4 2 4" xfId="1522" xr:uid="{5FB8C71B-9916-446E-A06E-83DCE3FE407B}"/>
    <cellStyle name="Moneda 4 2 4 2" xfId="1906" xr:uid="{DBD892EE-EBBA-4012-8C4D-25DD558389A9}"/>
    <cellStyle name="Moneda 4 2 4 2 2" xfId="2358" xr:uid="{3D77B41A-A8CE-452A-A8A7-CAA8FBB055BF}"/>
    <cellStyle name="Moneda 4 2 4 2 2 2" xfId="3808" xr:uid="{5EE0E012-0A33-46DF-8EA0-A434A7658421}"/>
    <cellStyle name="Moneda 4 2 4 2 3" xfId="2754" xr:uid="{CD295C69-1877-4C44-B267-25D2BF623D6E}"/>
    <cellStyle name="Moneda 4 2 4 2 3 2" xfId="3809" xr:uid="{9C690626-EB43-467A-8A1C-4FD44EE0C684}"/>
    <cellStyle name="Moneda 4 2 4 2 4" xfId="3144" xr:uid="{E5704E29-FEC1-4600-9A08-1212BFF90267}"/>
    <cellStyle name="Moneda 4 2 4 3" xfId="1801" xr:uid="{9AC4425F-2A23-4DDE-AA8B-D16809C5E91C}"/>
    <cellStyle name="Moneda 4 2 4 3 2" xfId="2253" xr:uid="{1B1B9988-75F7-4B7A-940D-74FFA27CCFA7}"/>
    <cellStyle name="Moneda 4 2 4 3 2 2" xfId="3810" xr:uid="{9A5BF5E4-E0FC-4B4F-AA64-753588D1DD3A}"/>
    <cellStyle name="Moneda 4 2 4 3 3" xfId="2649" xr:uid="{2C67548E-28AB-40C2-BAD3-AAEDF673326E}"/>
    <cellStyle name="Moneda 4 2 4 3 3 2" xfId="3811" xr:uid="{66E02316-D265-4754-9B89-43702985C918}"/>
    <cellStyle name="Moneda 4 2 4 3 4" xfId="3145" xr:uid="{4FACBCFB-7F27-4D70-891E-622F0BAF1859}"/>
    <cellStyle name="Moneda 4 2 4 4" xfId="1714" xr:uid="{D8E46CAC-5B27-4DB8-BA87-8228149B32A5}"/>
    <cellStyle name="Moneda 4 2 4 4 2" xfId="2166" xr:uid="{91D5FFC0-B321-4CA4-A0C1-DA0DF9CF0C14}"/>
    <cellStyle name="Moneda 4 2 4 4 2 2" xfId="3812" xr:uid="{BC5F956F-0BF8-4DB2-B279-73829DDEA105}"/>
    <cellStyle name="Moneda 4 2 4 4 3" xfId="2562" xr:uid="{1AC8FFF5-928A-4CA8-ABB0-059DC3EC0761}"/>
    <cellStyle name="Moneda 4 2 4 4 3 2" xfId="3813" xr:uid="{051B9749-969C-4784-8E69-10D0207B7A21}"/>
    <cellStyle name="Moneda 4 2 4 4 4" xfId="3146" xr:uid="{A437E306-DE71-4717-B551-456EACC8BAF6}"/>
    <cellStyle name="Moneda 4 2 4 5" xfId="2093" xr:uid="{62659A44-7AD4-4087-9C5A-B5ADFE471078}"/>
    <cellStyle name="Moneda 4 2 4 5 2" xfId="3814" xr:uid="{D121EB40-8138-4D7A-8124-5B0B75C2903B}"/>
    <cellStyle name="Moneda 4 2 4 6" xfId="2501" xr:uid="{03FD64CD-FDBE-4508-BE47-8B6633FD7F69}"/>
    <cellStyle name="Moneda 4 2 4 6 2" xfId="3815" xr:uid="{701B3C0C-C189-4C97-B0F0-5C49D6A44A0E}"/>
    <cellStyle name="Moneda 4 2 4 7" xfId="2880" xr:uid="{8FCF6148-CBDE-4950-92A5-4C0B0DEC1C22}"/>
    <cellStyle name="Moneda 4 2 5" xfId="1641" xr:uid="{DDB3F619-0441-4907-B5D6-1CB5F2CADEC7}"/>
    <cellStyle name="Moneda 4 2 6" xfId="1664" xr:uid="{47C5653D-2412-413A-A405-4DDEEFDF2872}"/>
    <cellStyle name="Moneda 4 2 7" xfId="1067" xr:uid="{8E9505A8-895A-4BB5-9518-890362804FD3}"/>
    <cellStyle name="Moneda 4 2 8" xfId="3816" xr:uid="{0D26C53E-6132-45F9-B33C-7617DC33B8BF}"/>
    <cellStyle name="Moneda 4 3" xfId="1167" xr:uid="{B7423E68-A19C-4D0A-B558-A68F10B2C660}"/>
    <cellStyle name="Moneda 4 4" xfId="1168" xr:uid="{A973CCC1-8CFF-4B56-8A21-1A27C1F4A72D}"/>
    <cellStyle name="Moneda 4 5" xfId="1523" xr:uid="{2DA9FF7C-C174-4596-8F33-B605DADDF916}"/>
    <cellStyle name="Moneda 4 6" xfId="1524" xr:uid="{1343CDC1-7CC7-4E22-ADDF-D2FA6DB9285B}"/>
    <cellStyle name="Moneda 4 6 2" xfId="1907" xr:uid="{ACB82A2A-1B08-4517-B2A0-D050C2009A3E}"/>
    <cellStyle name="Moneda 4 6 2 2" xfId="2359" xr:uid="{870055B8-2E68-4298-A23F-4E281E1EA711}"/>
    <cellStyle name="Moneda 4 6 2 2 2" xfId="3817" xr:uid="{92B6089F-A10B-4B72-AA69-1977F873B600}"/>
    <cellStyle name="Moneda 4 6 2 3" xfId="2755" xr:uid="{076CAD21-AC3C-4CD8-8B1A-34D3B3054F3B}"/>
    <cellStyle name="Moneda 4 6 2 3 2" xfId="3818" xr:uid="{716C1AAA-BFDF-45F0-A690-CBBF5E647677}"/>
    <cellStyle name="Moneda 4 6 2 4" xfId="3147" xr:uid="{5986D664-951F-46EB-B39C-FF5DFFB7EAEC}"/>
    <cellStyle name="Moneda 4 6 3" xfId="1802" xr:uid="{0C01BEDD-CEC4-457B-87AF-0FC4B7ED9827}"/>
    <cellStyle name="Moneda 4 6 3 2" xfId="2254" xr:uid="{88D330B7-7853-4814-8AA9-5B74AA24080E}"/>
    <cellStyle name="Moneda 4 6 3 2 2" xfId="3819" xr:uid="{286B084D-FCEB-41BB-9963-C62E362E72ED}"/>
    <cellStyle name="Moneda 4 6 3 3" xfId="2650" xr:uid="{317C18AA-A200-49A8-AEF3-993040BD64B4}"/>
    <cellStyle name="Moneda 4 6 3 3 2" xfId="3820" xr:uid="{A38050FB-B4D9-49F2-8032-14DD7EAFB899}"/>
    <cellStyle name="Moneda 4 6 3 4" xfId="3148" xr:uid="{1724D9A5-D279-434D-B22F-6D384E806E97}"/>
    <cellStyle name="Moneda 4 6 4" xfId="1765" xr:uid="{C9FBA78A-BDD0-4904-A9C6-C26D613E7DFA}"/>
    <cellStyle name="Moneda 4 6 4 2" xfId="2217" xr:uid="{E2C984FB-519C-4F55-BE33-C0A2E7D8ABC3}"/>
    <cellStyle name="Moneda 4 6 4 2 2" xfId="3821" xr:uid="{4CDC388B-E7BA-4638-9AD8-EEC05DAE794D}"/>
    <cellStyle name="Moneda 4 6 4 3" xfId="2613" xr:uid="{734C3891-E281-48AD-B020-AEA114101424}"/>
    <cellStyle name="Moneda 4 6 4 3 2" xfId="3822" xr:uid="{AC4F4ADF-57DD-4CB9-BDCC-30E6B17048A7}"/>
    <cellStyle name="Moneda 4 6 4 4" xfId="3149" xr:uid="{13D15AFF-6009-43CE-9495-DF634A7AC9E6}"/>
    <cellStyle name="Moneda 4 6 5" xfId="2094" xr:uid="{E9F442BC-A0B4-4A7A-B698-9D0D437D691F}"/>
    <cellStyle name="Moneda 4 6 5 2" xfId="3823" xr:uid="{2D8CCE82-DF1D-4567-A410-7EB4F587F292}"/>
    <cellStyle name="Moneda 4 6 6" xfId="2502" xr:uid="{2A22A3A9-0206-4533-9222-5FE7F97FD770}"/>
    <cellStyle name="Moneda 4 6 6 2" xfId="3824" xr:uid="{4363934A-3026-434D-BBCD-A7D020E547E6}"/>
    <cellStyle name="Moneda 4 6 7" xfId="2881" xr:uid="{6FB7EED8-1E2B-4DB8-993F-B03480E34124}"/>
    <cellStyle name="Moneda 4 7" xfId="1647" xr:uid="{8EB60450-D123-4968-A413-60276D1B8B63}"/>
    <cellStyle name="Moneda 4 8" xfId="1164" xr:uid="{8B29EF55-2A1F-43C1-B50F-787C611DBBF1}"/>
    <cellStyle name="Moneda 4 9" xfId="3825" xr:uid="{0BB9032B-31C5-4EF8-9753-17813564DBF1}"/>
    <cellStyle name="Moneda 40" xfId="1525" xr:uid="{7C9D2096-E9BD-432A-9659-F311972C30E4}"/>
    <cellStyle name="Moneda 41" xfId="1526" xr:uid="{DD54DCFE-FEBA-44B5-8CB2-64C72A958A26}"/>
    <cellStyle name="Moneda 42" xfId="1527" xr:uid="{93843778-DCDD-4250-8E77-90A7BB826DD8}"/>
    <cellStyle name="Moneda 42 2" xfId="1909" xr:uid="{58203887-9094-48DF-9320-DEC5E1A187DA}"/>
    <cellStyle name="Moneda 42 2 2" xfId="2361" xr:uid="{0EA58B8B-99B7-43A4-B957-C4F99A116957}"/>
    <cellStyle name="Moneda 42 2 2 2" xfId="3826" xr:uid="{5A119DFB-0EE5-4433-9A5D-20B5DF68EF89}"/>
    <cellStyle name="Moneda 42 2 3" xfId="2757" xr:uid="{AB7D9BD2-E248-443D-BD43-8C85C6CE7D5F}"/>
    <cellStyle name="Moneda 42 2 3 2" xfId="3827" xr:uid="{8CBE20E8-0F56-49AB-B9C6-6871A31288A9}"/>
    <cellStyle name="Moneda 42 2 4" xfId="3150" xr:uid="{3ADF2DBC-985A-4D00-90AB-A3D33212B6B2}"/>
    <cellStyle name="Moneda 42 3" xfId="1803" xr:uid="{D4B082B7-7869-433C-8A8F-02D00E165618}"/>
    <cellStyle name="Moneda 42 3 2" xfId="2255" xr:uid="{4F9EBB95-FEBA-4C81-99BD-0FD88FA2912F}"/>
    <cellStyle name="Moneda 42 3 2 2" xfId="3828" xr:uid="{E24F164E-7E99-419D-8EAA-4CDBA2D34530}"/>
    <cellStyle name="Moneda 42 3 3" xfId="2651" xr:uid="{74EE91A2-F94D-4D3D-8076-3E28E6A3A65A}"/>
    <cellStyle name="Moneda 42 3 3 2" xfId="3829" xr:uid="{D27072E8-A64F-4045-9825-1CA147918E32}"/>
    <cellStyle name="Moneda 42 3 4" xfId="3151" xr:uid="{A98D98F8-8069-42E7-A1CF-66B7A4EB7573}"/>
    <cellStyle name="Moneda 42 4" xfId="1717" xr:uid="{2FF00979-1675-4225-BE73-9A1472E5B131}"/>
    <cellStyle name="Moneda 42 4 2" xfId="2169" xr:uid="{02BA2719-99AB-4EC4-A44A-334410F4CFC3}"/>
    <cellStyle name="Moneda 42 4 2 2" xfId="3830" xr:uid="{8AD8F341-591A-41C2-A2AE-22663CEC1D2D}"/>
    <cellStyle name="Moneda 42 4 3" xfId="2565" xr:uid="{4A01FAEA-3AE9-46B3-86BB-D78526F6929F}"/>
    <cellStyle name="Moneda 42 4 3 2" xfId="3831" xr:uid="{A999F0CC-4C8D-4BB1-A549-F3C6F70B7115}"/>
    <cellStyle name="Moneda 42 4 4" xfId="3152" xr:uid="{B7822812-8CA1-4681-B664-9003C6169B3F}"/>
    <cellStyle name="Moneda 42 5" xfId="2095" xr:uid="{C4A2AFD1-681D-4710-869C-DFE774B2F282}"/>
    <cellStyle name="Moneda 42 5 2" xfId="3832" xr:uid="{F80D4D5E-B2B1-4F3F-ACD7-254894024BB7}"/>
    <cellStyle name="Moneda 42 6" xfId="2503" xr:uid="{114C737C-0809-476A-A695-B9F987482DBB}"/>
    <cellStyle name="Moneda 42 6 2" xfId="3833" xr:uid="{FD1CFF85-6881-40E6-A655-FFC5EA0C4C21}"/>
    <cellStyle name="Moneda 42 7" xfId="2882" xr:uid="{EBD67E12-CCEE-41D5-85FE-255FF4BF5075}"/>
    <cellStyle name="Moneda 43" xfId="1639" xr:uid="{FB1B72AC-60FB-431F-AF8E-94AB885036F4}"/>
    <cellStyle name="Moneda 44" xfId="1638" xr:uid="{5D51325B-7EC1-4000-A217-973BB5ABD78D}"/>
    <cellStyle name="Moneda 45" xfId="1642" xr:uid="{267AFACE-8FF8-4CDC-B637-5A71D4738FDD}"/>
    <cellStyle name="Moneda 46" xfId="1659" xr:uid="{6D265F5D-3627-4B93-A6AF-C4EA62828E98}"/>
    <cellStyle name="Moneda 46 2" xfId="1681" xr:uid="{ED728C50-DF6E-4395-B911-75AC4D8EF0CF}"/>
    <cellStyle name="Moneda 46 2 2" xfId="1940" xr:uid="{3C62E9A5-294F-4FBA-A965-1B75E98551B4}"/>
    <cellStyle name="Moneda 46 2 2 2" xfId="2392" xr:uid="{C6AEA26F-752C-49A9-B8B1-C703AD7FA23C}"/>
    <cellStyle name="Moneda 46 2 2 2 2" xfId="3834" xr:uid="{96F0A2E3-DE4D-451F-9A99-63C0CEEB4E32}"/>
    <cellStyle name="Moneda 46 2 2 3" xfId="2788" xr:uid="{A6615166-096A-4B8D-9936-0BCAE961904E}"/>
    <cellStyle name="Moneda 46 2 2 3 2" xfId="3835" xr:uid="{D13FD3D7-2B2B-4E6C-8C07-F9502514446E}"/>
    <cellStyle name="Moneda 46 2 2 4" xfId="3153" xr:uid="{43E3C700-2337-45B9-A939-D77A1CFC6849}"/>
    <cellStyle name="Moneda 46 2 3" xfId="1841" xr:uid="{BE6FF016-4539-4C55-8FEB-4888478BA90F}"/>
    <cellStyle name="Moneda 46 2 3 2" xfId="2293" xr:uid="{05149B97-BD92-4A20-ADF7-33347F60E41D}"/>
    <cellStyle name="Moneda 46 2 3 2 2" xfId="3836" xr:uid="{6EC48818-873D-4ACA-A967-72192F9975E0}"/>
    <cellStyle name="Moneda 46 2 3 3" xfId="2689" xr:uid="{962007E7-116B-485A-8253-DD6AD696FD82}"/>
    <cellStyle name="Moneda 46 2 3 3 2" xfId="3837" xr:uid="{5A60DD2C-D115-4D29-898B-5D05B4A285A8}"/>
    <cellStyle name="Moneda 46 2 3 4" xfId="3154" xr:uid="{116FF2E4-6042-4724-9827-56800370E44C}"/>
    <cellStyle name="Moneda 46 2 4" xfId="2136" xr:uid="{E9E3477A-C4DE-4CAC-BDA8-B0A77DB86CFF}"/>
    <cellStyle name="Moneda 46 2 4 2" xfId="3838" xr:uid="{BFB583F8-6455-41CE-95C0-6B2508C39520}"/>
    <cellStyle name="Moneda 46 2 5" xfId="2532" xr:uid="{3AE7DF7B-FECB-4B24-A7DE-6BD7F3C16C68}"/>
    <cellStyle name="Moneda 46 2 5 2" xfId="3839" xr:uid="{28066BA3-5E34-4307-868B-95D32A3BC930}"/>
    <cellStyle name="Moneda 46 2 6" xfId="2913" xr:uid="{61CC67E6-5620-4B78-95BA-98FBA9F7920B}"/>
    <cellStyle name="Moneda 46 3" xfId="1921" xr:uid="{3E134A51-E7D4-47BE-94F0-172640EB97C1}"/>
    <cellStyle name="Moneda 46 3 2" xfId="2373" xr:uid="{D1B83484-24D5-44D1-86F8-141F265AED07}"/>
    <cellStyle name="Moneda 46 3 2 2" xfId="3840" xr:uid="{A9CB24E7-CFB0-4B7E-98D3-358FC8EE3F43}"/>
    <cellStyle name="Moneda 46 3 3" xfId="2769" xr:uid="{FEA3E2C2-F2E5-4CE4-925A-580B08E85A1D}"/>
    <cellStyle name="Moneda 46 3 3 2" xfId="3841" xr:uid="{CED1D031-23B3-4414-AC66-14A1BD220100}"/>
    <cellStyle name="Moneda 46 3 4" xfId="3155" xr:uid="{536BF03B-8121-4694-A635-09DAFC37596E}"/>
    <cellStyle name="Moneda 46 4" xfId="1826" xr:uid="{CE6EC3AF-377A-432B-809B-AB585C4BC7FD}"/>
    <cellStyle name="Moneda 46 4 2" xfId="2278" xr:uid="{DF7ADC4E-A220-4EB8-A616-1E7CEA8B1F19}"/>
    <cellStyle name="Moneda 46 4 2 2" xfId="3842" xr:uid="{2A579E09-F87C-4865-9D79-F2A307F1B64A}"/>
    <cellStyle name="Moneda 46 4 3" xfId="2674" xr:uid="{F54C6EBB-64A8-4FE6-B071-09C1DA9DBC91}"/>
    <cellStyle name="Moneda 46 4 3 2" xfId="3843" xr:uid="{2C71F84E-D6D2-4F68-B5C5-0D3C275F1797}"/>
    <cellStyle name="Moneda 46 4 4" xfId="3156" xr:uid="{2DF02C4E-5097-4C2D-8621-E2982ED1B6D9}"/>
    <cellStyle name="Moneda 46 5" xfId="1695" xr:uid="{BD49D823-F6D9-4A26-8CEA-E1EBEEEED4C0}"/>
    <cellStyle name="Moneda 46 5 2" xfId="2148" xr:uid="{21117234-209C-4136-B08B-D34479AF930E}"/>
    <cellStyle name="Moneda 46 5 2 2" xfId="3844" xr:uid="{FB39DC88-F1F2-45BC-B225-58DDA789864E}"/>
    <cellStyle name="Moneda 46 5 3" xfId="2544" xr:uid="{9B35666E-4FC9-4FE8-94A2-10B2FBA1838F}"/>
    <cellStyle name="Moneda 46 5 3 2" xfId="3845" xr:uid="{C08B908D-0369-4A5D-9B3B-21C4CCCC8C7B}"/>
    <cellStyle name="Moneda 46 5 4" xfId="3157" xr:uid="{FA024DFC-8D12-492E-9F81-EE0B14C28D33}"/>
    <cellStyle name="Moneda 46 6" xfId="2115" xr:uid="{8F215D92-0995-4293-AC61-90A8F47A64DE}"/>
    <cellStyle name="Moneda 46 6 2" xfId="3846" xr:uid="{1CA2376A-76EC-48E5-92A6-3446ABE00677}"/>
    <cellStyle name="Moneda 46 7" xfId="2514" xr:uid="{1306C9D4-A638-4373-8B4E-ABD1AFFA23A6}"/>
    <cellStyle name="Moneda 46 7 2" xfId="3847" xr:uid="{0025BCF2-CBBF-4097-B278-8CEB60F03C5C}"/>
    <cellStyle name="Moneda 46 8" xfId="2894" xr:uid="{48C39EFC-101E-41A7-9E5B-705FA243ED08}"/>
    <cellStyle name="Moneda 47" xfId="1661" xr:uid="{915BF2EC-5716-488C-A1C0-79032736DCB1}"/>
    <cellStyle name="Moneda 48" xfId="1662" xr:uid="{48AD0318-4358-44A8-A42C-B38A1571AA24}"/>
    <cellStyle name="Moneda 49" xfId="1074" xr:uid="{1015CF21-EDC2-490A-8F4B-4E202E930FCD}"/>
    <cellStyle name="Moneda 5" xfId="894" xr:uid="{00000000-0005-0000-0000-000080030000}"/>
    <cellStyle name="Moneda 5 2" xfId="895" xr:uid="{00000000-0005-0000-0000-000081030000}"/>
    <cellStyle name="Moneda 5 2 2" xfId="1170" xr:uid="{6817CA1D-F228-4034-9D92-F01DA67FAAE7}"/>
    <cellStyle name="Moneda 5 2 3" xfId="1528" xr:uid="{3D178D4F-6914-44EF-A841-6FEB9FD11FB4}"/>
    <cellStyle name="Moneda 5 2 3 2" xfId="1910" xr:uid="{E2D55742-CBC3-4F5C-80CE-A640E67C78D2}"/>
    <cellStyle name="Moneda 5 2 3 2 2" xfId="2362" xr:uid="{5FED7035-C0FF-45B1-98C7-8D8D57D148B9}"/>
    <cellStyle name="Moneda 5 2 3 2 2 2" xfId="3848" xr:uid="{DC481A96-F8D8-4C76-95CB-70B33238059F}"/>
    <cellStyle name="Moneda 5 2 3 2 3" xfId="2758" xr:uid="{1E500E97-799A-4359-8155-632A0DB24B26}"/>
    <cellStyle name="Moneda 5 2 3 2 3 2" xfId="3849" xr:uid="{B8806338-7419-4D20-BC81-B71485160D98}"/>
    <cellStyle name="Moneda 5 2 3 2 4" xfId="3158" xr:uid="{E482C732-B92B-441B-B7C8-E3B5EFDACF4B}"/>
    <cellStyle name="Moneda 5 2 3 3" xfId="1804" xr:uid="{1AA9D205-6E55-4D83-8248-85D96FE82F5C}"/>
    <cellStyle name="Moneda 5 2 3 3 2" xfId="2256" xr:uid="{7CFD2E0C-C6B3-442B-8AEE-D729A1DA0E08}"/>
    <cellStyle name="Moneda 5 2 3 3 2 2" xfId="3850" xr:uid="{B86B09C6-E082-4C91-AA48-73EE61B4C593}"/>
    <cellStyle name="Moneda 5 2 3 3 3" xfId="2652" xr:uid="{60BEFE41-B009-4388-AEC8-21A9DAFB7A6F}"/>
    <cellStyle name="Moneda 5 2 3 3 3 2" xfId="3851" xr:uid="{8CB67424-3DAD-43EB-B1BA-29EB13400B37}"/>
    <cellStyle name="Moneda 5 2 3 3 4" xfId="3159" xr:uid="{7E4D3284-3D5F-49E9-9E53-53E9B43D7721}"/>
    <cellStyle name="Moneda 5 2 3 4" xfId="1951" xr:uid="{6A7872D7-157E-42EA-B9F6-2AB2F165713B}"/>
    <cellStyle name="Moneda 5 2 3 4 2" xfId="2403" xr:uid="{D75CD588-2878-4323-8E39-EBD0015E8564}"/>
    <cellStyle name="Moneda 5 2 3 4 2 2" xfId="3852" xr:uid="{DD3E5513-6F0B-422D-ABED-997691CF9788}"/>
    <cellStyle name="Moneda 5 2 3 4 3" xfId="2799" xr:uid="{9EDBEBEB-0F26-4B56-9E4D-EF5F5F72E078}"/>
    <cellStyle name="Moneda 5 2 3 4 3 2" xfId="3853" xr:uid="{92417665-24CC-4712-83EE-6882A569ED91}"/>
    <cellStyle name="Moneda 5 2 3 4 4" xfId="3160" xr:uid="{330E1B91-3B6D-43E5-B105-EE365979CFC5}"/>
    <cellStyle name="Moneda 5 2 3 5" xfId="2096" xr:uid="{9975F0BE-3DD6-4DCE-95B3-438D79DFE3BF}"/>
    <cellStyle name="Moneda 5 2 3 5 2" xfId="3854" xr:uid="{81A570ED-4BA7-40E9-AFB3-BC9F46FB3A05}"/>
    <cellStyle name="Moneda 5 2 3 6" xfId="2504" xr:uid="{32CEA62C-4B83-4E1A-99A2-D213A435E2E3}"/>
    <cellStyle name="Moneda 5 2 3 6 2" xfId="3855" xr:uid="{29C863E2-7E4A-4CE8-9A6F-E1D396F7751E}"/>
    <cellStyle name="Moneda 5 2 3 7" xfId="2883" xr:uid="{5D841EB0-AE23-4884-85DA-9EECF8DDBC67}"/>
    <cellStyle name="Moneda 5 2 4" xfId="1169" xr:uid="{1E999557-7DA3-435D-96D4-65B61EC15A6F}"/>
    <cellStyle name="Moneda 5 3" xfId="1529" xr:uid="{1C7CE270-DF8F-4C7B-AD93-623701FA52CC}"/>
    <cellStyle name="Moneda 5 4" xfId="1530" xr:uid="{15DD72AB-EF53-4A1B-B0BC-51EB9B8EBD01}"/>
    <cellStyle name="Moneda 5 5" xfId="1531" xr:uid="{4DA1F5C0-595A-44B1-AC4B-731F21D598E7}"/>
    <cellStyle name="Moneda 5 5 2" xfId="1911" xr:uid="{AEF48BEE-8B04-42A4-AF43-D9745EB92F56}"/>
    <cellStyle name="Moneda 5 5 2 2" xfId="2363" xr:uid="{1B44E065-CF04-461C-B332-FC6A9DE6957B}"/>
    <cellStyle name="Moneda 5 5 2 2 2" xfId="3856" xr:uid="{C628802E-DC50-46E2-90DD-9DCC92BFA749}"/>
    <cellStyle name="Moneda 5 5 2 3" xfId="2759" xr:uid="{90539229-3B03-4C4E-A461-2EF1891A582A}"/>
    <cellStyle name="Moneda 5 5 2 3 2" xfId="3857" xr:uid="{55F3857B-9202-4035-9259-0F6B14FC6AB9}"/>
    <cellStyle name="Moneda 5 5 2 4" xfId="3161" xr:uid="{98B7C0DF-9735-4039-BF19-7907B68AF40E}"/>
    <cellStyle name="Moneda 5 5 3" xfId="1805" xr:uid="{CCE76A33-9B68-4BE2-93CE-458248F9A67D}"/>
    <cellStyle name="Moneda 5 5 3 2" xfId="2257" xr:uid="{C4FB9800-590F-4FCD-A0C4-8CFB6CAC2B41}"/>
    <cellStyle name="Moneda 5 5 3 2 2" xfId="3858" xr:uid="{980858DF-E770-444C-8C89-A34EF7B02F7A}"/>
    <cellStyle name="Moneda 5 5 3 3" xfId="2653" xr:uid="{A54EBAC3-1511-4517-AB7B-FF6DD4779F96}"/>
    <cellStyle name="Moneda 5 5 3 3 2" xfId="3859" xr:uid="{A16EE821-65C6-4184-A8E3-3025BBA3F50B}"/>
    <cellStyle name="Moneda 5 5 3 4" xfId="3162" xr:uid="{B8D16A8C-CE3C-4CA0-A099-75FCA7EDC84A}"/>
    <cellStyle name="Moneda 5 5 4" xfId="1715" xr:uid="{78D3F89C-B88A-4C4E-8C83-301F6F34E9BA}"/>
    <cellStyle name="Moneda 5 5 4 2" xfId="2167" xr:uid="{CF771087-A183-42A7-A3F2-869942AC70E8}"/>
    <cellStyle name="Moneda 5 5 4 2 2" xfId="3860" xr:uid="{FF000157-5D06-4077-A7F3-31DFE3D7991F}"/>
    <cellStyle name="Moneda 5 5 4 3" xfId="2563" xr:uid="{7C202E73-2430-46BB-BE9A-66F302A26306}"/>
    <cellStyle name="Moneda 5 5 4 3 2" xfId="3861" xr:uid="{9265F8AF-2037-41F6-8FB0-112A2CF26F7D}"/>
    <cellStyle name="Moneda 5 5 4 4" xfId="3163" xr:uid="{510983A0-C01D-4C25-AC48-1E54BAD45ABA}"/>
    <cellStyle name="Moneda 5 5 5" xfId="2097" xr:uid="{80592F4A-76A0-41CA-95D1-0ACFB748BA30}"/>
    <cellStyle name="Moneda 5 5 5 2" xfId="3862" xr:uid="{135067D0-CBDD-4351-A81A-41EE75DE3BD7}"/>
    <cellStyle name="Moneda 5 5 6" xfId="2505" xr:uid="{67B3E5EB-91A1-4AE9-8874-B7AE8B55AA9E}"/>
    <cellStyle name="Moneda 5 5 6 2" xfId="3863" xr:uid="{24AE3D7D-EFF2-417A-9046-7E593947EA5A}"/>
    <cellStyle name="Moneda 5 5 7" xfId="2884" xr:uid="{B2AF5ED5-AF66-48FC-8AD1-3B7416A406D2}"/>
    <cellStyle name="Moneda 50" xfId="1682" xr:uid="{9C134B6E-A21F-4A1F-B70C-BCAFD5D90D8E}"/>
    <cellStyle name="Moneda 51" xfId="1847" xr:uid="{40E07A54-A0A8-455B-8FA1-F9818855ABE7}"/>
    <cellStyle name="Moneda 51 2" xfId="2299" xr:uid="{929CB757-B322-4B9F-B8D1-79ED8D1EE77C}"/>
    <cellStyle name="Moneda 51 2 2" xfId="3864" xr:uid="{3B26C47C-DDFE-4225-8B4C-D76CE4A51989}"/>
    <cellStyle name="Moneda 51 3" xfId="2695" xr:uid="{4DDF02D9-A591-4120-9B71-6CD17E52A16A}"/>
    <cellStyle name="Moneda 51 3 2" xfId="3865" xr:uid="{D586346F-66AE-42CF-83C3-BF6952CF602A}"/>
    <cellStyle name="Moneda 51 4" xfId="3164" xr:uid="{17A3D831-5153-4CA2-AB52-756864914EC9}"/>
    <cellStyle name="Moneda 52" xfId="1923" xr:uid="{A53F80BA-67CC-4D54-A08A-6BBB78562EE9}"/>
    <cellStyle name="Moneda 52 2" xfId="2375" xr:uid="{E08789F2-8141-46FF-ADFB-F661813FF4CD}"/>
    <cellStyle name="Moneda 52 2 2" xfId="3866" xr:uid="{D3189B2B-72D7-4ECF-8AE1-0CA90749B132}"/>
    <cellStyle name="Moneda 52 3" xfId="2771" xr:uid="{9788872D-B209-4091-AAF8-88ECF8EA8A2C}"/>
    <cellStyle name="Moneda 52 3 2" xfId="3867" xr:uid="{451472A5-69E7-4F8D-88F4-BE472CB0B167}"/>
    <cellStyle name="Moneda 52 4" xfId="3165" xr:uid="{D9B0EDC9-AC66-4EE2-A79C-BB2EF3F1051D}"/>
    <cellStyle name="Moneda 53" xfId="1944" xr:uid="{9536091E-3465-4848-B222-2BC2EA0B1DC2}"/>
    <cellStyle name="Moneda 53 2" xfId="2396" xr:uid="{FA660498-B0F1-480E-A6CB-D90FC2CA08F2}"/>
    <cellStyle name="Moneda 53 2 2" xfId="3868" xr:uid="{C8210623-D309-4CDD-A130-964844008C7A}"/>
    <cellStyle name="Moneda 53 3" xfId="2792" xr:uid="{A5FD4B53-2124-45BC-8551-EA17F377F54E}"/>
    <cellStyle name="Moneda 53 3 2" xfId="3869" xr:uid="{CF74D5E9-AAA7-4E0E-9BE4-C7C615C6EE7B}"/>
    <cellStyle name="Moneda 53 4" xfId="3166" xr:uid="{B889228A-38F8-4465-9DF8-F6F090A52E41}"/>
    <cellStyle name="Moneda 54" xfId="1880" xr:uid="{289739CC-20B2-455A-9315-4F6E75F02EAD}"/>
    <cellStyle name="Moneda 54 2" xfId="2332" xr:uid="{A1A457FD-D486-4846-926C-29694A2B8CA5}"/>
    <cellStyle name="Moneda 54 2 2" xfId="3870" xr:uid="{2B97A01F-5E73-42AD-884A-B2AA49B6F14D}"/>
    <cellStyle name="Moneda 54 3" xfId="2728" xr:uid="{EA927240-04DC-4257-990F-054AD9BE2892}"/>
    <cellStyle name="Moneda 54 3 2" xfId="3871" xr:uid="{1AC83CF3-9853-452E-9920-D772955DC8EE}"/>
    <cellStyle name="Moneda 54 4" xfId="3167" xr:uid="{E120E37E-0600-4322-BFCB-AE47DD428A6F}"/>
    <cellStyle name="Moneda 55" xfId="1850" xr:uid="{3E3D8151-AA7A-4CB8-AE8B-AF0936FE3D04}"/>
    <cellStyle name="Moneda 55 2" xfId="2302" xr:uid="{D0B100CE-263D-4400-9039-6FF43A26196E}"/>
    <cellStyle name="Moneda 55 2 2" xfId="3872" xr:uid="{18D01565-0BFB-43FA-B3A4-33DAF88B6B58}"/>
    <cellStyle name="Moneda 55 3" xfId="2698" xr:uid="{87AF4115-F3C8-40F0-A0A5-AC3B4628587E}"/>
    <cellStyle name="Moneda 55 3 2" xfId="3873" xr:uid="{4D162B60-FAF1-4B15-870E-95C93BC17E66}"/>
    <cellStyle name="Moneda 55 4" xfId="3168" xr:uid="{2EEA89F3-521E-4DB1-9B30-CB0C87E36679}"/>
    <cellStyle name="Moneda 56" xfId="1916" xr:uid="{33FC1851-F5C1-447D-ACBF-FEF7AEE3B823}"/>
    <cellStyle name="Moneda 56 2" xfId="2368" xr:uid="{A5E7FAB0-617B-4FF9-868F-C7DE0E0F538B}"/>
    <cellStyle name="Moneda 56 2 2" xfId="3874" xr:uid="{6B22FA58-618E-49C6-B7B8-C1AE44C456E8}"/>
    <cellStyle name="Moneda 56 3" xfId="2764" xr:uid="{32214D1C-EA91-464F-BA63-1BD00D57BB41}"/>
    <cellStyle name="Moneda 56 3 2" xfId="3875" xr:uid="{063DB262-8B21-4231-8749-A2EAD3B56EB3}"/>
    <cellStyle name="Moneda 56 4" xfId="3169" xr:uid="{B875EF63-5B39-4F6C-AA0A-FCF61F149C3E}"/>
    <cellStyle name="Moneda 57" xfId="1925" xr:uid="{15361F81-5484-485D-84DA-4489AC887340}"/>
    <cellStyle name="Moneda 57 2" xfId="2377" xr:uid="{7A667924-1872-4C0C-9AC6-879DCFAB9387}"/>
    <cellStyle name="Moneda 57 2 2" xfId="3876" xr:uid="{9AA5A482-7027-4FA1-AC10-702341F3EEBC}"/>
    <cellStyle name="Moneda 57 3" xfId="2773" xr:uid="{BD118A59-D779-4EA1-8B3C-324D6BD18A60}"/>
    <cellStyle name="Moneda 57 3 2" xfId="3877" xr:uid="{EA566C5D-708D-4DF7-930F-C605FBB29787}"/>
    <cellStyle name="Moneda 57 4" xfId="3170" xr:uid="{D1B082C2-F1A3-4403-97B0-35BB9B2E333D}"/>
    <cellStyle name="Moneda 58" xfId="1879" xr:uid="{CDF52C0C-A5A6-4F7E-9478-F571471E97FF}"/>
    <cellStyle name="Moneda 58 2" xfId="2331" xr:uid="{26C35AC3-E2AB-400E-AA83-54F30BCF8FBB}"/>
    <cellStyle name="Moneda 58 2 2" xfId="3878" xr:uid="{D3067DD4-BC45-4998-B3F1-E44CA2D2CFCA}"/>
    <cellStyle name="Moneda 58 3" xfId="2727" xr:uid="{994D2029-4519-454F-A03C-EE61C455B8D1}"/>
    <cellStyle name="Moneda 58 3 2" xfId="3879" xr:uid="{621BB502-FB94-4625-89C9-52C4DAC4AE4E}"/>
    <cellStyle name="Moneda 58 4" xfId="3171" xr:uid="{BA27EDF7-B9E7-4526-9444-69F798CF78B4}"/>
    <cellStyle name="Moneda 59" xfId="1683" xr:uid="{8C42CA07-E9D8-40EE-95EE-509D681C866A}"/>
    <cellStyle name="Moneda 6" xfId="896" xr:uid="{00000000-0005-0000-0000-000082030000}"/>
    <cellStyle name="Moneda 6 2" xfId="1172" xr:uid="{7B286F03-C7C9-44D1-ACAB-F293E2CFAB6E}"/>
    <cellStyle name="Moneda 6 3" xfId="1173" xr:uid="{47A4C598-5C45-46FA-AB04-A10B3D32C5F0}"/>
    <cellStyle name="Moneda 6 4" xfId="1174" xr:uid="{386D7FF8-BAA8-4D6B-BA31-8D66AFA8965F}"/>
    <cellStyle name="Moneda 6 5" xfId="1532" xr:uid="{05A65240-0135-4BD5-9DE6-7C732779BEC0}"/>
    <cellStyle name="Moneda 6 6" xfId="1533" xr:uid="{7296FBD0-5A9B-4384-9D62-0764CA60CFC7}"/>
    <cellStyle name="Moneda 6 6 2" xfId="1912" xr:uid="{FAA1DDC1-9101-4B9B-B357-8A7D77C0F726}"/>
    <cellStyle name="Moneda 6 6 2 2" xfId="2364" xr:uid="{60A285AA-06A2-4443-B578-9ABF6872F2C7}"/>
    <cellStyle name="Moneda 6 6 2 2 2" xfId="3880" xr:uid="{1E93437F-EF93-4E94-B130-E05FCF7D89A0}"/>
    <cellStyle name="Moneda 6 6 2 3" xfId="2760" xr:uid="{23A78AC5-CF3C-40C5-9758-6481E3F0B73B}"/>
    <cellStyle name="Moneda 6 6 2 3 2" xfId="3881" xr:uid="{9E4AB1F1-38D1-4ED1-A21C-450177D2F038}"/>
    <cellStyle name="Moneda 6 6 2 4" xfId="3172" xr:uid="{27CBA2DB-440A-468B-B06E-13061799EE8C}"/>
    <cellStyle name="Moneda 6 6 3" xfId="1807" xr:uid="{6BAAA236-CDB8-4E0A-8EB9-CDAD722BEFCF}"/>
    <cellStyle name="Moneda 6 6 3 2" xfId="2259" xr:uid="{F5D317B8-13CE-4FD8-876C-0AFD2D3FEC5E}"/>
    <cellStyle name="Moneda 6 6 3 2 2" xfId="3882" xr:uid="{33A00D59-4421-4D80-9741-34A08AF82AE8}"/>
    <cellStyle name="Moneda 6 6 3 3" xfId="2655" xr:uid="{EDF5BC5D-9B84-4C50-B6FD-190137A7B857}"/>
    <cellStyle name="Moneda 6 6 3 3 2" xfId="3883" xr:uid="{380869A0-8153-4C28-9576-578823382483}"/>
    <cellStyle name="Moneda 6 6 3 4" xfId="3173" xr:uid="{606487B2-8ED8-491B-8142-3BE0B925F9DA}"/>
    <cellStyle name="Moneda 6 6 4" xfId="1725" xr:uid="{748CEFAA-BAC6-4DCD-BB3C-DB56073E1855}"/>
    <cellStyle name="Moneda 6 6 4 2" xfId="2177" xr:uid="{56956C18-651C-465B-9B39-A95334100AFA}"/>
    <cellStyle name="Moneda 6 6 4 2 2" xfId="3884" xr:uid="{95EAD87D-D348-49DB-870C-475FFCB7C25E}"/>
    <cellStyle name="Moneda 6 6 4 3" xfId="2573" xr:uid="{9E1271D6-45FD-46A1-BF8F-F3B23D1745DB}"/>
    <cellStyle name="Moneda 6 6 4 3 2" xfId="3885" xr:uid="{1C615D3B-D0D1-422F-AA52-736F1B3ECF4A}"/>
    <cellStyle name="Moneda 6 6 4 4" xfId="3174" xr:uid="{D615EDD1-D866-482D-B0A4-55848B76A6BC}"/>
    <cellStyle name="Moneda 6 6 5" xfId="2098" xr:uid="{B693AC67-BF55-41C1-8324-E91846ADFFC9}"/>
    <cellStyle name="Moneda 6 6 5 2" xfId="3886" xr:uid="{49355C79-354C-41C0-BC60-A8982D421916}"/>
    <cellStyle name="Moneda 6 6 6" xfId="2506" xr:uid="{CE4FEFA5-92BA-4727-89C3-9AB4F4F77CB9}"/>
    <cellStyle name="Moneda 6 6 6 2" xfId="3887" xr:uid="{85D6E81E-DDC1-4B0A-8C09-58676172D036}"/>
    <cellStyle name="Moneda 6 6 7" xfId="2885" xr:uid="{ADEA591A-0C56-4DFF-A555-29A148C643C4}"/>
    <cellStyle name="Moneda 6 7" xfId="1171" xr:uid="{10BAEF36-278C-4A41-88BA-EC2EDC3698C3}"/>
    <cellStyle name="Moneda 60" xfId="1957" xr:uid="{6BEDF420-7BAC-42A2-9168-7FB21731DCC8}"/>
    <cellStyle name="Moneda 60 2" xfId="3888" xr:uid="{F6A8F119-1B31-4EEE-B871-B2598E360EA3}"/>
    <cellStyle name="Moneda 61" xfId="2107" xr:uid="{71697D4E-5399-4C26-91C9-887207F8352C}"/>
    <cellStyle name="Moneda 61 2" xfId="3889" xr:uid="{7C366928-6F63-4AFD-9452-39A10B92102B}"/>
    <cellStyle name="Moneda 62" xfId="2408" xr:uid="{0A57228E-0C62-40E2-86ED-9163CE3E0C74}"/>
    <cellStyle name="Moneda 63" xfId="2052" xr:uid="{99951711-1C68-4A0A-9AE0-C3147B896304}"/>
    <cellStyle name="Moneda 64" xfId="1977" xr:uid="{2B93502A-E4BF-4531-BC4C-063C30DE4352}"/>
    <cellStyle name="Moneda 65" xfId="1999" xr:uid="{D7444ECF-7059-46B8-A3F2-EEBB20B0C863}"/>
    <cellStyle name="Moneda 66" xfId="2421" xr:uid="{02B6D4D4-ED1C-4628-B87C-A28C5EE6929A}"/>
    <cellStyle name="Moneda 67" xfId="2114" xr:uid="{588D3BBD-0C0E-46F2-B285-8154496291E6}"/>
    <cellStyle name="Moneda 68" xfId="1962" xr:uid="{4383B5E8-8C6D-4F0D-8D9A-E81817041628}"/>
    <cellStyle name="Moneda 69" xfId="1994" xr:uid="{F489313B-1DB8-44CC-A814-79EE6711B90E}"/>
    <cellStyle name="Moneda 7" xfId="897" xr:uid="{00000000-0005-0000-0000-000083030000}"/>
    <cellStyle name="Moneda 7 2" xfId="1176" xr:uid="{3DA0CE27-6F14-4762-B8B8-6E2043935BD0}"/>
    <cellStyle name="Moneda 7 3" xfId="1177" xr:uid="{F29E3082-8E32-4C58-940C-E701BC36A4F7}"/>
    <cellStyle name="Moneda 7 4" xfId="1178" xr:uid="{542A68BA-EB6C-4F08-9CDC-1ACD6956B12F}"/>
    <cellStyle name="Moneda 7 5" xfId="1534" xr:uid="{F41FBE42-2A82-4B85-A9D6-ECF6AFE42245}"/>
    <cellStyle name="Moneda 7 5 2" xfId="1913" xr:uid="{3D8D681B-C8B1-43F5-8EC1-1E8F280D3361}"/>
    <cellStyle name="Moneda 7 5 2 2" xfId="2365" xr:uid="{FDC9A732-00E8-4FDB-98D7-BA931ED2E622}"/>
    <cellStyle name="Moneda 7 5 2 2 2" xfId="3890" xr:uid="{863E1650-E50F-4DA8-915C-86521DCBB786}"/>
    <cellStyle name="Moneda 7 5 2 3" xfId="2761" xr:uid="{63069B8F-06B6-4EEA-A5DB-D8C7D5785F2B}"/>
    <cellStyle name="Moneda 7 5 2 3 2" xfId="3891" xr:uid="{99DDE1C7-DCEE-422F-81CE-1C5A95393CAB}"/>
    <cellStyle name="Moneda 7 5 2 4" xfId="3175" xr:uid="{6412D248-F47C-4887-9057-DB5C6D494203}"/>
    <cellStyle name="Moneda 7 5 3" xfId="1808" xr:uid="{71478B44-F7C5-4E4A-BECB-2D6BBE015BCC}"/>
    <cellStyle name="Moneda 7 5 3 2" xfId="2260" xr:uid="{04EAA0C7-0184-4D74-A8E3-136D2E95E64E}"/>
    <cellStyle name="Moneda 7 5 3 2 2" xfId="3892" xr:uid="{B26430CA-92E4-42C9-BA9C-D9F32DD5464E}"/>
    <cellStyle name="Moneda 7 5 3 3" xfId="2656" xr:uid="{6174260A-C2DD-450E-9989-37DC9FCCAAB8}"/>
    <cellStyle name="Moneda 7 5 3 3 2" xfId="3893" xr:uid="{FB307424-BAF0-49B7-8219-AEC157CDA2F1}"/>
    <cellStyle name="Moneda 7 5 3 4" xfId="3176" xr:uid="{F4E264A2-1E9D-4CE0-958F-F73E558B7609}"/>
    <cellStyle name="Moneda 7 5 4" xfId="1759" xr:uid="{2EDFFFF9-0F74-4F88-825F-B72791767AC6}"/>
    <cellStyle name="Moneda 7 5 4 2" xfId="2211" xr:uid="{E6164BBA-5F6C-4D5B-BAA2-B6E489AAEA25}"/>
    <cellStyle name="Moneda 7 5 4 2 2" xfId="3894" xr:uid="{BCF78E16-F7E0-43C1-A0DC-4FEE7E1FAD25}"/>
    <cellStyle name="Moneda 7 5 4 3" xfId="2607" xr:uid="{116B1CC7-99C7-4016-AB38-6A49B977B3F6}"/>
    <cellStyle name="Moneda 7 5 4 3 2" xfId="3895" xr:uid="{C864A014-78A1-40FF-94D6-C3787820E4CD}"/>
    <cellStyle name="Moneda 7 5 4 4" xfId="3177" xr:uid="{F934CBAF-6A66-45FB-823A-3DBDC8110B43}"/>
    <cellStyle name="Moneda 7 5 5" xfId="2099" xr:uid="{01E59B5E-3879-4126-B225-79874A9BD348}"/>
    <cellStyle name="Moneda 7 5 5 2" xfId="3896" xr:uid="{8BCB08B5-41AA-44D3-A296-5B1219776A49}"/>
    <cellStyle name="Moneda 7 5 6" xfId="2507" xr:uid="{C87EB05D-4B6D-4176-B91A-7E815B593830}"/>
    <cellStyle name="Moneda 7 5 6 2" xfId="3897" xr:uid="{CE13C6DD-C535-446D-B2BA-0E20688CB524}"/>
    <cellStyle name="Moneda 7 5 7" xfId="2886" xr:uid="{CCF7682A-6F56-48A7-B94B-BA2DD50ABFBB}"/>
    <cellStyle name="Moneda 7 6" xfId="1175" xr:uid="{132F4386-D885-4612-A3A6-90771E0268A5}"/>
    <cellStyle name="Moneda 70" xfId="1982" xr:uid="{59BACF95-24D5-4CB3-B62E-7605F7871C10}"/>
    <cellStyle name="Moneda 71" xfId="2065" xr:uid="{2BFF0D34-02F2-489E-BC7A-FD7954EC23F1}"/>
    <cellStyle name="Moneda 72" xfId="1992" xr:uid="{FB854722-4A77-4D8F-AD55-22707D300867}"/>
    <cellStyle name="Moneda 73" xfId="2060" xr:uid="{2E70E360-FF76-462B-940B-C2D01AB6AAD1}"/>
    <cellStyle name="Moneda 74" xfId="2418" xr:uid="{AD221B9C-C1AD-45C7-B38D-4D2F68CE84E3}"/>
    <cellStyle name="Moneda 75" xfId="2413" xr:uid="{CFE7CAC5-D0FB-443C-A47E-9EAEB06CE617}"/>
    <cellStyle name="Moneda 76" xfId="1969" xr:uid="{0B9D3CE9-3E90-470F-9D82-BD0D581F27BF}"/>
    <cellStyle name="Moneda 77" xfId="2422" xr:uid="{D84FEDC7-BC0D-4BAF-A7E0-F3460DCC1877}"/>
    <cellStyle name="Moneda 78" xfId="2056" xr:uid="{A38D5AAC-A807-4401-B836-3C9D9D3F7859}"/>
    <cellStyle name="Moneda 79" xfId="2429" xr:uid="{7DB55FF4-B6E8-46F1-8298-568C7A90C5EB}"/>
    <cellStyle name="Moneda 8" xfId="898" xr:uid="{00000000-0005-0000-0000-000084030000}"/>
    <cellStyle name="Moneda 8 2" xfId="1180" xr:uid="{BAE64652-960D-4638-A2DD-EEE3A2809B36}"/>
    <cellStyle name="Moneda 8 3" xfId="1181" xr:uid="{4A2523F4-0DF7-4093-988C-C263FADE9416}"/>
    <cellStyle name="Moneda 8 4" xfId="1535" xr:uid="{538741A0-03B7-4DA9-844A-DC3D007D3F5A}"/>
    <cellStyle name="Moneda 8 4 2" xfId="1914" xr:uid="{120A8818-0BC6-402C-81B2-B899446FC42B}"/>
    <cellStyle name="Moneda 8 4 2 2" xfId="2366" xr:uid="{D2BF40D0-3F2D-42C7-BF26-E6242D6C6F43}"/>
    <cellStyle name="Moneda 8 4 2 2 2" xfId="3898" xr:uid="{9C3B0FD5-4989-4C5D-8F49-20E7EA604220}"/>
    <cellStyle name="Moneda 8 4 2 3" xfId="2762" xr:uid="{DBB91087-4E2A-4574-8F7B-3BD7A050AE4A}"/>
    <cellStyle name="Moneda 8 4 2 3 2" xfId="3899" xr:uid="{E46441B8-8C2B-44C3-AB71-B813D6ACF6D9}"/>
    <cellStyle name="Moneda 8 4 2 4" xfId="3178" xr:uid="{9C1D1A37-C67C-4A53-8635-C48D739656FE}"/>
    <cellStyle name="Moneda 8 4 3" xfId="1809" xr:uid="{DCE7C2A1-D41D-470D-A06F-32FA70F5B041}"/>
    <cellStyle name="Moneda 8 4 3 2" xfId="2261" xr:uid="{FBA3EE44-1E4A-4E2E-979E-E75D1F563526}"/>
    <cellStyle name="Moneda 8 4 3 2 2" xfId="3900" xr:uid="{74088664-CCB1-49CF-A3D2-FB6B5190D5C3}"/>
    <cellStyle name="Moneda 8 4 3 3" xfId="2657" xr:uid="{3424A164-7F19-4758-8A3C-BC5AF4CCE446}"/>
    <cellStyle name="Moneda 8 4 3 3 2" xfId="3901" xr:uid="{0B80BA42-6CAA-484A-B68D-0782E6F0AAF0}"/>
    <cellStyle name="Moneda 8 4 3 4" xfId="3179" xr:uid="{1DC99476-7B80-44AE-9E22-09E562973C85}"/>
    <cellStyle name="Moneda 8 4 4" xfId="1716" xr:uid="{E913A7DC-BB5F-47C7-A716-B7FFDAEAE62C}"/>
    <cellStyle name="Moneda 8 4 4 2" xfId="2168" xr:uid="{52B4C0BE-F361-4B19-B13D-2D3C0511000A}"/>
    <cellStyle name="Moneda 8 4 4 2 2" xfId="3902" xr:uid="{FDBCD5C3-5427-4E89-A3CA-BD0A97E6DC34}"/>
    <cellStyle name="Moneda 8 4 4 3" xfId="2564" xr:uid="{737EEE02-4E96-4788-91EA-F997BCFDDDF2}"/>
    <cellStyle name="Moneda 8 4 4 3 2" xfId="3903" xr:uid="{3F50D71F-BEE0-445E-B74E-F2E2FE61507B}"/>
    <cellStyle name="Moneda 8 4 4 4" xfId="3180" xr:uid="{C799C16E-8AEB-4C59-B710-BA3CF1D17C2C}"/>
    <cellStyle name="Moneda 8 4 5" xfId="2100" xr:uid="{FF0C7FA4-BDEF-41E0-B16E-2D40AF1F21A6}"/>
    <cellStyle name="Moneda 8 4 5 2" xfId="3904" xr:uid="{8F110F5D-8E2B-474B-A3BB-43A18CCB6F61}"/>
    <cellStyle name="Moneda 8 4 6" xfId="2508" xr:uid="{D9FD4213-F0E6-4BEB-98A3-873CF180C951}"/>
    <cellStyle name="Moneda 8 4 6 2" xfId="3905" xr:uid="{BAD89C0B-CABF-49B0-98F6-14279185AC80}"/>
    <cellStyle name="Moneda 8 4 7" xfId="2887" xr:uid="{681B2699-EFE3-40C0-88C3-14F3C74AC46A}"/>
    <cellStyle name="Moneda 8 5" xfId="1179" xr:uid="{F3F42C86-B746-4729-9CBD-C733B5D894DA}"/>
    <cellStyle name="Moneda 80" xfId="2426" xr:uid="{51B65311-52C8-448A-B610-E1F0D843923B}"/>
    <cellStyle name="Moneda 81" xfId="2410" xr:uid="{D44827D3-3B9E-4AB8-9EA0-48D92820265B}"/>
    <cellStyle name="Moneda 82" xfId="2055" xr:uid="{3C4F2206-879A-4542-BD0D-2B0B55CC1C69}"/>
    <cellStyle name="Moneda 83" xfId="1993" xr:uid="{899AFFF7-2009-4E85-8E84-E7B37B5E3932}"/>
    <cellStyle name="Moneda 84" xfId="2008" xr:uid="{B1C898F3-C1D9-4639-B36D-8A4A91107E00}"/>
    <cellStyle name="Moneda 85" xfId="1998" xr:uid="{F64711F5-7CB9-4113-8F82-86CED9B53E7C}"/>
    <cellStyle name="Moneda 86" xfId="1973" xr:uid="{7E3B7563-D8E8-4D09-9719-06EA8BAAA596}"/>
    <cellStyle name="Moneda 87" xfId="1978" xr:uid="{FB81D3F6-C95F-423F-999C-74177D8C594A}"/>
    <cellStyle name="Moneda 88" xfId="1963" xr:uid="{FC5A7A7F-BA72-470D-96C2-D4A0148100AF}"/>
    <cellStyle name="Moneda 89" xfId="2106" xr:uid="{5A2DEAD5-6662-452A-88A8-1F4079138ECA}"/>
    <cellStyle name="Moneda 9" xfId="899" xr:uid="{00000000-0005-0000-0000-000085030000}"/>
    <cellStyle name="Moneda 9 2" xfId="1183" xr:uid="{BBDDD225-0FFF-41C4-B461-2C845F8B57CC}"/>
    <cellStyle name="Moneda 9 3" xfId="1184" xr:uid="{AC65FCA4-F709-40FF-B03E-F5D5AFD8649A}"/>
    <cellStyle name="Moneda 9 4" xfId="1185" xr:uid="{5DCBE670-DD48-4099-8E3F-B1055E494ED3}"/>
    <cellStyle name="Moneda 9 5" xfId="1536" xr:uid="{4625C5EF-A7CE-4D6E-9B22-628174D53F40}"/>
    <cellStyle name="Moneda 9 5 2" xfId="1915" xr:uid="{EE2A18EB-396A-4AC2-922E-DA28AF91BEE6}"/>
    <cellStyle name="Moneda 9 5 2 2" xfId="2367" xr:uid="{109C1CCD-84C0-48A3-A17D-239A059965B5}"/>
    <cellStyle name="Moneda 9 5 2 2 2" xfId="3906" xr:uid="{F782D276-765D-4468-864F-A200634D4A99}"/>
    <cellStyle name="Moneda 9 5 2 3" xfId="2763" xr:uid="{3ECDC027-E65C-406A-9700-7151D7F7CC94}"/>
    <cellStyle name="Moneda 9 5 2 3 2" xfId="3907" xr:uid="{D9962ABE-BC95-4EC9-9E28-9EA5CC518F13}"/>
    <cellStyle name="Moneda 9 5 2 4" xfId="3181" xr:uid="{44B38DE7-AE0D-4B03-987B-FCFF9A830C9A}"/>
    <cellStyle name="Moneda 9 5 3" xfId="1810" xr:uid="{53796925-E4DA-41D5-8E2E-2863144753E4}"/>
    <cellStyle name="Moneda 9 5 3 2" xfId="2262" xr:uid="{AA1A1DCE-3531-4A7C-9FC8-2D8F76445E66}"/>
    <cellStyle name="Moneda 9 5 3 2 2" xfId="3908" xr:uid="{8B030446-E76E-4318-A053-B9C51B49ACEE}"/>
    <cellStyle name="Moneda 9 5 3 3" xfId="2658" xr:uid="{C3676527-B996-413C-950A-096150FA9271}"/>
    <cellStyle name="Moneda 9 5 3 3 2" xfId="3909" xr:uid="{6CC4986E-4497-4C8C-A8A4-7A3099DA09DD}"/>
    <cellStyle name="Moneda 9 5 3 4" xfId="3182" xr:uid="{F24FC579-8A7E-4C91-8876-17769E4D7505}"/>
    <cellStyle name="Moneda 9 5 4" xfId="1748" xr:uid="{2630E9C7-5C2C-4896-BCFD-EEB46F927FA5}"/>
    <cellStyle name="Moneda 9 5 4 2" xfId="2200" xr:uid="{F264D827-415F-4E8A-94C8-763C2970B8ED}"/>
    <cellStyle name="Moneda 9 5 4 2 2" xfId="3910" xr:uid="{2CA91D62-58B7-4F57-80AC-D2ED1716AB7B}"/>
    <cellStyle name="Moneda 9 5 4 3" xfId="2596" xr:uid="{7EC858E4-391E-421E-9810-8474BDFCE752}"/>
    <cellStyle name="Moneda 9 5 4 3 2" xfId="3911" xr:uid="{110110DF-1AB3-4A23-A70A-85D28240D1C2}"/>
    <cellStyle name="Moneda 9 5 4 4" xfId="3183" xr:uid="{E66E1982-9B0A-45FC-A5A8-33E5E633229A}"/>
    <cellStyle name="Moneda 9 5 5" xfId="2101" xr:uid="{270857DB-BF1A-4A3D-B4DC-04F8E67CA8EE}"/>
    <cellStyle name="Moneda 9 5 5 2" xfId="3912" xr:uid="{AAFA7D6C-B62A-4DFB-A8E3-C47D886001DD}"/>
    <cellStyle name="Moneda 9 5 6" xfId="2509" xr:uid="{23217CCE-32F4-4FA1-8122-514DE930E294}"/>
    <cellStyle name="Moneda 9 5 6 2" xfId="3913" xr:uid="{974F81C9-4466-456B-9AE5-29902D235199}"/>
    <cellStyle name="Moneda 9 5 7" xfId="2888" xr:uid="{0350BEBA-5080-462C-A4F8-C6EA7EE344E9}"/>
    <cellStyle name="Moneda 9 6" xfId="1182" xr:uid="{4FB72C49-82BA-4F82-839E-EDFA99225707}"/>
    <cellStyle name="Moneda 90" xfId="1988" xr:uid="{5D168602-38CD-41C5-B716-70B90755CE8C}"/>
    <cellStyle name="Moneda 91" xfId="2437" xr:uid="{9A2EA534-91DC-4651-A126-1150903F8EAA}"/>
    <cellStyle name="Moneda 92" xfId="2438" xr:uid="{343077CC-99B9-43F3-9257-0E59E0433E91}"/>
    <cellStyle name="Moneda 93" xfId="2439" xr:uid="{F3F0A053-BA75-4CC5-A836-5928E568B864}"/>
    <cellStyle name="Moneda 94" xfId="2440" xr:uid="{B91570DF-A482-4CFD-829B-2501E9613FEA}"/>
    <cellStyle name="Moneda 95" xfId="2000" xr:uid="{7741FA57-5629-4E9F-BC54-C4A85A673AE7}"/>
    <cellStyle name="Moneda 96" xfId="1966" xr:uid="{A637B498-2952-4570-A2E6-5D127B7121BA}"/>
    <cellStyle name="Moneda 97" xfId="2118" xr:uid="{C46F9892-A924-4DC8-94FB-8D820C801613}"/>
    <cellStyle name="Moneda 98" xfId="2419" xr:uid="{CC9A363E-2F37-4499-9829-68113A3215B2}"/>
    <cellStyle name="Moneda 99" xfId="1986" xr:uid="{9D4A7D36-E5A2-479B-9491-B3C8900D40D4}"/>
    <cellStyle name="Neutral" xfId="1033" builtinId="28" customBuiltin="1"/>
    <cellStyle name="Normal" xfId="0" builtinId="0"/>
    <cellStyle name="Normal 10" xfId="900" xr:uid="{00000000-0005-0000-0000-000087030000}"/>
    <cellStyle name="Normal 10 2" xfId="3914" xr:uid="{CD34F3E1-4882-40A5-B54A-C58907F60A4E}"/>
    <cellStyle name="Normal 10 3" xfId="3915" xr:uid="{34B04971-6F0C-4BAD-9365-A55F68734566}"/>
    <cellStyle name="Normal 11" xfId="901" xr:uid="{00000000-0005-0000-0000-000088030000}"/>
    <cellStyle name="Normal 12" xfId="902" xr:uid="{00000000-0005-0000-0000-000089030000}"/>
    <cellStyle name="Normal 12 2" xfId="1187" xr:uid="{EB1A3173-F55D-4306-968E-DFEB352A1DA4}"/>
    <cellStyle name="Normal 12 3" xfId="1186" xr:uid="{B36F88C1-3855-499A-AA80-F87762E0E602}"/>
    <cellStyle name="Normal 13" xfId="903" xr:uid="{00000000-0005-0000-0000-00008A030000}"/>
    <cellStyle name="Normal 14" xfId="1188" xr:uid="{4E6F7EB1-DD75-4DEB-BD41-D0835FD41F1D}"/>
    <cellStyle name="Normal 2" xfId="904" xr:uid="{00000000-0005-0000-0000-00008B030000}"/>
    <cellStyle name="Normal 2 2" xfId="905" xr:uid="{00000000-0005-0000-0000-00008C030000}"/>
    <cellStyle name="Normal 2 2 2" xfId="906" xr:uid="{00000000-0005-0000-0000-00008D030000}"/>
    <cellStyle name="Normal 2 3" xfId="6" xr:uid="{00000000-0005-0000-0000-00008E030000}"/>
    <cellStyle name="Normal 2 3 2" xfId="1190" xr:uid="{69CE8255-7F68-4CBF-A250-5278392E4679}"/>
    <cellStyle name="Normal 2 3 3" xfId="1189" xr:uid="{177BCD9A-2504-4CE0-B6C5-9B9BA2E64592}"/>
    <cellStyle name="Normal 2 3 4" xfId="3916" xr:uid="{C7F80919-B77F-4311-A785-AD71C4DE387F}"/>
    <cellStyle name="Normal 2 4" xfId="907" xr:uid="{00000000-0005-0000-0000-00008F030000}"/>
    <cellStyle name="Normal 2 4 2" xfId="3917" xr:uid="{9D0AB21C-CC24-4DA7-ADAC-4A549E0AAFA6}"/>
    <cellStyle name="Normal 2 4 3" xfId="3918" xr:uid="{143C2697-3963-41AF-98A7-67C71EABC5F0}"/>
    <cellStyle name="Normal 2 5" xfId="1076" xr:uid="{2128DA73-4C7B-4C20-8BD9-A10E4F3DF196}"/>
    <cellStyle name="Normal 2 6" xfId="1699" xr:uid="{76FD57EF-6AD5-4900-A148-3D38FD70DD15}"/>
    <cellStyle name="Normal 2 7" xfId="1066" xr:uid="{0677EE1B-DB84-4F04-BFA9-8FB3DB981D30}"/>
    <cellStyle name="Normal 20" xfId="908" xr:uid="{00000000-0005-0000-0000-000090030000}"/>
    <cellStyle name="Normal 21" xfId="909" xr:uid="{00000000-0005-0000-0000-000091030000}"/>
    <cellStyle name="Normal 27" xfId="910" xr:uid="{00000000-0005-0000-0000-000092030000}"/>
    <cellStyle name="Normal 28" xfId="911" xr:uid="{00000000-0005-0000-0000-000093030000}"/>
    <cellStyle name="Normal 3" xfId="912" xr:uid="{00000000-0005-0000-0000-000094030000}"/>
    <cellStyle name="Normal 3 2" xfId="913" xr:uid="{00000000-0005-0000-0000-000095030000}"/>
    <cellStyle name="Normal 3 2 2" xfId="1656" xr:uid="{7DE1DB36-B039-4FF0-BE63-AE10DA94BBF9}"/>
    <cellStyle name="Normal 3 3" xfId="914" xr:uid="{00000000-0005-0000-0000-000096030000}"/>
    <cellStyle name="Normal 3 4" xfId="3919" xr:uid="{2D061F83-39EB-43AC-9D77-4AF4B5E8B1C7}"/>
    <cellStyle name="Normal 4" xfId="915" xr:uid="{00000000-0005-0000-0000-000097030000}"/>
    <cellStyle name="Normal 4 2" xfId="916" xr:uid="{00000000-0005-0000-0000-000098030000}"/>
    <cellStyle name="Normal 4 2 2" xfId="1650" xr:uid="{248BA8A4-5CB9-4AD4-B307-4BF707D0E6E8}"/>
    <cellStyle name="Normal 5" xfId="917" xr:uid="{00000000-0005-0000-0000-000099030000}"/>
    <cellStyle name="Normal 5 2" xfId="918" xr:uid="{00000000-0005-0000-0000-00009A030000}"/>
    <cellStyle name="Normal 6" xfId="919" xr:uid="{00000000-0005-0000-0000-00009B030000}"/>
    <cellStyle name="Normal 6 2" xfId="1537" xr:uid="{2431CD18-5917-4B74-92BC-7BCE164901A9}"/>
    <cellStyle name="Normal 6 3" xfId="1538" xr:uid="{9225A619-F4BC-4A81-BEE5-865403835821}"/>
    <cellStyle name="Normal 7" xfId="920" xr:uid="{00000000-0005-0000-0000-00009C030000}"/>
    <cellStyle name="Normal 8" xfId="921" xr:uid="{00000000-0005-0000-0000-00009D030000}"/>
    <cellStyle name="Normal 9" xfId="922" xr:uid="{00000000-0005-0000-0000-00009E030000}"/>
    <cellStyle name="Normal 9 2" xfId="1192" xr:uid="{D277E586-9FBC-4F7A-BBE6-1D79DB016701}"/>
    <cellStyle name="Normal 9 3" xfId="1193" xr:uid="{25D2D688-2B06-44DF-A5A4-D8BDE3458CC7}"/>
    <cellStyle name="Normal 9 4" xfId="1194" xr:uid="{19A1C618-2BD0-4ECC-89B0-0B50DE38FC86}"/>
    <cellStyle name="Notas" xfId="1040" builtinId="10" customBuiltin="1"/>
    <cellStyle name="Notas 10" xfId="923" xr:uid="{00000000-0005-0000-0000-00009F030000}"/>
    <cellStyle name="Notas 10 2" xfId="1196" xr:uid="{4F6EC263-B4F3-42B9-B067-E57D2FB0C052}"/>
    <cellStyle name="Notas 10 3" xfId="1197" xr:uid="{4A78E668-84B8-416E-BA96-7258C4A3E03F}"/>
    <cellStyle name="Notas 10 4" xfId="1539" xr:uid="{4BED4A9F-5F54-43BA-93EB-5E2173AF8820}"/>
    <cellStyle name="Notas 10 5" xfId="1195" xr:uid="{E35F8C54-ED0A-41E9-BB43-2235FE88ACEF}"/>
    <cellStyle name="Notas 11" xfId="924" xr:uid="{00000000-0005-0000-0000-0000A0030000}"/>
    <cellStyle name="Notas 11 2" xfId="1199" xr:uid="{8409B7E2-007E-46C6-B436-84423DE1C9FE}"/>
    <cellStyle name="Notas 11 3" xfId="1200" xr:uid="{1BF8D2B1-0335-492B-99EF-BB7CF0E1FB2A}"/>
    <cellStyle name="Notas 11 4" xfId="1540" xr:uid="{37F52FDC-6E6F-4A20-BA4B-D7E67CA979C3}"/>
    <cellStyle name="Notas 11 5" xfId="1198" xr:uid="{D2660CEE-BA39-4AB4-A515-9EB297598040}"/>
    <cellStyle name="Notas 12" xfId="925" xr:uid="{00000000-0005-0000-0000-0000A1030000}"/>
    <cellStyle name="Notas 12 2" xfId="1202" xr:uid="{0AA7A1A5-64A9-4A9F-9A78-1F83A6EA110A}"/>
    <cellStyle name="Notas 12 3" xfId="1203" xr:uid="{37CE6C49-DF06-4BBB-945A-DDC7070C5B75}"/>
    <cellStyle name="Notas 12 4" xfId="1541" xr:uid="{5D7EBDB1-F087-4E13-B003-C292BD171F90}"/>
    <cellStyle name="Notas 12 5" xfId="1201" xr:uid="{9EEDCDC0-19F5-47D4-BF96-98AF46733ECA}"/>
    <cellStyle name="Notas 13" xfId="926" xr:uid="{00000000-0005-0000-0000-0000A2030000}"/>
    <cellStyle name="Notas 13 2" xfId="1205" xr:uid="{2738774D-0CBB-4FE4-8F65-3A264FC23DDB}"/>
    <cellStyle name="Notas 13 3" xfId="1206" xr:uid="{9D5AA4EE-24ED-4983-B795-167E412F506F}"/>
    <cellStyle name="Notas 13 4" xfId="1542" xr:uid="{979EFA0C-C999-4D45-A5D9-B15F0E1484B4}"/>
    <cellStyle name="Notas 13 5" xfId="1204" xr:uid="{CE2776EA-3389-4A0C-B404-A77C37A5F989}"/>
    <cellStyle name="Notas 14" xfId="927" xr:uid="{00000000-0005-0000-0000-0000A3030000}"/>
    <cellStyle name="Notas 14 2" xfId="1208" xr:uid="{A528E779-03DE-440E-A394-477CAF3D5F90}"/>
    <cellStyle name="Notas 14 3" xfId="1209" xr:uid="{ECE9C458-85A6-464C-BA6F-1E27D53B1A21}"/>
    <cellStyle name="Notas 14 4" xfId="1543" xr:uid="{60CB1A68-6A81-4993-8568-95E2FE61255F}"/>
    <cellStyle name="Notas 14 5" xfId="1207" xr:uid="{89D5AD5C-98BD-4F42-88F1-5A3BD17BF73A}"/>
    <cellStyle name="Notas 15" xfId="928" xr:uid="{00000000-0005-0000-0000-0000A4030000}"/>
    <cellStyle name="Notas 15 2" xfId="1211" xr:uid="{901077C6-D677-4CFF-805E-CA3BEC1DE83D}"/>
    <cellStyle name="Notas 15 3" xfId="1212" xr:uid="{F1E74735-F0C9-497D-A33C-1503F0867637}"/>
    <cellStyle name="Notas 15 4" xfId="1544" xr:uid="{1F1B60DD-8E98-4A4E-93CC-AFA22E4BBB9B}"/>
    <cellStyle name="Notas 15 5" xfId="1210" xr:uid="{F1EBA881-127B-4699-B346-0070B340BE5C}"/>
    <cellStyle name="Notas 16" xfId="929" xr:uid="{00000000-0005-0000-0000-0000A5030000}"/>
    <cellStyle name="Notas 16 2" xfId="1214" xr:uid="{53DF91A5-D33F-4C24-8495-08543FCD9B4E}"/>
    <cellStyle name="Notas 16 3" xfId="1215" xr:uid="{BDF5BDF6-7285-4811-978B-667A2969181A}"/>
    <cellStyle name="Notas 16 4" xfId="1545" xr:uid="{BE30E82D-0300-4A54-9BF3-96AA9CC0D55E}"/>
    <cellStyle name="Notas 16 5" xfId="1213" xr:uid="{85BB7EED-43EE-4E97-BD18-AAFC8773E16E}"/>
    <cellStyle name="Notas 17" xfId="930" xr:uid="{00000000-0005-0000-0000-0000A6030000}"/>
    <cellStyle name="Notas 17 2" xfId="1217" xr:uid="{53EF7630-C213-4616-A563-BD4C0597E796}"/>
    <cellStyle name="Notas 17 3" xfId="1218" xr:uid="{A1B1687C-E711-4BC4-8ACF-723458561111}"/>
    <cellStyle name="Notas 17 4" xfId="1546" xr:uid="{559B5756-E7EB-4104-8BCF-2F9C89B41284}"/>
    <cellStyle name="Notas 17 5" xfId="1216" xr:uid="{6F004E01-B7B8-404B-9BAD-F9FF52535CD1}"/>
    <cellStyle name="Notas 18" xfId="931" xr:uid="{00000000-0005-0000-0000-0000A7030000}"/>
    <cellStyle name="Notas 18 2" xfId="1220" xr:uid="{249AF73C-48C9-4D8A-8C55-BB868ED8BAF9}"/>
    <cellStyle name="Notas 18 3" xfId="1221" xr:uid="{1CF336EC-806A-4130-9415-C3C1BF1A1537}"/>
    <cellStyle name="Notas 18 4" xfId="1547" xr:uid="{29DCB2B7-464E-46BB-A877-6543119FD6F2}"/>
    <cellStyle name="Notas 18 5" xfId="1219" xr:uid="{C0E56EBA-ED9F-4172-AADE-303D04840429}"/>
    <cellStyle name="Notas 19" xfId="932" xr:uid="{00000000-0005-0000-0000-0000A8030000}"/>
    <cellStyle name="Notas 19 2" xfId="1223" xr:uid="{F2723283-C1CA-46BD-8D3E-EFE94FE8C391}"/>
    <cellStyle name="Notas 19 3" xfId="1224" xr:uid="{BE5AE8F2-4ADD-43EB-96B9-874ECFD8787E}"/>
    <cellStyle name="Notas 19 4" xfId="1548" xr:uid="{3ED819CE-991B-4D39-8EEB-1C9385C6EABD}"/>
    <cellStyle name="Notas 19 5" xfId="1222" xr:uid="{EF01DD6A-324E-4AD5-B706-541771DD5237}"/>
    <cellStyle name="Notas 2" xfId="933" xr:uid="{00000000-0005-0000-0000-0000A9030000}"/>
    <cellStyle name="Notas 2 2" xfId="1226" xr:uid="{076FB71A-CB21-476B-9FF8-C0403E880B17}"/>
    <cellStyle name="Notas 2 3" xfId="1227" xr:uid="{3361E653-C202-4783-A1B0-47635DAEF461}"/>
    <cellStyle name="Notas 2 4" xfId="1549" xr:uid="{5DFDC699-AF5B-408C-BC8E-9793E69A0682}"/>
    <cellStyle name="Notas 2 5" xfId="1225" xr:uid="{B0BA3E7B-AD89-49D0-A507-287AD1D5A5D3}"/>
    <cellStyle name="Notas 20" xfId="934" xr:uid="{00000000-0005-0000-0000-0000AA030000}"/>
    <cellStyle name="Notas 20 2" xfId="1229" xr:uid="{0942A9B1-C415-41B7-9952-918AB864405D}"/>
    <cellStyle name="Notas 20 3" xfId="1230" xr:uid="{4AE16303-3811-49A3-9C72-257D232582B6}"/>
    <cellStyle name="Notas 20 4" xfId="1550" xr:uid="{7094E010-F808-465C-9EC4-153290A19CB9}"/>
    <cellStyle name="Notas 20 5" xfId="1228" xr:uid="{B3C6A017-E209-4B53-9F43-76D6D529D6D3}"/>
    <cellStyle name="Notas 21" xfId="935" xr:uid="{00000000-0005-0000-0000-0000AB030000}"/>
    <cellStyle name="Notas 21 2" xfId="1232" xr:uid="{92E8CF2A-352A-4B94-9EA8-EA901A6DC8E8}"/>
    <cellStyle name="Notas 21 3" xfId="1233" xr:uid="{4EBAD052-D408-47D3-AD97-777287067749}"/>
    <cellStyle name="Notas 21 4" xfId="1551" xr:uid="{C8739042-2EF2-450D-A96E-AA3F37FD7830}"/>
    <cellStyle name="Notas 21 5" xfId="1231" xr:uid="{6B1A8E3D-F5B3-440D-893E-A7F283209D74}"/>
    <cellStyle name="Notas 22" xfId="936" xr:uid="{00000000-0005-0000-0000-0000AC030000}"/>
    <cellStyle name="Notas 22 2" xfId="1235" xr:uid="{0355814E-6F7C-4CA5-8D25-C2E5257A8198}"/>
    <cellStyle name="Notas 22 3" xfId="1236" xr:uid="{4F63E85C-235B-4423-A3B2-F7DF4A1FEBE7}"/>
    <cellStyle name="Notas 22 4" xfId="1552" xr:uid="{A18340D4-171D-40D9-B077-A095A263B3AD}"/>
    <cellStyle name="Notas 22 5" xfId="1234" xr:uid="{62669DDD-68A2-499E-BE46-103844D56A47}"/>
    <cellStyle name="Notas 23" xfId="937" xr:uid="{00000000-0005-0000-0000-0000AD030000}"/>
    <cellStyle name="Notas 23 2" xfId="1238" xr:uid="{973C6CB3-CDF4-44A3-A8BA-F4173AA3C1AD}"/>
    <cellStyle name="Notas 23 3" xfId="1239" xr:uid="{C142C783-9EDF-4B72-ACCE-EDA07DC27EF7}"/>
    <cellStyle name="Notas 23 4" xfId="1553" xr:uid="{99F9179A-FE51-4AA7-9B1E-00E9E2FC05AE}"/>
    <cellStyle name="Notas 23 5" xfId="1237" xr:uid="{6D8582AE-9F8F-4108-B7E2-6C16CCC47E73}"/>
    <cellStyle name="Notas 24" xfId="938" xr:uid="{00000000-0005-0000-0000-0000AE030000}"/>
    <cellStyle name="Notas 24 2" xfId="1241" xr:uid="{DB8AEE36-EC31-4C22-B220-9A5B7C243118}"/>
    <cellStyle name="Notas 24 3" xfId="1242" xr:uid="{7598BA71-6F36-442D-9A7D-BA7422E3372A}"/>
    <cellStyle name="Notas 24 4" xfId="1554" xr:uid="{87251C99-715A-4695-82AF-946821E42C20}"/>
    <cellStyle name="Notas 24 5" xfId="1240" xr:uid="{15BF8515-F85B-4C29-8C87-F1161C699CD8}"/>
    <cellStyle name="Notas 25" xfId="939" xr:uid="{00000000-0005-0000-0000-0000AF030000}"/>
    <cellStyle name="Notas 25 2" xfId="1244" xr:uid="{81F4EAFA-ACFC-4530-8391-66B7B7A7EB14}"/>
    <cellStyle name="Notas 25 3" xfId="1245" xr:uid="{09D8D108-87F5-4121-8FF9-B04FB1F89862}"/>
    <cellStyle name="Notas 25 4" xfId="1555" xr:uid="{15A015A4-65E2-48A7-9D6F-F6EB274F1F66}"/>
    <cellStyle name="Notas 25 5" xfId="1243" xr:uid="{F0771746-BCB6-4403-86B4-B245DF829D47}"/>
    <cellStyle name="Notas 26" xfId="940" xr:uid="{00000000-0005-0000-0000-0000B0030000}"/>
    <cellStyle name="Notas 26 2" xfId="1247" xr:uid="{F7214BBD-EBA5-413E-AC14-5278E3B7C24F}"/>
    <cellStyle name="Notas 26 3" xfId="1248" xr:uid="{441647AE-932C-4269-B36E-D4BB9B415201}"/>
    <cellStyle name="Notas 26 4" xfId="1556" xr:uid="{080DA91D-BC46-49A1-BEBE-C2E8DDEB1925}"/>
    <cellStyle name="Notas 26 5" xfId="1246" xr:uid="{FD9954F0-2FBB-448C-B9B1-3C3B0D06CF3D}"/>
    <cellStyle name="Notas 27" xfId="941" xr:uid="{00000000-0005-0000-0000-0000B1030000}"/>
    <cellStyle name="Notas 27 2" xfId="1250" xr:uid="{29A991B7-539C-49CE-9857-DDAA1BF2B122}"/>
    <cellStyle name="Notas 27 3" xfId="1251" xr:uid="{A42F6BD2-108F-45B5-BCD3-3DBCDF6178F5}"/>
    <cellStyle name="Notas 27 4" xfId="1557" xr:uid="{C610904E-3BA5-455D-B857-15F92123A144}"/>
    <cellStyle name="Notas 27 5" xfId="1249" xr:uid="{163EE470-11BA-47E0-90E9-B983CFCDEC1B}"/>
    <cellStyle name="Notas 28" xfId="942" xr:uid="{00000000-0005-0000-0000-0000B2030000}"/>
    <cellStyle name="Notas 28 2" xfId="1253" xr:uid="{1552F09E-69D7-4731-992A-054338738268}"/>
    <cellStyle name="Notas 28 3" xfId="1254" xr:uid="{B828C0DC-C385-49A5-945D-2234DCDECD3C}"/>
    <cellStyle name="Notas 28 4" xfId="1558" xr:uid="{97C38DE7-9C81-442F-B5DB-B13CF1CFD3C9}"/>
    <cellStyle name="Notas 28 5" xfId="1252" xr:uid="{DCE6DC12-E7FE-44FA-9790-405A8BC23218}"/>
    <cellStyle name="Notas 29" xfId="943" xr:uid="{00000000-0005-0000-0000-0000B3030000}"/>
    <cellStyle name="Notas 29 2" xfId="1256" xr:uid="{0A1E4B97-5FA1-49BE-8030-4E40A9591CF3}"/>
    <cellStyle name="Notas 29 3" xfId="1257" xr:uid="{61C71547-7EBD-4505-BC56-EB7D1FAC3CA9}"/>
    <cellStyle name="Notas 29 4" xfId="1559" xr:uid="{EA6F1A5C-45C3-4496-A7E8-251989B2949A}"/>
    <cellStyle name="Notas 29 5" xfId="1255" xr:uid="{488BBEA0-AD6D-4601-946D-3733524C90FB}"/>
    <cellStyle name="Notas 3" xfId="944" xr:uid="{00000000-0005-0000-0000-0000B4030000}"/>
    <cellStyle name="Notas 3 2" xfId="1259" xr:uid="{4AC21661-84EB-4644-B7E5-DD3E9C3C2380}"/>
    <cellStyle name="Notas 3 3" xfId="1260" xr:uid="{A751C143-C11C-4B5A-B978-FDAF402ECAD3}"/>
    <cellStyle name="Notas 3 4" xfId="1560" xr:uid="{18402065-475B-46D3-9732-A532AAC6BFFF}"/>
    <cellStyle name="Notas 3 5" xfId="1258" xr:uid="{8FCB456A-81AB-4DFB-A477-AD2393128461}"/>
    <cellStyle name="Notas 30" xfId="945" xr:uid="{00000000-0005-0000-0000-0000B5030000}"/>
    <cellStyle name="Notas 30 2" xfId="1262" xr:uid="{92417996-2DA8-4A1F-9006-690186186F67}"/>
    <cellStyle name="Notas 30 3" xfId="1263" xr:uid="{23CA42DC-D18B-4897-A843-598FDC91754C}"/>
    <cellStyle name="Notas 30 4" xfId="1561" xr:uid="{BAAAF9DF-972C-41D9-AF70-CBFF8259410A}"/>
    <cellStyle name="Notas 30 5" xfId="1261" xr:uid="{F185FED6-923C-4BF3-A5A0-852EF5AD0525}"/>
    <cellStyle name="Notas 31" xfId="946" xr:uid="{00000000-0005-0000-0000-0000B6030000}"/>
    <cellStyle name="Notas 31 2" xfId="1265" xr:uid="{0EACA46D-B6FD-4D85-94B9-02F4893BA2E2}"/>
    <cellStyle name="Notas 31 3" xfId="1266" xr:uid="{10C03B99-603A-4E68-A249-0F9B02272D41}"/>
    <cellStyle name="Notas 31 4" xfId="1562" xr:uid="{36E51DA5-EB41-4C5E-B5FD-5E0E55C2C139}"/>
    <cellStyle name="Notas 31 5" xfId="1264" xr:uid="{843557BF-2991-4064-955D-5BBE70D6388F}"/>
    <cellStyle name="Notas 32" xfId="947" xr:uid="{00000000-0005-0000-0000-0000B7030000}"/>
    <cellStyle name="Notas 32 2" xfId="1268" xr:uid="{03BE7563-3672-4236-99DE-435B95E99C57}"/>
    <cellStyle name="Notas 32 3" xfId="1269" xr:uid="{C3D5A07F-E657-44F0-A6A0-B3EE9A274B50}"/>
    <cellStyle name="Notas 32 4" xfId="1563" xr:uid="{EE798DC6-C89A-41B8-962A-C49B4A836323}"/>
    <cellStyle name="Notas 32 5" xfId="1267" xr:uid="{7A71F209-F4BB-4B81-B4B2-CE0E2EED1438}"/>
    <cellStyle name="Notas 33" xfId="948" xr:uid="{00000000-0005-0000-0000-0000B8030000}"/>
    <cellStyle name="Notas 33 2" xfId="1271" xr:uid="{B51894C2-D2D7-4B1A-96A4-5C7C489F7AAF}"/>
    <cellStyle name="Notas 33 3" xfId="1272" xr:uid="{49F05BC8-2C9B-4575-AF12-8B0E767E91C7}"/>
    <cellStyle name="Notas 33 4" xfId="1564" xr:uid="{453DFAEA-88C6-41E7-8882-F570282416C0}"/>
    <cellStyle name="Notas 33 5" xfId="1270" xr:uid="{7946547C-9EEB-4A0E-B693-E6509D6D1E4D}"/>
    <cellStyle name="Notas 34" xfId="949" xr:uid="{00000000-0005-0000-0000-0000B9030000}"/>
    <cellStyle name="Notas 34 2" xfId="1274" xr:uid="{3034C5A5-01CF-4C71-8D89-FE458727A25C}"/>
    <cellStyle name="Notas 34 3" xfId="1275" xr:uid="{8E4C13CB-B2DF-49EE-AC5A-2F5DC5904FFB}"/>
    <cellStyle name="Notas 34 4" xfId="1565" xr:uid="{2FEEE51F-A3B3-49DF-92A6-3238106265B1}"/>
    <cellStyle name="Notas 34 5" xfId="1273" xr:uid="{6F2F935F-B4B5-4181-8995-9B13B538F2A7}"/>
    <cellStyle name="Notas 35" xfId="950" xr:uid="{00000000-0005-0000-0000-0000BA030000}"/>
    <cellStyle name="Notas 35 2" xfId="1277" xr:uid="{836EF12B-D73D-41E9-A643-F3CFE9EA9A48}"/>
    <cellStyle name="Notas 35 3" xfId="1278" xr:uid="{2CFDCEA5-1F3B-4077-A1A5-6FC86B88F1E0}"/>
    <cellStyle name="Notas 35 4" xfId="1566" xr:uid="{A2B41A64-614D-4827-B2AC-71C631D8D80A}"/>
    <cellStyle name="Notas 35 5" xfId="1276" xr:uid="{501523A9-2415-4C89-8A3D-1CDFAD8745A0}"/>
    <cellStyle name="Notas 36" xfId="951" xr:uid="{00000000-0005-0000-0000-0000BB030000}"/>
    <cellStyle name="Notas 36 2" xfId="1280" xr:uid="{4DD745D7-11F2-4C11-AF90-6497DEA88451}"/>
    <cellStyle name="Notas 36 3" xfId="1281" xr:uid="{C2CD9058-9142-4920-B009-B5EDBA82A3B2}"/>
    <cellStyle name="Notas 36 4" xfId="1567" xr:uid="{CA45BFC3-6CC4-45B9-B384-20A763CCEE27}"/>
    <cellStyle name="Notas 36 5" xfId="1279" xr:uid="{9B914676-F569-4E85-871B-F6C158E69C13}"/>
    <cellStyle name="Notas 37" xfId="952" xr:uid="{00000000-0005-0000-0000-0000BC030000}"/>
    <cellStyle name="Notas 37 2" xfId="1283" xr:uid="{3ECA5867-29E7-4B0D-B335-4224D9E48E70}"/>
    <cellStyle name="Notas 37 3" xfId="1284" xr:uid="{BB71C74F-00EE-4077-A797-87260F407277}"/>
    <cellStyle name="Notas 37 4" xfId="1568" xr:uid="{B23EFE68-139E-42DF-B284-ADC983E36CC8}"/>
    <cellStyle name="Notas 37 5" xfId="1282" xr:uid="{95400033-248F-4DB6-BE2E-7115BF7E703B}"/>
    <cellStyle name="Notas 38" xfId="953" xr:uid="{00000000-0005-0000-0000-0000BD030000}"/>
    <cellStyle name="Notas 38 2" xfId="1286" xr:uid="{E273F506-BB29-4787-B61F-3EFC02F525BD}"/>
    <cellStyle name="Notas 38 3" xfId="1287" xr:uid="{945090FF-C0F0-48C9-A5BD-9C5F5953CCDF}"/>
    <cellStyle name="Notas 38 4" xfId="1569" xr:uid="{54EE5D24-AA35-462B-8907-B3A6158094EC}"/>
    <cellStyle name="Notas 38 5" xfId="1285" xr:uid="{22DD1303-78CB-4BB9-8A78-16C3E4894703}"/>
    <cellStyle name="Notas 39" xfId="954" xr:uid="{00000000-0005-0000-0000-0000BE030000}"/>
    <cellStyle name="Notas 39 2" xfId="1289" xr:uid="{961A8695-3473-4893-A539-EA049073DCB4}"/>
    <cellStyle name="Notas 39 3" xfId="1290" xr:uid="{823FD542-905C-47C7-A5F3-57D683489896}"/>
    <cellStyle name="Notas 39 4" xfId="1570" xr:uid="{70FA0150-ADFE-454D-A34B-7046A1D992A1}"/>
    <cellStyle name="Notas 39 5" xfId="1288" xr:uid="{FBF54F3B-9D33-4617-A0F7-0F07ABE1D4F2}"/>
    <cellStyle name="Notas 4" xfId="955" xr:uid="{00000000-0005-0000-0000-0000BF030000}"/>
    <cellStyle name="Notas 4 2" xfId="1292" xr:uid="{214D1AA1-4EDE-4F80-A190-A7BDD511ECBD}"/>
    <cellStyle name="Notas 4 3" xfId="1293" xr:uid="{38C11E1A-5D67-4778-BF9A-EC2080F56F78}"/>
    <cellStyle name="Notas 4 4" xfId="1571" xr:uid="{2F01CABB-F749-404E-B21B-D281E5DC60DB}"/>
    <cellStyle name="Notas 4 5" xfId="1291" xr:uid="{002DC725-E1CE-4EEA-BE0F-F24336DD4FFF}"/>
    <cellStyle name="Notas 40" xfId="956" xr:uid="{00000000-0005-0000-0000-0000C0030000}"/>
    <cellStyle name="Notas 40 2" xfId="1295" xr:uid="{41F0F7C1-B94A-4A03-A3BD-BD38F350EA1B}"/>
    <cellStyle name="Notas 40 3" xfId="1296" xr:uid="{4A6154FC-F60C-477B-953C-75135BB5E0E9}"/>
    <cellStyle name="Notas 40 4" xfId="1572" xr:uid="{DAA7AF57-0E72-4493-9472-37A8529C04D7}"/>
    <cellStyle name="Notas 40 5" xfId="1294" xr:uid="{99E46E60-76AD-4505-AC79-D647F6C9C319}"/>
    <cellStyle name="Notas 41" xfId="957" xr:uid="{00000000-0005-0000-0000-0000C1030000}"/>
    <cellStyle name="Notas 41 2" xfId="1298" xr:uid="{BD9E5066-2B9D-4EC6-BE44-97DB064095AC}"/>
    <cellStyle name="Notas 41 3" xfId="1299" xr:uid="{DD603550-CC00-4487-95BD-7143C270D6AB}"/>
    <cellStyle name="Notas 41 4" xfId="1573" xr:uid="{4CA531EA-6BF0-4582-AD61-2B63857317B4}"/>
    <cellStyle name="Notas 41 5" xfId="1297" xr:uid="{A52E4150-0ACE-4C72-9EA1-54F15E9A53D6}"/>
    <cellStyle name="Notas 42" xfId="958" xr:uid="{00000000-0005-0000-0000-0000C2030000}"/>
    <cellStyle name="Notas 42 2" xfId="1301" xr:uid="{381570E5-8254-488F-9D44-54A763304DCB}"/>
    <cellStyle name="Notas 42 3" xfId="1302" xr:uid="{8E3D3524-24FA-4CBC-8751-AEEA886AA09F}"/>
    <cellStyle name="Notas 42 4" xfId="1574" xr:uid="{EF76A74A-2515-4C1B-B56A-038E37A8FD56}"/>
    <cellStyle name="Notas 42 5" xfId="1300" xr:uid="{3CE865A0-428D-49DF-BFB5-CB1EE6AC1339}"/>
    <cellStyle name="Notas 43" xfId="959" xr:uid="{00000000-0005-0000-0000-0000C3030000}"/>
    <cellStyle name="Notas 43 2" xfId="1304" xr:uid="{203E1B2F-B6FF-4772-ACC3-F031E6A1E3BD}"/>
    <cellStyle name="Notas 43 3" xfId="1305" xr:uid="{A3C534D4-3084-4E22-8FD9-02D236825A59}"/>
    <cellStyle name="Notas 43 4" xfId="1575" xr:uid="{195E3057-A0DB-4E41-B542-955C62EB5300}"/>
    <cellStyle name="Notas 43 5" xfId="1303" xr:uid="{E8163BBE-EE3D-4690-89A0-96756CE40325}"/>
    <cellStyle name="Notas 44" xfId="960" xr:uid="{00000000-0005-0000-0000-0000C4030000}"/>
    <cellStyle name="Notas 44 2" xfId="1307" xr:uid="{3C250A52-AA99-4282-87B0-85A39932B9C3}"/>
    <cellStyle name="Notas 44 3" xfId="1308" xr:uid="{B9F47019-3EA1-4146-AA11-DAA89825826C}"/>
    <cellStyle name="Notas 44 4" xfId="1576" xr:uid="{F75C4BC2-0340-4A83-AA09-996ACACF3778}"/>
    <cellStyle name="Notas 44 5" xfId="1306" xr:uid="{57693263-F1E2-40C7-A0B4-0F8E044ACA3C}"/>
    <cellStyle name="Notas 45" xfId="961" xr:uid="{00000000-0005-0000-0000-0000C5030000}"/>
    <cellStyle name="Notas 45 2" xfId="1310" xr:uid="{2D409558-1DA4-431A-B60C-299E461F38B5}"/>
    <cellStyle name="Notas 45 3" xfId="1311" xr:uid="{A2C67AC8-09E8-4DD4-8563-1B1B0966EE61}"/>
    <cellStyle name="Notas 45 4" xfId="1577" xr:uid="{5E98C199-925E-4841-B028-667557C32C3D}"/>
    <cellStyle name="Notas 45 5" xfId="1309" xr:uid="{D754B721-3D99-4224-807B-84F23061D4CB}"/>
    <cellStyle name="Notas 46" xfId="962" xr:uid="{00000000-0005-0000-0000-0000C6030000}"/>
    <cellStyle name="Notas 46 2" xfId="1313" xr:uid="{BBD53521-CFFC-4EED-99AF-F26785DD4092}"/>
    <cellStyle name="Notas 46 3" xfId="1314" xr:uid="{DC52DE5E-48AB-4C24-93B8-E2C64D01E8D7}"/>
    <cellStyle name="Notas 46 4" xfId="1578" xr:uid="{A6868A26-020F-4630-B65F-9897B92EAD08}"/>
    <cellStyle name="Notas 46 5" xfId="1312" xr:uid="{37381D49-E70F-4A51-96CA-9D627A2D4BC4}"/>
    <cellStyle name="Notas 47" xfId="963" xr:uid="{00000000-0005-0000-0000-0000C7030000}"/>
    <cellStyle name="Notas 47 2" xfId="1316" xr:uid="{20E9DF0B-D068-4945-A2B1-482506373239}"/>
    <cellStyle name="Notas 47 3" xfId="1317" xr:uid="{E0AEDD6C-0EFF-496E-90AB-562766870FBD}"/>
    <cellStyle name="Notas 47 4" xfId="1579" xr:uid="{15FF8A41-9155-44C4-9E31-E1E9C001731F}"/>
    <cellStyle name="Notas 47 5" xfId="1315" xr:uid="{87B42DC0-A182-4723-BC58-01371AAEF025}"/>
    <cellStyle name="Notas 48" xfId="964" xr:uid="{00000000-0005-0000-0000-0000C8030000}"/>
    <cellStyle name="Notas 48 2" xfId="1319" xr:uid="{CEDDB4CE-1C36-4227-8CE8-AE56E534466E}"/>
    <cellStyle name="Notas 48 3" xfId="1320" xr:uid="{E9F9AA47-6073-41E1-BAEF-380974E29A4F}"/>
    <cellStyle name="Notas 48 4" xfId="1580" xr:uid="{14337F59-143E-4E8B-9004-408BAD6A3DB1}"/>
    <cellStyle name="Notas 48 5" xfId="1318" xr:uid="{7307D796-2224-43A0-B516-6496F000821C}"/>
    <cellStyle name="Notas 49" xfId="965" xr:uid="{00000000-0005-0000-0000-0000C9030000}"/>
    <cellStyle name="Notas 49 2" xfId="1322" xr:uid="{EE9CDF57-25EB-4E47-8F17-08DCA91D8D58}"/>
    <cellStyle name="Notas 49 3" xfId="1323" xr:uid="{5AB2FD6C-01CA-49A0-9E4A-C079FBB6F449}"/>
    <cellStyle name="Notas 49 4" xfId="1581" xr:uid="{50F12308-5098-4B20-8820-56D24046FAB8}"/>
    <cellStyle name="Notas 49 5" xfId="1321" xr:uid="{CD3A082F-9A65-4B7B-90EC-DD9FDA4621A1}"/>
    <cellStyle name="Notas 5" xfId="966" xr:uid="{00000000-0005-0000-0000-0000CA030000}"/>
    <cellStyle name="Notas 5 2" xfId="1325" xr:uid="{9CA0B227-8E4F-4246-918A-9CB363D774E9}"/>
    <cellStyle name="Notas 5 3" xfId="1326" xr:uid="{111C7B5A-98D9-4C09-B26C-23FD970D2D7B}"/>
    <cellStyle name="Notas 5 4" xfId="1582" xr:uid="{33E7BEF9-A9CE-4C34-8C5C-2905D33D0385}"/>
    <cellStyle name="Notas 5 5" xfId="1324" xr:uid="{A90B357A-F958-4EE7-9EA5-7F66408CD132}"/>
    <cellStyle name="Notas 50" xfId="967" xr:uid="{00000000-0005-0000-0000-0000CB030000}"/>
    <cellStyle name="Notas 50 2" xfId="1328" xr:uid="{AEE56DC1-AF97-4F3A-8DDB-5B5F11BECB3E}"/>
    <cellStyle name="Notas 50 3" xfId="1329" xr:uid="{6D5B8208-E871-4D69-A24D-87CBA3F271B1}"/>
    <cellStyle name="Notas 50 4" xfId="1583" xr:uid="{836D4862-C35E-45E4-91BA-3BFCC5702D6C}"/>
    <cellStyle name="Notas 50 5" xfId="1327" xr:uid="{77774E08-F4BE-4286-AF41-7F73905E8A6D}"/>
    <cellStyle name="Notas 51" xfId="968" xr:uid="{00000000-0005-0000-0000-0000CC030000}"/>
    <cellStyle name="Notas 51 2" xfId="1331" xr:uid="{69C9AA08-2D81-4413-8A8B-785BA62C30A7}"/>
    <cellStyle name="Notas 51 3" xfId="1332" xr:uid="{9F48CAB5-E7C9-40DD-B758-811FA8A2634D}"/>
    <cellStyle name="Notas 51 4" xfId="1584" xr:uid="{0DF2E36E-A7D5-46B5-8457-1D124D12315B}"/>
    <cellStyle name="Notas 51 5" xfId="1330" xr:uid="{3594411B-1A42-491A-B9DD-11E46CA5A7E7}"/>
    <cellStyle name="Notas 52" xfId="969" xr:uid="{00000000-0005-0000-0000-0000CD030000}"/>
    <cellStyle name="Notas 52 2" xfId="1334" xr:uid="{974DF81A-6ABB-4142-B792-B8F413ECEC00}"/>
    <cellStyle name="Notas 52 3" xfId="1335" xr:uid="{FB624ADE-CAE4-4E2C-8309-F6244063D1E1}"/>
    <cellStyle name="Notas 52 4" xfId="1585" xr:uid="{45C5A226-1D57-4D44-9614-4AB5F4CD23BE}"/>
    <cellStyle name="Notas 52 5" xfId="1333" xr:uid="{F2E76070-6CF6-4DFD-B141-D305032C1F7C}"/>
    <cellStyle name="Notas 53" xfId="970" xr:uid="{00000000-0005-0000-0000-0000CE030000}"/>
    <cellStyle name="Notas 53 2" xfId="1337" xr:uid="{E6F647FE-3851-44FE-AFA5-FE3AB4839DBE}"/>
    <cellStyle name="Notas 53 3" xfId="1338" xr:uid="{5F89591E-BFB0-47C0-9C4A-0FCDD0437B63}"/>
    <cellStyle name="Notas 53 4" xfId="1586" xr:uid="{BE4CDFFB-54F9-4221-AC67-8CC2626B39D2}"/>
    <cellStyle name="Notas 53 5" xfId="1336" xr:uid="{B11313DC-E81B-4384-B42D-EB92325EF057}"/>
    <cellStyle name="Notas 54" xfId="971" xr:uid="{00000000-0005-0000-0000-0000CF030000}"/>
    <cellStyle name="Notas 54 2" xfId="1340" xr:uid="{A2DC82D7-6C85-4F4C-B46C-39DDB860DA37}"/>
    <cellStyle name="Notas 54 3" xfId="1341" xr:uid="{7E5BC897-70F0-4543-93E0-A32FB0159000}"/>
    <cellStyle name="Notas 54 4" xfId="1587" xr:uid="{6D1D4A50-805D-4B70-A854-7A728192C94C}"/>
    <cellStyle name="Notas 54 5" xfId="1339" xr:uid="{926978FA-C4A5-4A53-BF17-59827FBB61AE}"/>
    <cellStyle name="Notas 55" xfId="972" xr:uid="{00000000-0005-0000-0000-0000D0030000}"/>
    <cellStyle name="Notas 55 2" xfId="1343" xr:uid="{DED602CA-64A7-4CD0-9DB0-AC2964561660}"/>
    <cellStyle name="Notas 55 3" xfId="1344" xr:uid="{CCFC4143-E038-46C2-A3E8-AFB405DC1A57}"/>
    <cellStyle name="Notas 55 4" xfId="1588" xr:uid="{ACF4460E-B89F-4A7F-BECB-98477847CFE7}"/>
    <cellStyle name="Notas 55 5" xfId="1342" xr:uid="{38DDA9C8-67CB-41B9-B756-4CEF8DD5D8DC}"/>
    <cellStyle name="Notas 56" xfId="973" xr:uid="{00000000-0005-0000-0000-0000D1030000}"/>
    <cellStyle name="Notas 56 2" xfId="1346" xr:uid="{94F2B3E3-FFA6-45A4-B5C7-933D7E7F4855}"/>
    <cellStyle name="Notas 56 3" xfId="1347" xr:uid="{6895E525-94A6-4EF4-BBFC-DB70A28D5D7B}"/>
    <cellStyle name="Notas 56 4" xfId="1589" xr:uid="{84A53CF3-4E8B-48E5-A138-79D7850A6DAE}"/>
    <cellStyle name="Notas 56 5" xfId="1345" xr:uid="{9E68F1AB-7C63-40AE-B3E6-CD19515FF98D}"/>
    <cellStyle name="Notas 57" xfId="974" xr:uid="{00000000-0005-0000-0000-0000D2030000}"/>
    <cellStyle name="Notas 57 2" xfId="1349" xr:uid="{B80D7667-F743-4093-852A-5373BEF8486B}"/>
    <cellStyle name="Notas 57 3" xfId="1350" xr:uid="{45262B24-84B2-4E32-B556-3F3C4AB2B67A}"/>
    <cellStyle name="Notas 57 4" xfId="1590" xr:uid="{CF656F60-34AB-437A-8BAF-25E522D8415D}"/>
    <cellStyle name="Notas 57 5" xfId="1348" xr:uid="{38325499-0896-49C2-9E0A-55AAEB73A94A}"/>
    <cellStyle name="Notas 58" xfId="975" xr:uid="{00000000-0005-0000-0000-0000D3030000}"/>
    <cellStyle name="Notas 58 2" xfId="1352" xr:uid="{4C7FA147-1B60-47BA-B992-6F409F5663C2}"/>
    <cellStyle name="Notas 58 3" xfId="1353" xr:uid="{9DD835ED-2ECA-4457-BD91-BC4E1A9331E0}"/>
    <cellStyle name="Notas 58 4" xfId="1591" xr:uid="{5691CB35-9594-42C2-86FB-7E80773302DD}"/>
    <cellStyle name="Notas 58 5" xfId="1351" xr:uid="{E335FC43-F3E7-4144-81DD-8C2A8290236F}"/>
    <cellStyle name="Notas 59" xfId="976" xr:uid="{00000000-0005-0000-0000-0000D4030000}"/>
    <cellStyle name="Notas 59 2" xfId="1355" xr:uid="{39D8EE3D-6349-4E25-9E15-0CD934FED319}"/>
    <cellStyle name="Notas 59 3" xfId="1356" xr:uid="{7ED04447-AB14-4592-AA8D-6C8FF8C28BAD}"/>
    <cellStyle name="Notas 59 4" xfId="1592" xr:uid="{3358C7E2-9A41-42D8-AB1E-95F1E8D10D7E}"/>
    <cellStyle name="Notas 59 5" xfId="1354" xr:uid="{1BC41F8D-FE8F-4639-92A5-5011BC4A0A01}"/>
    <cellStyle name="Notas 6" xfId="977" xr:uid="{00000000-0005-0000-0000-0000D5030000}"/>
    <cellStyle name="Notas 6 2" xfId="1358" xr:uid="{A1FF55D1-BB98-498F-B013-2FEB4073E7AD}"/>
    <cellStyle name="Notas 6 3" xfId="1359" xr:uid="{FFEF70D4-B22B-4B6E-9919-FE76406168FF}"/>
    <cellStyle name="Notas 6 4" xfId="1593" xr:uid="{B75EACB5-556F-4424-90C8-E7DC4F11B0EE}"/>
    <cellStyle name="Notas 6 5" xfId="1357" xr:uid="{9AC71243-3101-4DDE-B19F-BF72903A6277}"/>
    <cellStyle name="Notas 60" xfId="978" xr:uid="{00000000-0005-0000-0000-0000D6030000}"/>
    <cellStyle name="Notas 60 2" xfId="1361" xr:uid="{79CD35FB-B58D-466F-8EB3-9BA05E89236A}"/>
    <cellStyle name="Notas 60 3" xfId="1362" xr:uid="{AD652152-96B7-4BD6-83AC-85FB14A520E2}"/>
    <cellStyle name="Notas 60 4" xfId="1594" xr:uid="{D7D51E37-DD92-4EC2-B846-DA241733FE40}"/>
    <cellStyle name="Notas 60 5" xfId="1360" xr:uid="{DD07EF7F-E892-4FD1-897B-C77ABE5B2561}"/>
    <cellStyle name="Notas 61" xfId="979" xr:uid="{00000000-0005-0000-0000-0000D7030000}"/>
    <cellStyle name="Notas 61 2" xfId="1364" xr:uid="{1DFE40FC-A238-4337-AFC3-C4C2301B736E}"/>
    <cellStyle name="Notas 61 3" xfId="1365" xr:uid="{7AED200B-8000-4297-BC39-AB69E056341D}"/>
    <cellStyle name="Notas 61 4" xfId="1595" xr:uid="{7EC81F5B-6327-4372-92E6-B44CBC29990D}"/>
    <cellStyle name="Notas 61 5" xfId="1363" xr:uid="{0CC88E08-8C3B-459C-8348-A57EA61AE9B3}"/>
    <cellStyle name="Notas 62" xfId="980" xr:uid="{00000000-0005-0000-0000-0000D8030000}"/>
    <cellStyle name="Notas 62 2" xfId="1367" xr:uid="{2EA3A936-7DA8-451E-8464-1C6E2F5041EB}"/>
    <cellStyle name="Notas 62 3" xfId="1368" xr:uid="{E9F46567-CFC9-4BB4-A44C-0A6076831698}"/>
    <cellStyle name="Notas 62 4" xfId="1596" xr:uid="{ACF22E9A-73F9-48D6-BEEA-623428FA8AEF}"/>
    <cellStyle name="Notas 62 5" xfId="1366" xr:uid="{9ED00319-20F0-4FC2-B5ED-661C86EAA871}"/>
    <cellStyle name="Notas 63" xfId="981" xr:uid="{00000000-0005-0000-0000-0000D9030000}"/>
    <cellStyle name="Notas 63 2" xfId="1370" xr:uid="{AF2926E9-CA48-4DBF-934F-7A634147EF9D}"/>
    <cellStyle name="Notas 63 3" xfId="1371" xr:uid="{3CE3BDE5-9DEF-48CA-9C92-45C530DD08A1}"/>
    <cellStyle name="Notas 63 4" xfId="1597" xr:uid="{18F15D9C-FB16-4702-BC4A-1C500C0CBAF1}"/>
    <cellStyle name="Notas 63 5" xfId="1369" xr:uid="{E62E76FE-B931-4F93-9A0F-227B7E53D7F3}"/>
    <cellStyle name="Notas 64" xfId="982" xr:uid="{00000000-0005-0000-0000-0000DA030000}"/>
    <cellStyle name="Notas 64 2" xfId="1373" xr:uid="{D70876EC-BEFF-451D-96D7-8190DD9A477B}"/>
    <cellStyle name="Notas 64 3" xfId="1374" xr:uid="{82D3EC4F-FCAB-479A-A90C-71BAE65B4851}"/>
    <cellStyle name="Notas 64 4" xfId="1598" xr:uid="{CBDDD1B4-721A-4B0D-9253-A42B2377FEA2}"/>
    <cellStyle name="Notas 64 5" xfId="1372" xr:uid="{E33C461B-68C9-4D56-ABD9-103E5C38A9B8}"/>
    <cellStyle name="Notas 65" xfId="983" xr:uid="{00000000-0005-0000-0000-0000DB030000}"/>
    <cellStyle name="Notas 65 2" xfId="1376" xr:uid="{C606C8AF-8379-4ED6-B7AC-3A7DE21B6EFA}"/>
    <cellStyle name="Notas 65 3" xfId="1377" xr:uid="{D9480A36-A86B-455A-AB45-37F298AB63A6}"/>
    <cellStyle name="Notas 65 4" xfId="1599" xr:uid="{29B4E69B-EFFE-4F31-A162-DD9A17CF4638}"/>
    <cellStyle name="Notas 65 5" xfId="1375" xr:uid="{2CCAF523-4DFD-4B61-81E1-319E8CC7E471}"/>
    <cellStyle name="Notas 66" xfId="984" xr:uid="{00000000-0005-0000-0000-0000DC030000}"/>
    <cellStyle name="Notas 66 2" xfId="1379" xr:uid="{4CDF0457-2A1E-43B5-9ED9-6214F7AA1DFD}"/>
    <cellStyle name="Notas 66 3" xfId="1380" xr:uid="{5153DA10-C8FB-43E6-89A6-AEEE4AE984AE}"/>
    <cellStyle name="Notas 66 4" xfId="1600" xr:uid="{8B729118-E012-418C-B317-D7357536CF88}"/>
    <cellStyle name="Notas 66 5" xfId="1378" xr:uid="{E1BD573F-F03E-4600-AD3E-F2CF51405357}"/>
    <cellStyle name="Notas 67" xfId="985" xr:uid="{00000000-0005-0000-0000-0000DD030000}"/>
    <cellStyle name="Notas 67 2" xfId="1382" xr:uid="{68559723-7358-4DD4-B88F-2BF6549D064C}"/>
    <cellStyle name="Notas 67 3" xfId="1383" xr:uid="{5E53FD0C-3218-40D4-B7F3-DE4EDECDB032}"/>
    <cellStyle name="Notas 67 4" xfId="1601" xr:uid="{481761B1-31CA-4926-A8CE-6C2A0C651A88}"/>
    <cellStyle name="Notas 67 5" xfId="1381" xr:uid="{B63B29E6-0486-4309-A201-B1B73041AE7F}"/>
    <cellStyle name="Notas 68" xfId="986" xr:uid="{00000000-0005-0000-0000-0000DE030000}"/>
    <cellStyle name="Notas 68 2" xfId="1385" xr:uid="{A44077D6-8CCC-462E-8A20-536A2393E268}"/>
    <cellStyle name="Notas 68 3" xfId="1386" xr:uid="{F1C629AA-678A-44B7-9814-8200709E3E61}"/>
    <cellStyle name="Notas 68 4" xfId="1602" xr:uid="{5B49D3CD-325C-4B58-96F8-94F8218B6278}"/>
    <cellStyle name="Notas 68 5" xfId="1384" xr:uid="{90B6BCFF-3A68-4CE1-AD3A-8DD9AB7B2C7D}"/>
    <cellStyle name="Notas 69" xfId="987" xr:uid="{00000000-0005-0000-0000-0000DF030000}"/>
    <cellStyle name="Notas 69 2" xfId="1388" xr:uid="{4FFE7E89-EE69-4B71-A52B-0CC8A421DE84}"/>
    <cellStyle name="Notas 69 3" xfId="1389" xr:uid="{026FE72C-CF9A-4B00-877F-98E9E1CED08C}"/>
    <cellStyle name="Notas 69 4" xfId="1603" xr:uid="{AE349B14-58FD-4553-87E5-A22E04A58EF9}"/>
    <cellStyle name="Notas 69 5" xfId="1387" xr:uid="{D668A66C-8F9B-4693-A928-6D9E01A32D8F}"/>
    <cellStyle name="Notas 7" xfId="988" xr:uid="{00000000-0005-0000-0000-0000E0030000}"/>
    <cellStyle name="Notas 7 2" xfId="1391" xr:uid="{DF7A3E98-6BA2-43A4-9F88-4B2183BC810E}"/>
    <cellStyle name="Notas 7 3" xfId="1392" xr:uid="{78F91A10-FD17-4DB7-B7EF-988445777DAF}"/>
    <cellStyle name="Notas 7 4" xfId="1604" xr:uid="{57B20B95-49E5-4BC1-A643-F36CA9575F38}"/>
    <cellStyle name="Notas 7 5" xfId="1390" xr:uid="{D1754F43-309C-4D42-8AF4-39842C30D2EF}"/>
    <cellStyle name="Notas 70" xfId="989" xr:uid="{00000000-0005-0000-0000-0000E1030000}"/>
    <cellStyle name="Notas 70 2" xfId="1394" xr:uid="{4FF022D4-DD16-4C5E-BD3A-FD1BD1C7BA92}"/>
    <cellStyle name="Notas 70 3" xfId="1395" xr:uid="{659CADC7-8003-4CF0-B7C9-83B51A308270}"/>
    <cellStyle name="Notas 70 4" xfId="1605" xr:uid="{18781930-5F90-4AA5-AFFF-B26505F9C117}"/>
    <cellStyle name="Notas 70 5" xfId="1393" xr:uid="{9014C388-B710-4454-80B2-36EF229D77F5}"/>
    <cellStyle name="Notas 71" xfId="990" xr:uid="{00000000-0005-0000-0000-0000E2030000}"/>
    <cellStyle name="Notas 71 2" xfId="1397" xr:uid="{04865847-051C-4FC8-9164-24345B030DF6}"/>
    <cellStyle name="Notas 71 3" xfId="1398" xr:uid="{DF1141D7-EB41-482A-AA47-DAC2E33363E5}"/>
    <cellStyle name="Notas 71 4" xfId="1606" xr:uid="{6644F027-B963-463E-9D4A-50439BF98A11}"/>
    <cellStyle name="Notas 71 5" xfId="1396" xr:uid="{ECC399C4-034A-4461-BA99-2E6E8E0B99EF}"/>
    <cellStyle name="Notas 72" xfId="991" xr:uid="{00000000-0005-0000-0000-0000E3030000}"/>
    <cellStyle name="Notas 72 2" xfId="1400" xr:uid="{8AD45AE8-ED95-4FDB-8B15-2FD5C0DF2CAC}"/>
    <cellStyle name="Notas 72 3" xfId="1401" xr:uid="{8ED7605A-CBCC-48CE-82E4-EDA169A8001A}"/>
    <cellStyle name="Notas 72 4" xfId="1607" xr:uid="{D38B05CA-B69F-429A-BA29-7AAD77AA7E50}"/>
    <cellStyle name="Notas 72 5" xfId="1399" xr:uid="{FDF3E054-1EC0-428B-A446-EC8B19068F20}"/>
    <cellStyle name="Notas 73" xfId="992" xr:uid="{00000000-0005-0000-0000-0000E4030000}"/>
    <cellStyle name="Notas 73 2" xfId="1403" xr:uid="{49864899-CFCB-456D-B86E-991709949043}"/>
    <cellStyle name="Notas 73 3" xfId="1404" xr:uid="{3217F22A-8768-4F3F-B240-048B4E7F1BA4}"/>
    <cellStyle name="Notas 73 4" xfId="1608" xr:uid="{C9555005-94D9-4C95-B793-CA146C67B049}"/>
    <cellStyle name="Notas 73 5" xfId="1402" xr:uid="{101DA11F-0C8E-44B5-91D8-D8E5E865F706}"/>
    <cellStyle name="Notas 74" xfId="993" xr:uid="{00000000-0005-0000-0000-0000E5030000}"/>
    <cellStyle name="Notas 74 2" xfId="1406" xr:uid="{CC8FF040-D023-4275-87BE-6601A63C0D69}"/>
    <cellStyle name="Notas 74 3" xfId="1407" xr:uid="{EF6F2F51-D88E-4E64-91AB-C51D61E2FA7E}"/>
    <cellStyle name="Notas 74 4" xfId="1609" xr:uid="{046B48D2-B5F2-4B5C-A471-79688249DF57}"/>
    <cellStyle name="Notas 74 5" xfId="1405" xr:uid="{3C65D0EA-CBE2-4540-BCF1-D050F0E0B9E9}"/>
    <cellStyle name="Notas 75" xfId="994" xr:uid="{00000000-0005-0000-0000-0000E6030000}"/>
    <cellStyle name="Notas 75 2" xfId="1409" xr:uid="{2181A93E-6AB0-43A1-B790-FC51FB9A3F12}"/>
    <cellStyle name="Notas 75 3" xfId="1410" xr:uid="{52B842D8-A0EE-4E22-8598-D2E79E1D8990}"/>
    <cellStyle name="Notas 75 4" xfId="1610" xr:uid="{F771343A-2D73-4130-B108-F60D85EC2017}"/>
    <cellStyle name="Notas 75 5" xfId="1408" xr:uid="{B2B21CA0-E1D0-4CC4-9BE5-30190ACC5C11}"/>
    <cellStyle name="Notas 76" xfId="995" xr:uid="{00000000-0005-0000-0000-0000E7030000}"/>
    <cellStyle name="Notas 76 2" xfId="1412" xr:uid="{13CD67DF-A651-4FB5-AFFF-796B85E39AB1}"/>
    <cellStyle name="Notas 76 3" xfId="1413" xr:uid="{08E420B4-CB76-4EEB-999A-1A03B5FFC68D}"/>
    <cellStyle name="Notas 76 4" xfId="1611" xr:uid="{96AC96AA-3704-4825-9E1E-8B99E1574D6C}"/>
    <cellStyle name="Notas 76 5" xfId="1411" xr:uid="{04FF6ED1-0015-4069-9FD6-BA1D453C0ED3}"/>
    <cellStyle name="Notas 77" xfId="996" xr:uid="{00000000-0005-0000-0000-0000E8030000}"/>
    <cellStyle name="Notas 77 2" xfId="1415" xr:uid="{9D48DE00-31ED-4637-859C-38E9F6662BE3}"/>
    <cellStyle name="Notas 77 3" xfId="1416" xr:uid="{C41B0123-193B-470B-B8FE-B3E949441328}"/>
    <cellStyle name="Notas 77 4" xfId="1612" xr:uid="{09BE8678-2C1B-4DD4-8AA1-73F134F26BAD}"/>
    <cellStyle name="Notas 77 5" xfId="1414" xr:uid="{0DAFC383-F4DC-46D5-B720-BE9451FAE732}"/>
    <cellStyle name="Notas 78" xfId="997" xr:uid="{00000000-0005-0000-0000-0000E9030000}"/>
    <cellStyle name="Notas 78 2" xfId="1418" xr:uid="{ABCC28A7-E67D-4D4C-987E-025CBFB1D867}"/>
    <cellStyle name="Notas 78 3" xfId="1419" xr:uid="{BED211A1-C0D3-4A54-B432-4ECE6461712C}"/>
    <cellStyle name="Notas 78 4" xfId="1613" xr:uid="{6E9C137B-2A11-444C-B1F6-2E1ED557120E}"/>
    <cellStyle name="Notas 78 5" xfId="1417" xr:uid="{429B33E0-95C5-452B-9ACF-991783193CB2}"/>
    <cellStyle name="Notas 79" xfId="998" xr:uid="{00000000-0005-0000-0000-0000EA030000}"/>
    <cellStyle name="Notas 79 2" xfId="1421" xr:uid="{AC654597-FBB8-4E1B-A2E8-6FCC5E620F0C}"/>
    <cellStyle name="Notas 79 3" xfId="1422" xr:uid="{1C3DD82C-F2D3-4A06-93D0-959AFE78F092}"/>
    <cellStyle name="Notas 79 4" xfId="1614" xr:uid="{7CCC2944-CC8B-4B5D-8787-8CA107A96322}"/>
    <cellStyle name="Notas 79 5" xfId="1420" xr:uid="{E05DB748-0878-43CA-851C-18CD0B9E8D19}"/>
    <cellStyle name="Notas 8" xfId="999" xr:uid="{00000000-0005-0000-0000-0000EB030000}"/>
    <cellStyle name="Notas 8 2" xfId="1424" xr:uid="{14C79A5B-EEB2-4CB0-B6AB-C9B480910AE1}"/>
    <cellStyle name="Notas 8 3" xfId="1425" xr:uid="{EC391C37-6CAF-4CD6-A863-84362A5533D4}"/>
    <cellStyle name="Notas 8 4" xfId="1615" xr:uid="{757A14D5-9348-4182-BDC0-2A5BDCC44736}"/>
    <cellStyle name="Notas 8 5" xfId="1423" xr:uid="{90FFAD79-F971-4C15-B7A9-0EBCE87D3E82}"/>
    <cellStyle name="Notas 80" xfId="1000" xr:uid="{00000000-0005-0000-0000-0000EC030000}"/>
    <cellStyle name="Notas 80 2" xfId="1427" xr:uid="{1919C76A-E4AE-4AFC-8ABC-2C440BD6316B}"/>
    <cellStyle name="Notas 80 3" xfId="1428" xr:uid="{79A8CD9D-683F-46F3-B82C-67F3694F2B4D}"/>
    <cellStyle name="Notas 80 4" xfId="1616" xr:uid="{C7CF678C-083F-4AB3-BF25-6D2128EDE761}"/>
    <cellStyle name="Notas 80 5" xfId="1426" xr:uid="{63959A3B-2BE4-44BE-A072-6251F3C61AC7}"/>
    <cellStyle name="Notas 81" xfId="1001" xr:uid="{00000000-0005-0000-0000-0000ED030000}"/>
    <cellStyle name="Notas 81 2" xfId="1430" xr:uid="{D073AE65-B20B-4052-9FC2-7EEDE78942CB}"/>
    <cellStyle name="Notas 81 3" xfId="1431" xr:uid="{710256C4-49CE-4E99-B6C1-E8EC0CD0A687}"/>
    <cellStyle name="Notas 81 4" xfId="1617" xr:uid="{6D1482F0-982B-4411-8F09-785C09C3EA40}"/>
    <cellStyle name="Notas 81 5" xfId="1429" xr:uid="{C264FE41-1825-4E9C-A6E1-0848FA273DF9}"/>
    <cellStyle name="Notas 82" xfId="1002" xr:uid="{00000000-0005-0000-0000-0000EE030000}"/>
    <cellStyle name="Notas 82 2" xfId="1433" xr:uid="{48D06576-9E6C-486D-BF6B-49E88C65A492}"/>
    <cellStyle name="Notas 82 3" xfId="1434" xr:uid="{4DD84FFC-E8D0-4ED6-AA61-F8FFFB3941D5}"/>
    <cellStyle name="Notas 82 4" xfId="1618" xr:uid="{16EF82CE-8B3A-4FA3-A44D-E716B4453192}"/>
    <cellStyle name="Notas 82 5" xfId="1432" xr:uid="{21E2EF33-B27D-4F5E-8777-B08E9D05EA97}"/>
    <cellStyle name="Notas 83" xfId="1003" xr:uid="{00000000-0005-0000-0000-0000EF030000}"/>
    <cellStyle name="Notas 83 2" xfId="1436" xr:uid="{AF01D704-2D54-40CF-A6FF-167B7D83E7A3}"/>
    <cellStyle name="Notas 83 3" xfId="1437" xr:uid="{B9CCB281-9309-4E05-94CC-15D52E9CE8BE}"/>
    <cellStyle name="Notas 83 4" xfId="1619" xr:uid="{5D638BF9-F6F8-46B1-8FF6-05143321269F}"/>
    <cellStyle name="Notas 83 5" xfId="1435" xr:uid="{93B31986-99F9-4F69-8267-39015663C0C1}"/>
    <cellStyle name="Notas 84" xfId="1004" xr:uid="{00000000-0005-0000-0000-0000F0030000}"/>
    <cellStyle name="Notas 84 2" xfId="1439" xr:uid="{7E9D9A56-59A1-4E28-B4FB-C1FEC913C233}"/>
    <cellStyle name="Notas 84 3" xfId="1440" xr:uid="{4DE6494C-37E5-44D0-804A-C49F851F4975}"/>
    <cellStyle name="Notas 84 4" xfId="1620" xr:uid="{A9A8D62B-2AA2-444B-9FC9-7F8369A60D1B}"/>
    <cellStyle name="Notas 84 5" xfId="1438" xr:uid="{410A1661-84AE-4A98-917D-B50183C10141}"/>
    <cellStyle name="Notas 85" xfId="1005" xr:uid="{00000000-0005-0000-0000-0000F1030000}"/>
    <cellStyle name="Notas 85 2" xfId="1442" xr:uid="{82CECC8F-4EB5-407A-A94F-1DEA1FA7D764}"/>
    <cellStyle name="Notas 85 3" xfId="1443" xr:uid="{EC9C0826-7228-48D8-88DD-7CFBEA5A1598}"/>
    <cellStyle name="Notas 85 4" xfId="1621" xr:uid="{2FCC11A4-D89D-401A-8544-F0D98192B813}"/>
    <cellStyle name="Notas 85 5" xfId="1441" xr:uid="{398290B5-E47F-4767-ACA4-C4A15A8B618D}"/>
    <cellStyle name="Notas 86" xfId="1006" xr:uid="{00000000-0005-0000-0000-0000F2030000}"/>
    <cellStyle name="Notas 86 2" xfId="1445" xr:uid="{F7D775D9-26DA-44EC-9558-17CE19757FBE}"/>
    <cellStyle name="Notas 86 3" xfId="1446" xr:uid="{505DFB09-5262-48A8-A875-B18AB86A7B0C}"/>
    <cellStyle name="Notas 86 4" xfId="1622" xr:uid="{B3C70469-9209-4F39-9B81-0BA0CE0D56EA}"/>
    <cellStyle name="Notas 86 5" xfId="1444" xr:uid="{31885816-7E2C-4AF8-9E03-252B8E378D39}"/>
    <cellStyle name="Notas 87" xfId="1007" xr:uid="{00000000-0005-0000-0000-0000F3030000}"/>
    <cellStyle name="Notas 87 2" xfId="1448" xr:uid="{5DD5F713-826B-4165-9F95-C513093ED919}"/>
    <cellStyle name="Notas 87 3" xfId="1449" xr:uid="{6CBCA5E7-AA5A-4555-ACF7-791A197B6A61}"/>
    <cellStyle name="Notas 87 4" xfId="1623" xr:uid="{EF40C94C-AF43-4CD3-9375-0A4023913D2B}"/>
    <cellStyle name="Notas 87 5" xfId="1447" xr:uid="{97542D5D-8E19-44A6-B73B-28FE5B599E76}"/>
    <cellStyle name="Notas 88" xfId="1008" xr:uid="{00000000-0005-0000-0000-0000F4030000}"/>
    <cellStyle name="Notas 88 2" xfId="1451" xr:uid="{2C7C1DDC-A2D1-4546-8F97-68D5412E990F}"/>
    <cellStyle name="Notas 88 3" xfId="1452" xr:uid="{4AB95C58-F1A4-4D18-A201-888173DF8FC7}"/>
    <cellStyle name="Notas 88 4" xfId="1624" xr:uid="{F83D8C26-0D04-433B-9A25-6593C7579FA2}"/>
    <cellStyle name="Notas 88 5" xfId="1450" xr:uid="{F64AEAAD-BA0A-49EB-90CC-302FCDB76C05}"/>
    <cellStyle name="Notas 89" xfId="1009" xr:uid="{00000000-0005-0000-0000-0000F5030000}"/>
    <cellStyle name="Notas 89 2" xfId="1454" xr:uid="{C824F294-51F8-469D-AB2E-4F1DF0FD9A00}"/>
    <cellStyle name="Notas 89 3" xfId="1455" xr:uid="{D7930094-51C0-42DD-8C15-A1A21BBB170F}"/>
    <cellStyle name="Notas 89 4" xfId="1625" xr:uid="{679B89EB-2E03-4FB2-A9E6-D3D538243535}"/>
    <cellStyle name="Notas 89 5" xfId="1453" xr:uid="{0A4F4198-5DCC-418A-918F-40AB83B13B3A}"/>
    <cellStyle name="Notas 9" xfId="1010" xr:uid="{00000000-0005-0000-0000-0000F6030000}"/>
    <cellStyle name="Notas 9 2" xfId="1457" xr:uid="{6D6ADDFA-B89F-4989-BC0F-1DE6D220CD5A}"/>
    <cellStyle name="Notas 9 3" xfId="1458" xr:uid="{09381542-D0B4-4598-99C8-21D2EAE1B5C5}"/>
    <cellStyle name="Notas 9 4" xfId="1626" xr:uid="{F6056208-5ED9-4736-99C8-8703D9064B9A}"/>
    <cellStyle name="Notas 9 5" xfId="1456" xr:uid="{7CF67639-C7CF-4F5C-A689-CCF3CD63493F}"/>
    <cellStyle name="Porcentaje" xfId="3" builtinId="5"/>
    <cellStyle name="Porcentaje 2" xfId="1011" xr:uid="{00000000-0005-0000-0000-0000F8030000}"/>
    <cellStyle name="Porcentaje 2 2" xfId="1012" xr:uid="{00000000-0005-0000-0000-0000F9030000}"/>
    <cellStyle name="Porcentaje 2 2 2" xfId="1460" xr:uid="{907F7FF5-03E8-4F7E-A214-14A0D8600DE7}"/>
    <cellStyle name="Porcentaje 2 2 3" xfId="1461" xr:uid="{55755721-60AF-416F-AE64-203704E87E85}"/>
    <cellStyle name="Porcentaje 2 2 4" xfId="1627" xr:uid="{D1403277-269D-4A36-9487-DE109D710991}"/>
    <cellStyle name="Porcentaje 2 2 5" xfId="1459" xr:uid="{45AF4850-14D0-46A1-865F-5266E0892AF4}"/>
    <cellStyle name="Porcentaje 2 3" xfId="1462" xr:uid="{173305E0-6B47-4596-BED8-16385F69C976}"/>
    <cellStyle name="Porcentaje 2 4" xfId="1463" xr:uid="{65A2A4E7-F053-4C47-BCC7-4C9BE9249778}"/>
    <cellStyle name="Porcentaje 2 5" xfId="1628" xr:uid="{82479040-3A6E-4C40-B70F-0EF95D33E3A8}"/>
    <cellStyle name="Porcentaje 2 6" xfId="1629" xr:uid="{C93FE362-CEEA-4D7A-A0A6-884CE5DCBC1B}"/>
    <cellStyle name="Porcentaje 2 7" xfId="1651" xr:uid="{7D21C368-F7B0-49F7-9306-81DDB414B4E6}"/>
    <cellStyle name="Porcentaje 2 8" xfId="1079" xr:uid="{516298CA-FD9E-4228-A2DB-88E25DDCD660}"/>
    <cellStyle name="Porcentaje 3" xfId="1013" xr:uid="{00000000-0005-0000-0000-0000FA030000}"/>
    <cellStyle name="Porcentaje 3 2" xfId="1465" xr:uid="{4D8EE8F0-16E6-4417-BCC0-EB62F7B953F2}"/>
    <cellStyle name="Porcentaje 3 2 2" xfId="1014" xr:uid="{00000000-0005-0000-0000-0000FB030000}"/>
    <cellStyle name="Porcentaje 3 3" xfId="1466" xr:uid="{DF5033AC-DE2A-4F61-BADE-F569616EF74F}"/>
    <cellStyle name="Porcentaje 3 4" xfId="1630" xr:uid="{8D6E8C55-671F-48D6-8210-606A3411C21D}"/>
    <cellStyle name="Porcentaje 3 5" xfId="1653" xr:uid="{37688ABC-B074-4F19-B3E2-751E7F7D7C2C}"/>
    <cellStyle name="Porcentaje 3 6" xfId="1464" xr:uid="{70D6421B-72BA-487D-AC2B-EBCABA5594CB}"/>
    <cellStyle name="Porcentaje 4" xfId="1467" xr:uid="{9E16421E-5D1F-4F9B-8F49-4EE616893A82}"/>
    <cellStyle name="Porcentaje 5" xfId="1015" xr:uid="{00000000-0005-0000-0000-0000FC030000}"/>
    <cellStyle name="Porcentaje 5 2" xfId="1468" xr:uid="{3687862E-E3F6-418E-9021-58B0DB157C12}"/>
    <cellStyle name="Porcentaje 6" xfId="1469" xr:uid="{F1ACD5F3-C5F5-4764-9E7D-ED4CAC41014B}"/>
    <cellStyle name="Porcentaje 7" xfId="1631" xr:uid="{DA2FB410-9A8F-4208-976F-28CDEE6B0710}"/>
    <cellStyle name="Porcentual 2" xfId="1016" xr:uid="{00000000-0005-0000-0000-0000FD030000}"/>
    <cellStyle name="Porcentual 2 2" xfId="1471" xr:uid="{5D891410-6406-4781-901B-6A0B0D23203F}"/>
    <cellStyle name="Porcentual 2 3" xfId="1472" xr:uid="{69B69875-492D-4FFE-BC08-60F517273F76}"/>
    <cellStyle name="Porcentual 2 4" xfId="1632" xr:uid="{1B1EB2B6-5654-456A-95E4-058A03B35C91}"/>
    <cellStyle name="Porcentual 2 5" xfId="1646" xr:uid="{782DF777-8CBC-4682-8752-DC56B99D1E00}"/>
    <cellStyle name="Porcentual 2 6" xfId="1470" xr:uid="{3D6A3FD7-9DA4-4E74-BC7C-F69D5D41D8B2}"/>
    <cellStyle name="Porcentual 3" xfId="1017" xr:uid="{00000000-0005-0000-0000-0000FE030000}"/>
    <cellStyle name="Porcentual 3 2" xfId="1474" xr:uid="{05D3EEF0-33CA-4F23-B705-C4AC671C6D0B}"/>
    <cellStyle name="Porcentual 3 3" xfId="1475" xr:uid="{CF2308A1-4DFF-454D-82ED-188E4AE6317A}"/>
    <cellStyle name="Porcentual 3 4" xfId="1633" xr:uid="{202EAA2D-C14B-4561-8749-1CB6B99B5A26}"/>
    <cellStyle name="Porcentual 3 5" xfId="1473" xr:uid="{F23B87D8-32E2-4E95-A17C-C0A461F278F8}"/>
    <cellStyle name="Salida" xfId="1035" builtinId="21" customBuiltin="1"/>
    <cellStyle name="Texto de advertencia" xfId="1039" builtinId="11" customBuiltin="1"/>
    <cellStyle name="Texto explicativo" xfId="1041" builtinId="53" customBuiltin="1"/>
    <cellStyle name="Título" xfId="1026" builtinId="15" customBuiltin="1"/>
    <cellStyle name="Título 2" xfId="1028" builtinId="17" customBuiltin="1"/>
    <cellStyle name="Título 3" xfId="1029" builtinId="18" customBuiltin="1"/>
    <cellStyle name="Título 4" xfId="1018" xr:uid="{00000000-0005-0000-0000-0000FF030000}"/>
    <cellStyle name="Título 4 2" xfId="1634" xr:uid="{C4FD193C-4D0E-4542-8680-03A3F54800CB}"/>
    <cellStyle name="Título 4 3" xfId="1635" xr:uid="{A1833BE9-9C43-4330-8E3C-669D8326B16F}"/>
    <cellStyle name="Título 4 4" xfId="1476" xr:uid="{6BD2CC78-6F74-4E9F-9378-496863A283CB}"/>
    <cellStyle name="Título 5" xfId="1019" xr:uid="{00000000-0005-0000-0000-000000040000}"/>
    <cellStyle name="Título 5 2" xfId="1636" xr:uid="{4E3D8EF6-E9B2-4099-8834-8E66D7AE6B71}"/>
    <cellStyle name="Título 5 3" xfId="1637" xr:uid="{5E340B07-2BBB-4234-82D7-55C00F507BE1}"/>
    <cellStyle name="Título 5 4" xfId="1477" xr:uid="{C7523E03-4AB1-447D-838E-783A090F82EE}"/>
    <cellStyle name="Total" xfId="4" builtinId="25" customBuiltin="1"/>
  </cellStyles>
  <dxfs count="6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4" tint="-0.499984740745262"/>
        </left>
        <right style="hair">
          <color theme="4" tint="-0.499984740745262"/>
        </right>
        <top/>
        <bottom/>
        <vertical style="hair">
          <color theme="4" tint="-0.499984740745262"/>
        </vertical>
        <horizontal style="hair">
          <color theme="4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4" tint="-0.499984740745262"/>
        </left>
        <right/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8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8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8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8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8" formatCode="_(* #,##0_);_(* \(#,##0\);_(* &quot;-&quot;??_);_(@_)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6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6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6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6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theme="4" tint="-0.249977111117893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 outline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theme="4" tint="-0.249977111117893"/>
        </right>
        <top style="hair">
          <color indexed="64"/>
        </top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8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8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8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8" formatCode="_(* #,##0_);_(* \(#,##0\);_(* &quot;-&quot;??_);_(@_)"/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8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" formatCode="#\ ?/?"/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</dxfs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404282</xdr:colOff>
      <xdr:row>0</xdr:row>
      <xdr:rowOff>98424</xdr:rowOff>
    </xdr:from>
    <xdr:to>
      <xdr:col>11</xdr:col>
      <xdr:colOff>709085</xdr:colOff>
      <xdr:row>2</xdr:row>
      <xdr:rowOff>50798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E0C75D55-B11F-4BA5-B0E7-90897973C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1282" y="98424"/>
          <a:ext cx="3236386" cy="629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253999</xdr:colOff>
      <xdr:row>0</xdr:row>
      <xdr:rowOff>222250</xdr:rowOff>
    </xdr:from>
    <xdr:to>
      <xdr:col>1</xdr:col>
      <xdr:colOff>831848</xdr:colOff>
      <xdr:row>2</xdr:row>
      <xdr:rowOff>58207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FDCA27-E068-42B0-8EB0-ED2DA3F476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750" t="19508" r="69762" b="67404"/>
        <a:stretch/>
      </xdr:blipFill>
      <xdr:spPr>
        <a:xfrm>
          <a:off x="253999" y="222250"/>
          <a:ext cx="1540932" cy="513290"/>
        </a:xfrm>
        <a:prstGeom prst="rect">
          <a:avLst/>
        </a:prstGeom>
      </xdr:spPr>
    </xdr:pic>
    <xdr:clientData/>
  </xdr:twoCellAnchor>
  <xdr:twoCellAnchor editAs="oneCell">
    <xdr:from>
      <xdr:col>2</xdr:col>
      <xdr:colOff>115357</xdr:colOff>
      <xdr:row>0</xdr:row>
      <xdr:rowOff>215899</xdr:rowOff>
    </xdr:from>
    <xdr:to>
      <xdr:col>2</xdr:col>
      <xdr:colOff>1496483</xdr:colOff>
      <xdr:row>2</xdr:row>
      <xdr:rowOff>43387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7A47E39C-A419-4C57-9492-330DE92B35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389" t="19508" r="16447" b="68638"/>
        <a:stretch/>
      </xdr:blipFill>
      <xdr:spPr>
        <a:xfrm>
          <a:off x="2210857" y="215899"/>
          <a:ext cx="1381126" cy="5048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1022349</xdr:colOff>
      <xdr:row>0</xdr:row>
      <xdr:rowOff>28575</xdr:rowOff>
    </xdr:from>
    <xdr:to>
      <xdr:col>9</xdr:col>
      <xdr:colOff>685800</xdr:colOff>
      <xdr:row>2</xdr:row>
      <xdr:rowOff>171449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E4F3FCD7-F2F2-469C-AC45-0E0C64042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9999" y="28575"/>
          <a:ext cx="2644776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116417</xdr:colOff>
      <xdr:row>0</xdr:row>
      <xdr:rowOff>102659</xdr:rowOff>
    </xdr:from>
    <xdr:to>
      <xdr:col>1</xdr:col>
      <xdr:colOff>613833</xdr:colOff>
      <xdr:row>2</xdr:row>
      <xdr:rowOff>129116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080AB6-426A-4683-AE68-507C992336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750" t="19508" r="69762" b="67404"/>
        <a:stretch/>
      </xdr:blipFill>
      <xdr:spPr>
        <a:xfrm>
          <a:off x="116417" y="102659"/>
          <a:ext cx="1471083" cy="513290"/>
        </a:xfrm>
        <a:prstGeom prst="rect">
          <a:avLst/>
        </a:prstGeom>
      </xdr:spPr>
    </xdr:pic>
    <xdr:clientData/>
  </xdr:twoCellAnchor>
  <xdr:twoCellAnchor editAs="oneCell">
    <xdr:from>
      <xdr:col>1</xdr:col>
      <xdr:colOff>985308</xdr:colOff>
      <xdr:row>0</xdr:row>
      <xdr:rowOff>85725</xdr:rowOff>
    </xdr:from>
    <xdr:to>
      <xdr:col>1</xdr:col>
      <xdr:colOff>2366434</xdr:colOff>
      <xdr:row>2</xdr:row>
      <xdr:rowOff>103713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8E260882-1D2B-42E1-96B4-EB864F9545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389" t="19508" r="16447" b="68638"/>
        <a:stretch/>
      </xdr:blipFill>
      <xdr:spPr>
        <a:xfrm>
          <a:off x="1956858" y="85725"/>
          <a:ext cx="1381126" cy="5037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21167</xdr:rowOff>
    </xdr:from>
    <xdr:to>
      <xdr:col>0</xdr:col>
      <xdr:colOff>1100667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1167"/>
          <a:ext cx="1014942" cy="483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milanfl\Copia%20de%20B_D_Indicadore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magovco-my.sharepoint.com/personal/wolivaresb_invima_gov_co/Documents/2022_contigencia/2023_Invima/Julio_Agosto/Obligacion_05_Seguimiento%20POAI/Publicacion_POAI_Junio/Ejecucion_POAI_2023_Junio.xlsx" TargetMode="External"/><Relationship Id="rId1" Type="http://schemas.openxmlformats.org/officeDocument/2006/relationships/externalLinkPath" Target="Ejecucion_POAI_2023_Juni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Users\dgalindoc\AppData\Local\Microsoft\Windows\Temporary%20Internet%20Files\Content.Outlook\CGVDLN6W\Users\jlozanob\AppData\Local\Microsoft\Windows\Temporary%20Internet%20Files\Content.Outlook\C8DA9GM2\Base%20de%20Datos%20Contratistas%20DIROS%202013%20(2).xls?80841F2B" TargetMode="External"/><Relationship Id="rId1" Type="http://schemas.openxmlformats.org/officeDocument/2006/relationships/externalLinkPath" Target="file:///\\80841F2B\Base%20de%20Datos%20Contratistas%20DIROS%202013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ACKUP%20DISCO%20DURO\PLANEACION%20SUBA\DIRECCIONAMIENTO%20SUBA\PAPAS%20SUBA\INDICADORES\CopiaREPORTEINDICADORESSIG03052010(mayo%2026)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2020\Presentaci&#243;n%20socializaci&#243;n\Presentaciones\17%20de%20Dici\PROYECTOS-POA-2020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ACIENDA\PSFF\DOCUMENTOS%20PROPUESTOS\PROPUESTA%20PROGRAMA%20E.S.E\PROYECCIONES%20FINANCIERAS%20E.S.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wolivaresb\Documents\2018\MATRIZ%20POAI%20SEGUIMIENTO_MES\POA_PROYECTOS\PROYECTOS-POA-DIROS-2018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lme\OneDrive%20-%20Instituto%20Nacional%20de%20Vigilancia%20de%20Medicamentos%20y%20Alimentos\2022_contigencia\2023_Invima\Ene_Feb\Obligacion_2_Socializacion_POAI\Publicacion_POAI_DIC_2022\Ejecucion_POAI_2022_Corte_Dic.xlsb" TargetMode="External"/><Relationship Id="rId1" Type="http://schemas.openxmlformats.org/officeDocument/2006/relationships/externalLinkPath" Target="file:///C:\Users\wilme\OneDrive%20-%20Instituto%20Nacional%20de%20Vigilancia%20de%20Medicamentos%20y%20Alimentos\2022_contigencia\2023_Invima\Ene_Feb\Obligacion_2_Socializacion_POAI\Publicacion_POAI_DIC_2022\Ejecucion_POAI_2022_Corte_Dic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P_PYT_PPTO_EST\GPPE\PLATAFORMA%20ESTRATEGICA%202019-2022\2020\Presentaci&#243;n%20socializaci&#243;n\Presentaciones\17%20de%20Dici\PROYECTOS-POA-2020FIN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Talleres\Presentaci&#243;n%20socializaci&#243;n\PROYECTOS-POA-2019%20FINAL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"/>
      <sheetName val="Indicadores Ejecución "/>
      <sheetName val="Referencias"/>
    </sheetNames>
    <sheetDataSet>
      <sheetData sheetId="0">
        <row r="7">
          <cell r="C7" t="str">
            <v>PROYECTADO</v>
          </cell>
        </row>
      </sheetData>
      <sheetData sheetId="1">
        <row r="1">
          <cell r="A1" t="str">
            <v>Concatenado</v>
          </cell>
          <cell r="B1">
            <v>0</v>
          </cell>
          <cell r="C1">
            <v>0</v>
          </cell>
          <cell r="D1" t="str">
            <v>MES</v>
          </cell>
          <cell r="E1" t="str">
            <v>DEPENDENCIA RESPONSABLE</v>
          </cell>
          <cell r="F1" t="str">
            <v>INDICADOR</v>
          </cell>
          <cell r="G1" t="str">
            <v xml:space="preserve">copia </v>
          </cell>
          <cell r="H1" t="str">
            <v>PROYECTADO</v>
          </cell>
          <cell r="I1" t="str">
            <v>TOTAL AÑO</v>
          </cell>
          <cell r="J1" t="str">
            <v>AVANCE</v>
          </cell>
          <cell r="K1" t="str">
            <v>Enero</v>
          </cell>
          <cell r="L1" t="str">
            <v>Febrero</v>
          </cell>
          <cell r="M1" t="str">
            <v>Marzo</v>
          </cell>
          <cell r="N1" t="str">
            <v>Abril</v>
          </cell>
          <cell r="O1" t="str">
            <v>Mayo</v>
          </cell>
          <cell r="P1" t="str">
            <v>Junio</v>
          </cell>
          <cell r="Q1" t="str">
            <v>Julio</v>
          </cell>
          <cell r="R1" t="str">
            <v>Agosto</v>
          </cell>
          <cell r="S1" t="str">
            <v>Septiembre</v>
          </cell>
          <cell r="T1" t="str">
            <v>Octubre</v>
          </cell>
          <cell r="U1" t="str">
            <v>Noviembre</v>
          </cell>
          <cell r="V1" t="str">
            <v>Diciembre</v>
          </cell>
        </row>
        <row r="2">
          <cell r="A2" t="str">
            <v>2015Dirección_de_Alimentos_y_BebidasCertificaciones BPM (Buenas Practicas de Manufactura) expedidas.</v>
          </cell>
          <cell r="D2">
            <v>2015</v>
          </cell>
          <cell r="E2" t="str">
            <v>Dirección_de_Alimentos_y_Bebidas</v>
          </cell>
          <cell r="F2" t="str">
            <v>Certificaciones BPM (Buenas Practicas de Manufactura) expedidas.</v>
          </cell>
          <cell r="G2" t="str">
            <v>Certificaciones BPM (Buenas Practicas de Manufactura) expedidas.</v>
          </cell>
          <cell r="H2">
            <v>11</v>
          </cell>
          <cell r="I2">
            <v>11</v>
          </cell>
          <cell r="J2">
            <v>1</v>
          </cell>
          <cell r="K2">
            <v>1</v>
          </cell>
          <cell r="L2">
            <v>1</v>
          </cell>
          <cell r="M2">
            <v>5</v>
          </cell>
          <cell r="N2">
            <v>2</v>
          </cell>
          <cell r="O2">
            <v>2</v>
          </cell>
          <cell r="P2" t="str">
            <v>-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  <cell r="U2" t="str">
            <v>-</v>
          </cell>
          <cell r="V2" t="str">
            <v>-</v>
          </cell>
        </row>
        <row r="3">
          <cell r="A3" t="str">
            <v>2015Dirección_de_Alimentos_y_BebidasCertificaciones HACCP expedidas.</v>
          </cell>
          <cell r="D3">
            <v>2015</v>
          </cell>
          <cell r="E3" t="str">
            <v>Dirección_de_Alimentos_y_Bebidas</v>
          </cell>
          <cell r="F3" t="str">
            <v>Certificaciones HACCP expedidas.</v>
          </cell>
          <cell r="G3" t="str">
            <v>Certificaciones HACCP expedidas.</v>
          </cell>
          <cell r="H3">
            <v>42</v>
          </cell>
          <cell r="I3">
            <v>20</v>
          </cell>
          <cell r="J3">
            <v>0.47619047619047616</v>
          </cell>
          <cell r="K3">
            <v>1</v>
          </cell>
          <cell r="L3">
            <v>4</v>
          </cell>
          <cell r="M3">
            <v>4</v>
          </cell>
          <cell r="N3">
            <v>4</v>
          </cell>
          <cell r="O3">
            <v>7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-</v>
          </cell>
          <cell r="V3" t="str">
            <v>-</v>
          </cell>
        </row>
        <row r="4">
          <cell r="A4" t="str">
            <v>2015Dirección_de_Alimentos_y_BebidasCertificaciones de Clasificación</v>
          </cell>
          <cell r="D4">
            <v>2015</v>
          </cell>
          <cell r="E4" t="str">
            <v>Dirección_de_Alimentos_y_Bebidas</v>
          </cell>
          <cell r="F4" t="str">
            <v>Certificaciones de Clasificación</v>
          </cell>
          <cell r="G4" t="str">
            <v>Certificaciones de Clasificación</v>
          </cell>
          <cell r="H4">
            <v>10</v>
          </cell>
          <cell r="I4">
            <v>6</v>
          </cell>
          <cell r="J4">
            <v>0.6</v>
          </cell>
          <cell r="K4">
            <v>0</v>
          </cell>
          <cell r="L4">
            <v>1</v>
          </cell>
          <cell r="M4">
            <v>0</v>
          </cell>
          <cell r="N4">
            <v>2</v>
          </cell>
          <cell r="O4">
            <v>3</v>
          </cell>
          <cell r="P4" t="str">
            <v>-</v>
          </cell>
          <cell r="Q4" t="str">
            <v>-</v>
          </cell>
          <cell r="R4" t="str">
            <v>-</v>
          </cell>
          <cell r="S4" t="str">
            <v>-</v>
          </cell>
          <cell r="T4" t="str">
            <v>-</v>
          </cell>
          <cell r="U4" t="str">
            <v>-</v>
          </cell>
          <cell r="V4" t="str">
            <v>-</v>
          </cell>
        </row>
        <row r="5">
          <cell r="A5" t="str">
            <v>2015Dirección_de_Alimentos_y_BebidasControl y Seguimiento Certificaciones BPM</v>
          </cell>
          <cell r="D5">
            <v>2015</v>
          </cell>
          <cell r="E5" t="str">
            <v>Dirección_de_Alimentos_y_Bebidas</v>
          </cell>
          <cell r="F5" t="str">
            <v>Control y Seguimiento Certificaciones BPM</v>
          </cell>
          <cell r="G5" t="str">
            <v>Control y Seguimiento Certificaciones BPM</v>
          </cell>
          <cell r="H5">
            <v>10</v>
          </cell>
          <cell r="I5">
            <v>4</v>
          </cell>
          <cell r="J5">
            <v>0.4</v>
          </cell>
          <cell r="K5">
            <v>0</v>
          </cell>
          <cell r="L5">
            <v>0</v>
          </cell>
          <cell r="M5">
            <v>2</v>
          </cell>
          <cell r="N5">
            <v>1</v>
          </cell>
          <cell r="O5">
            <v>1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-</v>
          </cell>
          <cell r="V5" t="str">
            <v>-</v>
          </cell>
        </row>
        <row r="6">
          <cell r="A6" t="str">
            <v>2015Dirección_de_Alimentos_y_BebidasControl y Seguimiento Certificaciones HACCP</v>
          </cell>
          <cell r="D6">
            <v>2015</v>
          </cell>
          <cell r="E6" t="str">
            <v>Dirección_de_Alimentos_y_Bebidas</v>
          </cell>
          <cell r="F6" t="str">
            <v>Control y Seguimiento Certificaciones HACCP</v>
          </cell>
          <cell r="G6" t="str">
            <v>Control y Seguimiento Certificaciones HACCP</v>
          </cell>
          <cell r="H6">
            <v>48</v>
          </cell>
          <cell r="I6">
            <v>9</v>
          </cell>
          <cell r="J6">
            <v>0.1875</v>
          </cell>
          <cell r="K6">
            <v>2</v>
          </cell>
          <cell r="L6">
            <v>1</v>
          </cell>
          <cell r="M6">
            <v>1</v>
          </cell>
          <cell r="N6">
            <v>2</v>
          </cell>
          <cell r="O6">
            <v>3</v>
          </cell>
          <cell r="P6" t="str">
            <v>-</v>
          </cell>
          <cell r="Q6" t="str">
            <v>-</v>
          </cell>
          <cell r="R6" t="str">
            <v>-</v>
          </cell>
          <cell r="S6" t="str">
            <v>-</v>
          </cell>
          <cell r="T6" t="str">
            <v>-</v>
          </cell>
          <cell r="U6" t="str">
            <v>-</v>
          </cell>
          <cell r="V6" t="str">
            <v>-</v>
          </cell>
        </row>
        <row r="7">
          <cell r="A7" t="str">
            <v>2015Dirección_de_Alimentos_y_BebidasControl y Seguimiento Certificaciones BPF</v>
          </cell>
          <cell r="D7">
            <v>2015</v>
          </cell>
          <cell r="E7" t="str">
            <v>Dirección_de_Alimentos_y_Bebidas</v>
          </cell>
          <cell r="F7" t="str">
            <v>Control y Seguimiento Certificaciones BPF</v>
          </cell>
          <cell r="G7" t="str">
            <v>Control y Seguimiento Certificaciones BPF</v>
          </cell>
          <cell r="H7">
            <v>1</v>
          </cell>
          <cell r="I7">
            <v>2</v>
          </cell>
          <cell r="J7">
            <v>2</v>
          </cell>
          <cell r="K7">
            <v>0</v>
          </cell>
          <cell r="L7">
            <v>0</v>
          </cell>
          <cell r="M7">
            <v>1</v>
          </cell>
          <cell r="N7">
            <v>1</v>
          </cell>
          <cell r="O7">
            <v>0</v>
          </cell>
          <cell r="P7" t="str">
            <v>-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  <cell r="U7" t="str">
            <v>-</v>
          </cell>
          <cell r="V7" t="str">
            <v>-</v>
          </cell>
        </row>
        <row r="8">
          <cell r="A8" t="str">
            <v>2015Dirección_de_Alimentos_y_BebidasRegistros Sanitarios, permisos y notificaciones Nuevos</v>
          </cell>
          <cell r="D8">
            <v>2015</v>
          </cell>
          <cell r="E8" t="str">
            <v>Dirección_de_Alimentos_y_Bebidas</v>
          </cell>
          <cell r="F8" t="str">
            <v>Registros Sanitarios, permisos y notificaciones Nuevos</v>
          </cell>
          <cell r="G8" t="str">
            <v>Registros Sanitarios, permisos y notificaciones Nuevos</v>
          </cell>
          <cell r="H8">
            <v>4000</v>
          </cell>
          <cell r="I8">
            <v>1356</v>
          </cell>
          <cell r="J8">
            <v>0.33900000000000002</v>
          </cell>
          <cell r="K8">
            <v>146</v>
          </cell>
          <cell r="L8">
            <v>265</v>
          </cell>
          <cell r="M8">
            <v>323</v>
          </cell>
          <cell r="N8">
            <v>317</v>
          </cell>
          <cell r="O8">
            <v>305</v>
          </cell>
          <cell r="P8" t="str">
            <v>-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  <cell r="U8" t="str">
            <v>-</v>
          </cell>
          <cell r="V8" t="str">
            <v>-</v>
          </cell>
        </row>
        <row r="9">
          <cell r="A9" t="str">
            <v>2015Dirección_de_Alimentos_y_BebidasVisitas de habilitación a terceros paises.</v>
          </cell>
          <cell r="D9">
            <v>2015</v>
          </cell>
          <cell r="E9" t="str">
            <v>Dirección_de_Alimentos_y_Bebidas</v>
          </cell>
          <cell r="F9" t="str">
            <v>Visitas de habilitación a terceros paises.</v>
          </cell>
          <cell r="G9" t="str">
            <v>Visitas de habilitación a terceros paises.</v>
          </cell>
          <cell r="H9">
            <v>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 t="str">
            <v>-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  <cell r="U9" t="str">
            <v>-</v>
          </cell>
          <cell r="V9" t="str">
            <v>-</v>
          </cell>
        </row>
        <row r="10">
          <cell r="A10" t="str">
            <v>2015Dirección_de_Alimentos_y_BebidasVisitas de Autorización Sanitarias Realizadas a PBA.</v>
          </cell>
          <cell r="D10">
            <v>2015</v>
          </cell>
          <cell r="E10" t="str">
            <v>Dirección_de_Alimentos_y_Bebidas</v>
          </cell>
          <cell r="F10" t="str">
            <v>Visitas de Autorización Sanitarias Realizadas a PBA.</v>
          </cell>
          <cell r="G10" t="str">
            <v>Visitas de Autorización Sanitarias Realizadas a PBA.</v>
          </cell>
          <cell r="H10">
            <v>8</v>
          </cell>
          <cell r="I10">
            <v>2</v>
          </cell>
          <cell r="J10">
            <v>0.25</v>
          </cell>
          <cell r="K10">
            <v>0</v>
          </cell>
          <cell r="L10">
            <v>0</v>
          </cell>
          <cell r="M10">
            <v>1</v>
          </cell>
          <cell r="N10">
            <v>1</v>
          </cell>
          <cell r="O10">
            <v>0</v>
          </cell>
          <cell r="P10" t="str">
            <v>-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  <cell r="U10" t="str">
            <v>-</v>
          </cell>
          <cell r="V10" t="str">
            <v>-</v>
          </cell>
        </row>
        <row r="11">
          <cell r="A11" t="str">
            <v>2015Dirección_de_Alimentos_y_BebidasCapacitaciónes Técnicas a entes descentralizados.</v>
          </cell>
          <cell r="D11">
            <v>2015</v>
          </cell>
          <cell r="E11" t="str">
            <v>Dirección_de_Alimentos_y_Bebidas</v>
          </cell>
          <cell r="F11" t="str">
            <v>Capacitaciónes Técnicas a entes descentralizados.</v>
          </cell>
          <cell r="G11" t="str">
            <v>Capacitaciónes Técnicas a entes descentralizados.</v>
          </cell>
          <cell r="H11">
            <v>35</v>
          </cell>
          <cell r="I11">
            <v>21</v>
          </cell>
          <cell r="J11">
            <v>0.6</v>
          </cell>
          <cell r="K11">
            <v>0</v>
          </cell>
          <cell r="L11">
            <v>6</v>
          </cell>
          <cell r="M11">
            <v>2</v>
          </cell>
          <cell r="N11">
            <v>4</v>
          </cell>
          <cell r="O11">
            <v>9</v>
          </cell>
          <cell r="P11" t="str">
            <v>-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  <cell r="U11" t="str">
            <v>-</v>
          </cell>
          <cell r="V11" t="str">
            <v>-</v>
          </cell>
        </row>
        <row r="12">
          <cell r="A12" t="str">
            <v>2015Dirección_de_Alimentos_y_BebidasAcompañamiento a las autoridades sanitarias de terceros paises para la habilitación y certificación de estableccimientos colombianos que quieren exportar.</v>
          </cell>
          <cell r="D12">
            <v>2015</v>
          </cell>
          <cell r="E12" t="str">
            <v>Dirección_de_Alimentos_y_Bebidas</v>
          </cell>
          <cell r="F12" t="str">
            <v>Acompañamiento a las autoridades sanitarias de terceros paises para la habilitación y certificación de estableccimientos colombianos que quieren exportar.</v>
          </cell>
          <cell r="G12" t="str">
            <v>Acompañamiento a las autoridades sanitarias de terceros paises para la habilitación y certificación de estableccimientos colombianos que quieren exportar.</v>
          </cell>
          <cell r="H12">
            <v>3</v>
          </cell>
          <cell r="I12">
            <v>4</v>
          </cell>
          <cell r="J12">
            <v>1.3333333333333333</v>
          </cell>
          <cell r="K12">
            <v>0</v>
          </cell>
          <cell r="L12">
            <v>1</v>
          </cell>
          <cell r="M12">
            <v>2</v>
          </cell>
          <cell r="N12">
            <v>1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V12" t="str">
            <v>-</v>
          </cell>
        </row>
        <row r="13">
          <cell r="A13" t="str">
            <v>2015Dirección_de_Alimentos_y_BebidasDocumentos Técnicos Públicados</v>
          </cell>
          <cell r="D13">
            <v>2015</v>
          </cell>
          <cell r="E13" t="str">
            <v>Dirección_de_Alimentos_y_Bebidas</v>
          </cell>
          <cell r="F13" t="str">
            <v>Documentos Técnicos Públicados</v>
          </cell>
          <cell r="G13" t="str">
            <v>Documentos Técnicos Públicados</v>
          </cell>
          <cell r="H13">
            <v>30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str">
            <v>-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-</v>
          </cell>
          <cell r="V13" t="str">
            <v>-</v>
          </cell>
        </row>
        <row r="14">
          <cell r="A14" t="str">
            <v>2015Dirección_de_Medicamentos_y_Productos_BiologicosCertificaciones BPM (Buenas Practias de Manufactura) para Gases Medicinales expedidas.</v>
          </cell>
          <cell r="D14">
            <v>2015</v>
          </cell>
          <cell r="E14" t="str">
            <v>Dirección_de_Medicamentos_y_Productos_Biologicos</v>
          </cell>
          <cell r="F14" t="str">
            <v>Certificaciones BPM (Buenas Practias de Manufactura) para Gases Medicinales expedidas.</v>
          </cell>
          <cell r="G14" t="str">
            <v>Certificaciones BPM (Buenas Practias de Manufactura) para Gases Medicinales expedidas.</v>
          </cell>
          <cell r="H14">
            <v>80</v>
          </cell>
          <cell r="I14">
            <v>31</v>
          </cell>
          <cell r="J14">
            <v>0.38750000000000001</v>
          </cell>
          <cell r="K14">
            <v>6</v>
          </cell>
          <cell r="L14">
            <v>7</v>
          </cell>
          <cell r="M14">
            <v>4</v>
          </cell>
          <cell r="N14">
            <v>5</v>
          </cell>
          <cell r="O14">
            <v>9</v>
          </cell>
          <cell r="P14" t="str">
            <v>-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  <cell r="U14" t="str">
            <v>-</v>
          </cell>
          <cell r="V14" t="str">
            <v>-</v>
          </cell>
        </row>
        <row r="15">
          <cell r="A15" t="str">
            <v>2015Dirección_de_Medicamentos_y_Productos_BiologicosCertificaciones BPM (Buenas Practicas de Manufactura) expedidas.</v>
          </cell>
          <cell r="D15">
            <v>2015</v>
          </cell>
          <cell r="E15" t="str">
            <v>Dirección_de_Medicamentos_y_Productos_Biologicos</v>
          </cell>
          <cell r="F15" t="str">
            <v>Certificaciones BPM (Buenas Practicas de Manufactura) expedidas.</v>
          </cell>
          <cell r="G15" t="str">
            <v>Certificaciones BPM (Buenas Practicas de Manufactura) expedidas.</v>
          </cell>
          <cell r="H15">
            <v>95</v>
          </cell>
          <cell r="I15">
            <v>28</v>
          </cell>
          <cell r="J15">
            <v>0.29473684210526313</v>
          </cell>
          <cell r="K15">
            <v>3</v>
          </cell>
          <cell r="L15">
            <v>8</v>
          </cell>
          <cell r="M15">
            <v>6</v>
          </cell>
          <cell r="N15">
            <v>5</v>
          </cell>
          <cell r="O15">
            <v>6</v>
          </cell>
          <cell r="P15" t="str">
            <v>-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  <cell r="U15" t="str">
            <v>-</v>
          </cell>
          <cell r="V15" t="str">
            <v>-</v>
          </cell>
        </row>
        <row r="16">
          <cell r="A16" t="str">
            <v>2015Dirección_de_Medicamentos_y_Productos_BiologicosCertificaciones BPM (Buenas Practicas de Manufactura) De Orden Internacional expedidas.</v>
          </cell>
          <cell r="D16">
            <v>2015</v>
          </cell>
          <cell r="E16" t="str">
            <v>Dirección_de_Medicamentos_y_Productos_Biologicos</v>
          </cell>
          <cell r="F16" t="str">
            <v>Certificaciones BPM (Buenas Practicas de Manufactura) De Orden Internacional expedidas.</v>
          </cell>
          <cell r="G16" t="str">
            <v>Certificaciones BPM (Buenas Practicas de Manufactura) De Orden Internacional expedidas.</v>
          </cell>
          <cell r="H16">
            <v>75</v>
          </cell>
          <cell r="I16">
            <v>33</v>
          </cell>
          <cell r="J16">
            <v>0.44</v>
          </cell>
          <cell r="K16">
            <v>0</v>
          </cell>
          <cell r="L16">
            <v>8</v>
          </cell>
          <cell r="M16">
            <v>8</v>
          </cell>
          <cell r="N16">
            <v>9</v>
          </cell>
          <cell r="O16">
            <v>8</v>
          </cell>
          <cell r="P16" t="str">
            <v>-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  <cell r="U16" t="str">
            <v>-</v>
          </cell>
          <cell r="V16" t="str">
            <v>-</v>
          </cell>
        </row>
        <row r="17">
          <cell r="A17" t="str">
            <v>2015Dirección_de_Medicamentos_y_Productos_BiologicosCertificaciones BPL (Buenas Practicas de Laboratorio) expedidas.</v>
          </cell>
          <cell r="D17">
            <v>2015</v>
          </cell>
          <cell r="E17" t="str">
            <v>Dirección_de_Medicamentos_y_Productos_Biologicos</v>
          </cell>
          <cell r="F17" t="str">
            <v>Certificaciones BPL (Buenas Practicas de Laboratorio) expedidas.</v>
          </cell>
          <cell r="G17" t="str">
            <v>Certificaciones BPL (Buenas Practicas de Laboratorio) expedidas.</v>
          </cell>
          <cell r="H17">
            <v>20</v>
          </cell>
          <cell r="I17">
            <v>5</v>
          </cell>
          <cell r="J17">
            <v>0.25</v>
          </cell>
          <cell r="K17">
            <v>2</v>
          </cell>
          <cell r="L17">
            <v>2</v>
          </cell>
          <cell r="M17">
            <v>0</v>
          </cell>
          <cell r="N17">
            <v>1</v>
          </cell>
          <cell r="O17">
            <v>0</v>
          </cell>
          <cell r="P17" t="str">
            <v>-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  <cell r="U17" t="str">
            <v>-</v>
          </cell>
          <cell r="V17" t="str">
            <v>-</v>
          </cell>
        </row>
        <row r="18">
          <cell r="A18" t="str">
            <v>2015Dirección_de_Medicamentos_y_Productos_BiologicosVisitas de Seguimiento a las Certificaciones BPE (Buenas Practicas de Elaboración).</v>
          </cell>
          <cell r="D18">
            <v>2015</v>
          </cell>
          <cell r="E18" t="str">
            <v>Dirección_de_Medicamentos_y_Productos_Biologicos</v>
          </cell>
          <cell r="F18" t="str">
            <v>Visitas de Seguimiento a las Certificaciones BPE (Buenas Practicas de Elaboración).</v>
          </cell>
          <cell r="G18" t="str">
            <v>Certificaciones BPE (Buenas Practicas de Elaboración) expedidas.</v>
          </cell>
          <cell r="H18">
            <v>35</v>
          </cell>
          <cell r="I18">
            <v>13</v>
          </cell>
          <cell r="J18">
            <v>0.37142857142857144</v>
          </cell>
          <cell r="K18">
            <v>5</v>
          </cell>
          <cell r="L18">
            <v>0</v>
          </cell>
          <cell r="M18">
            <v>4</v>
          </cell>
          <cell r="N18">
            <v>3</v>
          </cell>
          <cell r="O18">
            <v>1</v>
          </cell>
          <cell r="P18" t="str">
            <v>-</v>
          </cell>
          <cell r="Q18" t="str">
            <v>-</v>
          </cell>
          <cell r="R18" t="str">
            <v>-</v>
          </cell>
          <cell r="S18" t="str">
            <v>-</v>
          </cell>
          <cell r="T18" t="str">
            <v>-</v>
          </cell>
          <cell r="U18" t="str">
            <v>-</v>
          </cell>
          <cell r="V18" t="str">
            <v>-</v>
          </cell>
        </row>
        <row r="19">
          <cell r="A19" t="str">
            <v>2015Dirección_de_Medicamentos_y_Productos_BiologicosCertificaciones BPC (Buenas Practicas Clinicas) realizadas.</v>
          </cell>
          <cell r="D19">
            <v>2015</v>
          </cell>
          <cell r="E19" t="str">
            <v>Dirección_de_Medicamentos_y_Productos_Biologicos</v>
          </cell>
          <cell r="F19" t="str">
            <v>Certificaciones BPC (Buenas Practicas Clinicas) realizadas.</v>
          </cell>
          <cell r="G19" t="str">
            <v>Certificaciones BPC (Buenas Practicas Clinicas) realizadas.</v>
          </cell>
          <cell r="H19">
            <v>5</v>
          </cell>
          <cell r="I19">
            <v>2</v>
          </cell>
          <cell r="J19">
            <v>0.4</v>
          </cell>
          <cell r="K19">
            <v>0</v>
          </cell>
          <cell r="L19">
            <v>1</v>
          </cell>
          <cell r="M19">
            <v>0</v>
          </cell>
          <cell r="N19">
            <v>0</v>
          </cell>
          <cell r="O19">
            <v>1</v>
          </cell>
          <cell r="P19" t="str">
            <v>-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  <cell r="U19" t="str">
            <v>-</v>
          </cell>
          <cell r="V19" t="str">
            <v>-</v>
          </cell>
        </row>
        <row r="20">
          <cell r="A20" t="str">
            <v>2015Dirección_de_Medicamentos_y_Productos_BiologicosCertificaciones BPF (Buenas Practicas de Farmacovigilancia) realizadas.</v>
          </cell>
          <cell r="D20">
            <v>2015</v>
          </cell>
          <cell r="E20" t="str">
            <v>Dirección_de_Medicamentos_y_Productos_Biologicos</v>
          </cell>
          <cell r="F20" t="str">
            <v>Certificaciones BPF (Buenas Practicas de Farmacovigilancia) realizadas.</v>
          </cell>
          <cell r="G20" t="str">
            <v>Certificaciones BPF (Buenas Practicas de Farmacovigilancia) realizadas.</v>
          </cell>
          <cell r="H20">
            <v>50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V20" t="str">
            <v>-</v>
          </cell>
        </row>
        <row r="21">
          <cell r="A21" t="str">
            <v>2015Dirección_de_Medicamentos_y_Productos_BiologicosAsistencia Técnica a entes territoriales y otros actores.</v>
          </cell>
          <cell r="D21">
            <v>2015</v>
          </cell>
          <cell r="E21" t="str">
            <v>Dirección_de_Medicamentos_y_Productos_Biologicos</v>
          </cell>
          <cell r="F21" t="str">
            <v>Asistencia Técnica a entes territoriales y otros actores.</v>
          </cell>
          <cell r="G21" t="str">
            <v>Asistencia Técnica a entes territoriales y otros actores.</v>
          </cell>
          <cell r="H21">
            <v>20</v>
          </cell>
          <cell r="I21">
            <v>1</v>
          </cell>
          <cell r="J21">
            <v>0.05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  <cell r="U21" t="str">
            <v>-</v>
          </cell>
          <cell r="V21" t="str">
            <v>-</v>
          </cell>
        </row>
        <row r="22">
          <cell r="A22" t="str">
            <v>2015Dirección_de_Medicamentos_y_Productos_BiologicosVisitas de Seguimiento a Bancos de Sangre realizadas.</v>
          </cell>
          <cell r="D22">
            <v>2015</v>
          </cell>
          <cell r="E22" t="str">
            <v>Dirección_de_Medicamentos_y_Productos_Biologicos</v>
          </cell>
          <cell r="F22" t="str">
            <v>Visitas de Seguimiento a Bancos de Sangre realizadas.</v>
          </cell>
          <cell r="G22" t="str">
            <v>Visitas de Seguimiento a Bancos de Sangre realizadas.</v>
          </cell>
          <cell r="H22">
            <v>20</v>
          </cell>
          <cell r="I22">
            <v>1</v>
          </cell>
          <cell r="J22">
            <v>0.05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V22" t="str">
            <v>-</v>
          </cell>
        </row>
        <row r="23">
          <cell r="A23" t="str">
            <v>2015Dirección_de_Medicamentos_y_Productos_BiologicosVisitas de Seguimiento BPC (Buenas Practicas Clinicas).</v>
          </cell>
          <cell r="D23">
            <v>2015</v>
          </cell>
          <cell r="E23" t="str">
            <v>Dirección_de_Medicamentos_y_Productos_Biologicos</v>
          </cell>
          <cell r="F23" t="str">
            <v>Visitas de Seguimiento BPC (Buenas Practicas Clinicas).</v>
          </cell>
          <cell r="G23" t="str">
            <v>Visitas de Seguimiento BPC (Buenas Practicas Clinicas)</v>
          </cell>
          <cell r="H23">
            <v>37</v>
          </cell>
          <cell r="I23">
            <v>5</v>
          </cell>
          <cell r="J23">
            <v>0.13513513513513514</v>
          </cell>
          <cell r="K23">
            <v>1</v>
          </cell>
          <cell r="L23">
            <v>0</v>
          </cell>
          <cell r="M23">
            <v>1</v>
          </cell>
          <cell r="N23">
            <v>2</v>
          </cell>
          <cell r="O23">
            <v>1</v>
          </cell>
          <cell r="P23" t="str">
            <v>-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  <cell r="V23" t="str">
            <v>-</v>
          </cell>
        </row>
        <row r="24">
          <cell r="A24" t="str">
            <v>2015Dirección_de_Medicamentos_y_Productos_BiologicosCertificaciones BPM (Buenas Practias de Manufactura) para Gases Medicinales expedidas.</v>
          </cell>
          <cell r="D24">
            <v>2015</v>
          </cell>
          <cell r="E24" t="str">
            <v>Dirección_de_Medicamentos_y_Productos_Biologicos</v>
          </cell>
          <cell r="F24" t="str">
            <v>Certificaciones BPM (Buenas Practias de Manufactura) para Gases Medicinales expedidas.</v>
          </cell>
          <cell r="G24" t="str">
            <v>Visitas de Seguimiento a las certificaciones BPM para Gases Medicinales.</v>
          </cell>
          <cell r="H24">
            <v>12</v>
          </cell>
          <cell r="I24">
            <v>7</v>
          </cell>
          <cell r="J24">
            <v>0.58333333333333337</v>
          </cell>
          <cell r="K24">
            <v>2</v>
          </cell>
          <cell r="L24">
            <v>3</v>
          </cell>
          <cell r="M24">
            <v>0</v>
          </cell>
          <cell r="N24">
            <v>2</v>
          </cell>
          <cell r="O24">
            <v>0</v>
          </cell>
          <cell r="P24" t="str">
            <v>-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  <cell r="U24" t="str">
            <v>-</v>
          </cell>
          <cell r="V24" t="str">
            <v>-</v>
          </cell>
        </row>
        <row r="25">
          <cell r="A25" t="str">
            <v>2015Dirección_de_Medicamentos_y_Productos_BiologicosVisitas de Seguimiento a Protocolos de Investigación Clínica</v>
          </cell>
          <cell r="D25">
            <v>2015</v>
          </cell>
          <cell r="E25" t="str">
            <v>Dirección_de_Medicamentos_y_Productos_Biologicos</v>
          </cell>
          <cell r="F25" t="str">
            <v>Visitas de Seguimiento a Protocolos de Investigación Clínica</v>
          </cell>
          <cell r="G25" t="str">
            <v>Visitas de Seguimiento a Protocolos de Investigación Clínica</v>
          </cell>
          <cell r="H25">
            <v>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str">
            <v>-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  <cell r="U25" t="str">
            <v>-</v>
          </cell>
          <cell r="V25" t="str">
            <v>-</v>
          </cell>
        </row>
        <row r="26">
          <cell r="A26" t="str">
            <v>2015Dirección_de_Medicamentos_y_Productos_BiologicosVisitas de Seguimientos a las Certificaciones BPM.</v>
          </cell>
          <cell r="D26">
            <v>2015</v>
          </cell>
          <cell r="E26" t="str">
            <v>Dirección_de_Medicamentos_y_Productos_Biologicos</v>
          </cell>
          <cell r="F26" t="str">
            <v>Visitas de Seguimientos a las Certificaciones BPM.</v>
          </cell>
          <cell r="G26" t="str">
            <v>Visitas de Seguimientos a las Certificaciones BPM</v>
          </cell>
          <cell r="H26">
            <v>30</v>
          </cell>
          <cell r="I26">
            <v>15</v>
          </cell>
          <cell r="J26">
            <v>0.5</v>
          </cell>
          <cell r="K26">
            <v>9</v>
          </cell>
          <cell r="L26">
            <v>1</v>
          </cell>
          <cell r="M26">
            <v>0</v>
          </cell>
          <cell r="N26">
            <v>5</v>
          </cell>
          <cell r="O26">
            <v>0</v>
          </cell>
          <cell r="P26" t="str">
            <v>-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  <cell r="U26" t="str">
            <v>-</v>
          </cell>
          <cell r="V26" t="str">
            <v>-</v>
          </cell>
        </row>
        <row r="27">
          <cell r="A27" t="str">
            <v>2015Dirección_de_Medicamentos_y_Productos_BiologicosVisitas de Seguimiento a los GTTs.</v>
          </cell>
          <cell r="D27">
            <v>2015</v>
          </cell>
          <cell r="E27" t="str">
            <v>Dirección_de_Medicamentos_y_Productos_Biologicos</v>
          </cell>
          <cell r="F27" t="str">
            <v>Visitas de Seguimiento a los GTTs.</v>
          </cell>
          <cell r="G27" t="str">
            <v xml:space="preserve">Visitas de Seguimiento a los GTTs </v>
          </cell>
          <cell r="H27">
            <v>20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 t="str">
            <v>-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  <cell r="U27" t="str">
            <v>-</v>
          </cell>
          <cell r="V27" t="str">
            <v>-</v>
          </cell>
        </row>
        <row r="28">
          <cell r="A28" t="str">
            <v>2015Dirección_de_Medicamentos_y_Productos_BiologicosVisitas de Seguimiento al Programa Nacional de Farmacovigilancia en Entidades Administradoras de Planes de Beneficios APB.</v>
          </cell>
          <cell r="D28">
            <v>2015</v>
          </cell>
          <cell r="E28" t="str">
            <v>Dirección_de_Medicamentos_y_Productos_Biologicos</v>
          </cell>
          <cell r="F28" t="str">
            <v>Visitas de Seguimiento al Programa Nacional de Farmacovigilancia en Entidades Administradoras de Planes de Beneficios APB.</v>
          </cell>
          <cell r="G28" t="str">
            <v>Visitas de Seguimiento al Programa Nacional de Farmacovigilancia en Entidades Administradoras de Planes de Beneficios APB.</v>
          </cell>
          <cell r="H28">
            <v>150</v>
          </cell>
          <cell r="I28">
            <v>55</v>
          </cell>
          <cell r="J28">
            <v>0.36666666666666664</v>
          </cell>
          <cell r="K28">
            <v>0</v>
          </cell>
          <cell r="L28">
            <v>18</v>
          </cell>
          <cell r="M28">
            <v>7</v>
          </cell>
          <cell r="N28">
            <v>8</v>
          </cell>
          <cell r="O28">
            <v>22</v>
          </cell>
          <cell r="P28" t="str">
            <v>-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  <cell r="U28" t="str">
            <v>-</v>
          </cell>
          <cell r="V28" t="str">
            <v>-</v>
          </cell>
        </row>
        <row r="29">
          <cell r="A29" t="str">
            <v>2015Dirección_de_Medicamentos_y_Productos_BiologicosVisitas de Seguimiento a las Certificaciones BPE (Buenas Practicas de Elaboración).</v>
          </cell>
          <cell r="D29">
            <v>2015</v>
          </cell>
          <cell r="E29" t="str">
            <v>Dirección_de_Medicamentos_y_Productos_Biologicos</v>
          </cell>
          <cell r="F29" t="str">
            <v>Visitas de Seguimiento a las Certificaciones BPE (Buenas Practicas de Elaboración).</v>
          </cell>
          <cell r="G29" t="str">
            <v>Visitas de Seguimiento a las certificaciones BPE (Buenas Practicas de Elabopración).</v>
          </cell>
          <cell r="H29">
            <v>20</v>
          </cell>
          <cell r="I29">
            <v>7</v>
          </cell>
          <cell r="J29">
            <v>0.35</v>
          </cell>
          <cell r="K29">
            <v>1</v>
          </cell>
          <cell r="L29">
            <v>1</v>
          </cell>
          <cell r="M29">
            <v>1</v>
          </cell>
          <cell r="N29">
            <v>4</v>
          </cell>
          <cell r="O29">
            <v>0</v>
          </cell>
          <cell r="P29" t="str">
            <v>-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  <cell r="U29" t="str">
            <v>-</v>
          </cell>
          <cell r="V29" t="str">
            <v>-</v>
          </cell>
        </row>
        <row r="30">
          <cell r="A30" t="str">
            <v xml:space="preserve">2015Dirección_de_Medicamentos_y_Productos_BiologicosVisitas de Seguimiento a  Estudios de Estabilidad de los Laboratorios Farmaceuticos </v>
          </cell>
          <cell r="D30">
            <v>2015</v>
          </cell>
          <cell r="E30" t="str">
            <v>Dirección_de_Medicamentos_y_Productos_Biologicos</v>
          </cell>
          <cell r="F30" t="str">
            <v xml:space="preserve">Visitas de Seguimiento a  Estudios de Estabilidad de los Laboratorios Farmaceuticos </v>
          </cell>
          <cell r="G30" t="str">
            <v xml:space="preserve">Visitas de Seguimiento a  Estudios de Estabilidad de los Laboratorios Farmaceuticos </v>
          </cell>
          <cell r="H30">
            <v>30</v>
          </cell>
          <cell r="I30">
            <v>12</v>
          </cell>
          <cell r="J30">
            <v>0.4</v>
          </cell>
          <cell r="K30">
            <v>0</v>
          </cell>
          <cell r="L30">
            <v>0</v>
          </cell>
          <cell r="M30">
            <v>6</v>
          </cell>
          <cell r="N30">
            <v>4</v>
          </cell>
          <cell r="O30">
            <v>2</v>
          </cell>
          <cell r="P30" t="str">
            <v>-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  <cell r="U30" t="str">
            <v>-</v>
          </cell>
          <cell r="V30" t="str">
            <v>-</v>
          </cell>
        </row>
        <row r="31">
          <cell r="A31" t="str">
            <v xml:space="preserve">2015Dirección_de_Medicamentos_y_Productos_BiologicosVisitas de IVC Medicamentos realizadas. </v>
          </cell>
          <cell r="D31">
            <v>2015</v>
          </cell>
          <cell r="E31" t="str">
            <v>Dirección_de_Medicamentos_y_Productos_Biologicos</v>
          </cell>
          <cell r="F31" t="str">
            <v xml:space="preserve">Visitas de IVC Medicamentos realizadas. </v>
          </cell>
          <cell r="G31" t="str">
            <v xml:space="preserve">Visitas de IVC Medicamentos realizadas. </v>
          </cell>
          <cell r="H31">
            <v>25</v>
          </cell>
          <cell r="I31">
            <v>2</v>
          </cell>
          <cell r="J31">
            <v>0.08</v>
          </cell>
          <cell r="K31">
            <v>0</v>
          </cell>
          <cell r="L31">
            <v>0</v>
          </cell>
          <cell r="M31">
            <v>0</v>
          </cell>
          <cell r="N31">
            <v>2</v>
          </cell>
          <cell r="O31">
            <v>0</v>
          </cell>
          <cell r="P31" t="str">
            <v>-</v>
          </cell>
          <cell r="Q31" t="str">
            <v>-</v>
          </cell>
          <cell r="R31" t="str">
            <v>-</v>
          </cell>
          <cell r="S31" t="str">
            <v>-</v>
          </cell>
          <cell r="T31" t="str">
            <v>-</v>
          </cell>
          <cell r="U31" t="str">
            <v>-</v>
          </cell>
          <cell r="V31" t="str">
            <v>-</v>
          </cell>
        </row>
        <row r="32">
          <cell r="A32" t="str">
            <v xml:space="preserve">2015Dirección_de_Medicamentos_y_Productos_BiologicosVisitas de IVC Bancos de Sangre local realizadas. </v>
          </cell>
          <cell r="D32">
            <v>2015</v>
          </cell>
          <cell r="E32" t="str">
            <v>Dirección_de_Medicamentos_y_Productos_Biologicos</v>
          </cell>
          <cell r="F32" t="str">
            <v xml:space="preserve">Visitas de IVC Bancos de Sangre local realizadas. </v>
          </cell>
          <cell r="G32" t="str">
            <v xml:space="preserve">Visitas de IVC Bancos de Sangre local realizadas. </v>
          </cell>
          <cell r="H32">
            <v>10</v>
          </cell>
          <cell r="I32">
            <v>10</v>
          </cell>
          <cell r="J32">
            <v>1</v>
          </cell>
          <cell r="K32">
            <v>0</v>
          </cell>
          <cell r="L32">
            <v>3</v>
          </cell>
          <cell r="M32">
            <v>5</v>
          </cell>
          <cell r="N32">
            <v>0</v>
          </cell>
          <cell r="O32">
            <v>2</v>
          </cell>
          <cell r="P32" t="str">
            <v>-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  <cell r="U32" t="str">
            <v>-</v>
          </cell>
          <cell r="V32" t="str">
            <v>-</v>
          </cell>
        </row>
        <row r="33">
          <cell r="A33" t="str">
            <v>2015Dirección_de_Medicamentos_y_Productos_BiologicosBoletines de Farmacovigilancia publicado.</v>
          </cell>
          <cell r="D33">
            <v>2015</v>
          </cell>
          <cell r="E33" t="str">
            <v>Dirección_de_Medicamentos_y_Productos_Biologicos</v>
          </cell>
          <cell r="F33" t="str">
            <v>Boletines de Farmacovigilancia publicado.</v>
          </cell>
          <cell r="G33" t="str">
            <v>Boletines de Farmacovigilancia publicado</v>
          </cell>
          <cell r="H33">
            <v>6</v>
          </cell>
          <cell r="I33">
            <v>3</v>
          </cell>
          <cell r="J33">
            <v>0.5</v>
          </cell>
          <cell r="K33">
            <v>1</v>
          </cell>
          <cell r="L33">
            <v>0</v>
          </cell>
          <cell r="M33">
            <v>1</v>
          </cell>
          <cell r="N33">
            <v>0</v>
          </cell>
          <cell r="O33">
            <v>1</v>
          </cell>
          <cell r="P33" t="str">
            <v>-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  <cell r="U33" t="str">
            <v>-</v>
          </cell>
          <cell r="V33" t="str">
            <v>-</v>
          </cell>
        </row>
        <row r="34">
          <cell r="A34" t="str">
            <v>2015Dirección_de_Medicamentos_y_Productos_BiologicosRegistros Sanitarios, permisos y notificaciones Nuevos.</v>
          </cell>
          <cell r="D34">
            <v>2015</v>
          </cell>
          <cell r="E34" t="str">
            <v>Dirección_de_Medicamentos_y_Productos_Biologicos</v>
          </cell>
          <cell r="F34" t="str">
            <v>Registros Sanitarios, permisos y notificaciones Nuevos.</v>
          </cell>
          <cell r="G34" t="str">
            <v>Registros Sanitarios, permisos y notificaciones Nuevos</v>
          </cell>
          <cell r="H34">
            <v>3500</v>
          </cell>
          <cell r="I34">
            <v>980</v>
          </cell>
          <cell r="J34">
            <v>0.28000000000000003</v>
          </cell>
          <cell r="K34">
            <v>166</v>
          </cell>
          <cell r="L34">
            <v>257</v>
          </cell>
          <cell r="M34">
            <v>178</v>
          </cell>
          <cell r="N34">
            <v>162</v>
          </cell>
          <cell r="O34">
            <v>217</v>
          </cell>
          <cell r="P34" t="str">
            <v>-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  <cell r="U34" t="str">
            <v>-</v>
          </cell>
          <cell r="V34" t="str">
            <v>-</v>
          </cell>
        </row>
        <row r="35">
          <cell r="A35" t="str">
            <v>2015Dirección_de_Dispositivos_Médicos_y_otras_TecnologiasCertificaciones CCA (Certificados de Capacidad de Almacenamiento) expedidos.</v>
          </cell>
          <cell r="D35">
            <v>2015</v>
          </cell>
          <cell r="E35" t="str">
            <v>Dirección_de_Dispositivos_Médicos_y_otras_Tecnologias</v>
          </cell>
          <cell r="F35" t="str">
            <v>Certificaciones CCA (Certificados de Capacidad de Almacenamiento) expedidos.</v>
          </cell>
          <cell r="G35" t="str">
            <v>Certificaciones CCA (Certificados de Capacidad de Almacenamiento) expedidos.</v>
          </cell>
          <cell r="H35">
            <v>775</v>
          </cell>
          <cell r="I35">
            <v>307</v>
          </cell>
          <cell r="J35">
            <v>0.39612903225806451</v>
          </cell>
          <cell r="K35">
            <v>36</v>
          </cell>
          <cell r="L35">
            <v>61</v>
          </cell>
          <cell r="M35">
            <v>70</v>
          </cell>
          <cell r="N35">
            <v>67</v>
          </cell>
          <cell r="O35">
            <v>73</v>
          </cell>
          <cell r="P35" t="str">
            <v>-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  <cell r="U35" t="str">
            <v>-</v>
          </cell>
          <cell r="V35" t="str">
            <v>-</v>
          </cell>
        </row>
        <row r="36">
          <cell r="A36" t="str">
            <v>2015Dirección_de_Dispositivos_Médicos_y_otras_TecnologiasCertificaciones Condiciones Sanitarias para Bancos de Tejido y Medula Osea expedidas.</v>
          </cell>
          <cell r="D36">
            <v>2015</v>
          </cell>
          <cell r="E36" t="str">
            <v>Dirección_de_Dispositivos_Médicos_y_otras_Tecnologias</v>
          </cell>
          <cell r="F36" t="str">
            <v>Certificaciones Condiciones Sanitarias para Bancos de Tejido y Medula Osea expedidas.</v>
          </cell>
          <cell r="G36" t="str">
            <v>Certificaciones Condiciones Sanitarias para Bancos de Tejido y Medula Osea expedidas.</v>
          </cell>
          <cell r="H36">
            <v>3</v>
          </cell>
          <cell r="I36">
            <v>3</v>
          </cell>
          <cell r="J36">
            <v>1</v>
          </cell>
          <cell r="K36">
            <v>3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 t="str">
            <v>-</v>
          </cell>
          <cell r="Q36" t="str">
            <v>-</v>
          </cell>
          <cell r="R36" t="str">
            <v>-</v>
          </cell>
          <cell r="S36" t="str">
            <v>-</v>
          </cell>
          <cell r="T36" t="str">
            <v>-</v>
          </cell>
          <cell r="U36" t="str">
            <v>-</v>
          </cell>
          <cell r="V36" t="str">
            <v>-</v>
          </cell>
        </row>
        <row r="37">
          <cell r="A37" t="str">
            <v>2015Dirección_de_Dispositivos_Médicos_y_otras_TecnologiasRegistros Sanitarios, permisos y notificaciones Nuevos</v>
          </cell>
          <cell r="D37">
            <v>2015</v>
          </cell>
          <cell r="E37" t="str">
            <v>Dirección_de_Dispositivos_Médicos_y_otras_Tecnologias</v>
          </cell>
          <cell r="F37" t="str">
            <v>Registros Sanitarios, permisos y notificaciones Nuevos</v>
          </cell>
          <cell r="G37" t="str">
            <v>Registros Sanitarios, permisos y notificaciones Nuevos</v>
          </cell>
          <cell r="H37">
            <v>1206</v>
          </cell>
          <cell r="I37">
            <v>1206</v>
          </cell>
          <cell r="J37">
            <v>1</v>
          </cell>
          <cell r="K37">
            <v>206</v>
          </cell>
          <cell r="L37">
            <v>245</v>
          </cell>
          <cell r="M37">
            <v>266</v>
          </cell>
          <cell r="N37">
            <v>242</v>
          </cell>
          <cell r="O37">
            <v>247</v>
          </cell>
          <cell r="P37" t="str">
            <v>-</v>
          </cell>
          <cell r="Q37" t="str">
            <v>-</v>
          </cell>
          <cell r="R37" t="str">
            <v>-</v>
          </cell>
          <cell r="S37" t="str">
            <v>-</v>
          </cell>
          <cell r="T37" t="str">
            <v>-</v>
          </cell>
          <cell r="U37" t="str">
            <v>-</v>
          </cell>
          <cell r="V37" t="str">
            <v>-</v>
          </cell>
        </row>
        <row r="38">
          <cell r="A38" t="str">
            <v>2015Dirección_de_Dispositivos_Médicos_y_otras_TecnologiasVisitas de Seguimientos a Certificaciones</v>
          </cell>
          <cell r="D38">
            <v>2015</v>
          </cell>
          <cell r="E38" t="str">
            <v>Dirección_de_Dispositivos_Médicos_y_otras_Tecnologias</v>
          </cell>
          <cell r="F38" t="str">
            <v>Visitas de Seguimientos a Certificaciones</v>
          </cell>
          <cell r="G38" t="str">
            <v>Visitas de Seguimientos a Certificaciones</v>
          </cell>
          <cell r="H38">
            <v>35</v>
          </cell>
          <cell r="I38">
            <v>14</v>
          </cell>
          <cell r="J38">
            <v>0.4</v>
          </cell>
          <cell r="K38">
            <v>0</v>
          </cell>
          <cell r="L38">
            <v>5</v>
          </cell>
          <cell r="M38">
            <v>2</v>
          </cell>
          <cell r="N38">
            <v>4</v>
          </cell>
          <cell r="O38">
            <v>3</v>
          </cell>
          <cell r="P38" t="str">
            <v>-</v>
          </cell>
          <cell r="Q38" t="str">
            <v>-</v>
          </cell>
          <cell r="R38" t="str">
            <v>-</v>
          </cell>
          <cell r="S38" t="str">
            <v>-</v>
          </cell>
          <cell r="T38" t="str">
            <v>-</v>
          </cell>
          <cell r="U38" t="str">
            <v>-</v>
          </cell>
          <cell r="V38" t="str">
            <v>-</v>
          </cell>
        </row>
        <row r="39">
          <cell r="A39" t="str">
            <v>2015Dirección_de_Dispositivos_Médicos_y_otras_TecnologiasAuditorias de certificación de Buenas Practicas de Bancos de Tejido y Medula Osea</v>
          </cell>
          <cell r="D39">
            <v>2015</v>
          </cell>
          <cell r="E39" t="str">
            <v>Dirección_de_Dispositivos_Médicos_y_otras_Tecnologias</v>
          </cell>
          <cell r="F39" t="str">
            <v>Auditorias de certificación de Buenas Practicas de Bancos de Tejido y Medula Osea</v>
          </cell>
          <cell r="G39" t="str">
            <v>Auditorias de certificación de Buenas Practicas de Bancos de Tejido y Medula Osea</v>
          </cell>
          <cell r="H39">
            <v>8</v>
          </cell>
          <cell r="I39">
            <v>3</v>
          </cell>
          <cell r="J39">
            <v>0.375</v>
          </cell>
          <cell r="K39">
            <v>0</v>
          </cell>
          <cell r="L39">
            <v>1</v>
          </cell>
          <cell r="M39">
            <v>1</v>
          </cell>
          <cell r="N39">
            <v>0</v>
          </cell>
          <cell r="O39">
            <v>1</v>
          </cell>
          <cell r="P39" t="str">
            <v>-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  <cell r="V39" t="str">
            <v>-</v>
          </cell>
        </row>
        <row r="40">
          <cell r="A40" t="str">
            <v>2015Dirección_de_Dispositivos_Médicos_y_otras_TecnologiasCapacitaciónes Técnicas a entes territoriales y otros actores.</v>
          </cell>
          <cell r="D40">
            <v>2015</v>
          </cell>
          <cell r="E40" t="str">
            <v>Dirección_de_Dispositivos_Médicos_y_otras_Tecnologias</v>
          </cell>
          <cell r="F40" t="str">
            <v>Capacitaciónes Técnicas a entes territoriales y otros actores.</v>
          </cell>
          <cell r="G40" t="str">
            <v>Capacitaciónes Técnicas a entes territoriales y otros actores.</v>
          </cell>
          <cell r="H40">
            <v>39</v>
          </cell>
          <cell r="I40">
            <v>7</v>
          </cell>
          <cell r="J40">
            <v>0.17948717948717949</v>
          </cell>
          <cell r="K40">
            <v>0</v>
          </cell>
          <cell r="L40">
            <v>1</v>
          </cell>
          <cell r="M40">
            <v>1</v>
          </cell>
          <cell r="N40">
            <v>2</v>
          </cell>
          <cell r="O40">
            <v>3</v>
          </cell>
          <cell r="P40" t="str">
            <v>-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  <cell r="U40" t="str">
            <v>-</v>
          </cell>
          <cell r="V40" t="str">
            <v>-</v>
          </cell>
        </row>
        <row r="41">
          <cell r="A41" t="str">
            <v>2015Dirección_de_Dispositivos_Médicos_y_otras_TecnologiasVisita de verificación de requisitos para Bancos de semen, óvulos y embriones.</v>
          </cell>
          <cell r="D41">
            <v>2015</v>
          </cell>
          <cell r="E41" t="str">
            <v>Dirección_de_Dispositivos_Médicos_y_otras_Tecnologias</v>
          </cell>
          <cell r="F41" t="str">
            <v>Visita de verificación de requisitos para Bancos de semen, óvulos y embriones.</v>
          </cell>
          <cell r="G41" t="str">
            <v>Visita de verificación de requisitos para Bancos de semen, óvulos y embriones.</v>
          </cell>
          <cell r="H41">
            <v>6</v>
          </cell>
          <cell r="I41">
            <v>1</v>
          </cell>
          <cell r="J41">
            <v>0.16666666666666666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  <cell r="P41" t="str">
            <v>-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  <cell r="U41" t="str">
            <v>-</v>
          </cell>
          <cell r="V41" t="str">
            <v>-</v>
          </cell>
        </row>
        <row r="42">
          <cell r="A42" t="str">
            <v>2015Dirección_de_Dispositivos_Médicos_y_otras_TecnologiasDocumentos Técnicos Públicados</v>
          </cell>
          <cell r="D42">
            <v>2015</v>
          </cell>
          <cell r="E42" t="str">
            <v>Dirección_de_Dispositivos_Médicos_y_otras_Tecnologias</v>
          </cell>
          <cell r="F42" t="str">
            <v>Documentos Técnicos Públicados</v>
          </cell>
          <cell r="G42" t="str">
            <v>Documentos Técnicos Públicados</v>
          </cell>
          <cell r="H42">
            <v>5</v>
          </cell>
          <cell r="I42">
            <v>1</v>
          </cell>
          <cell r="J42">
            <v>0.2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 t="str">
            <v>-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  <cell r="U42" t="str">
            <v>-</v>
          </cell>
          <cell r="V42" t="str">
            <v>-</v>
          </cell>
        </row>
        <row r="43">
          <cell r="A43" t="str">
            <v xml:space="preserve">2015Dirección_de_Dispositivos_Médicos_y_otras_TecnologiasVisitas de IVC Bancos de Tejido y Medula Osea, Bancos de Medicina Reproductiva </v>
          </cell>
          <cell r="D43">
            <v>2015</v>
          </cell>
          <cell r="E43" t="str">
            <v>Dirección_de_Dispositivos_Médicos_y_otras_Tecnologias</v>
          </cell>
          <cell r="F43" t="str">
            <v xml:space="preserve">Visitas de IVC Bancos de Tejido y Medula Osea, Bancos de Medicina Reproductiva </v>
          </cell>
          <cell r="G43" t="str">
            <v xml:space="preserve">Visitas de IVC Bancos de Tejido y Medula Osea, Bancos de Medicina Reproductiva </v>
          </cell>
          <cell r="H43">
            <v>18</v>
          </cell>
          <cell r="I43">
            <v>15</v>
          </cell>
          <cell r="J43">
            <v>0.83333333333333337</v>
          </cell>
          <cell r="K43">
            <v>0</v>
          </cell>
          <cell r="L43">
            <v>1</v>
          </cell>
          <cell r="M43">
            <v>8</v>
          </cell>
          <cell r="N43">
            <v>3</v>
          </cell>
          <cell r="O43">
            <v>3</v>
          </cell>
          <cell r="P43" t="str">
            <v>-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  <cell r="U43" t="str">
            <v>-</v>
          </cell>
          <cell r="V43" t="str">
            <v>-</v>
          </cell>
        </row>
        <row r="44">
          <cell r="A44" t="str">
            <v>2015Dirección_de_Dispositivos_Médicos_y_otras_TecnologiasVisitas de Acompañamiento Técnico en actividades relacionadas con IVC</v>
          </cell>
          <cell r="D44">
            <v>2015</v>
          </cell>
          <cell r="E44" t="str">
            <v>Dirección_de_Dispositivos_Médicos_y_otras_Tecnologias</v>
          </cell>
          <cell r="F44" t="str">
            <v>Visitas de Acompañamiento Técnico en actividades relacionadas con IVC</v>
          </cell>
          <cell r="G44" t="str">
            <v>Visitas de Acompañamiento Técnico en actividades relacionadas con IVC</v>
          </cell>
          <cell r="H44">
            <v>29</v>
          </cell>
          <cell r="I44">
            <v>22</v>
          </cell>
          <cell r="J44">
            <v>0.75862068965517238</v>
          </cell>
          <cell r="K44">
            <v>1</v>
          </cell>
          <cell r="L44">
            <v>4</v>
          </cell>
          <cell r="M44">
            <v>0</v>
          </cell>
          <cell r="N44">
            <v>7</v>
          </cell>
          <cell r="O44">
            <v>10</v>
          </cell>
          <cell r="P44" t="str">
            <v>-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  <cell r="U44" t="str">
            <v>-</v>
          </cell>
          <cell r="V44" t="str">
            <v>-</v>
          </cell>
        </row>
        <row r="45">
          <cell r="A45" t="str">
            <v>2015Dirección_de_Dispositivos_Médicos_y_otras_TecnologiasAsistencia Técnica a entes territoriales y otros actores.</v>
          </cell>
          <cell r="D45">
            <v>2015</v>
          </cell>
          <cell r="E45" t="str">
            <v>Dirección_de_Dispositivos_Médicos_y_otras_Tecnologias</v>
          </cell>
          <cell r="F45" t="str">
            <v>Asistencia Técnica a entes territoriales y otros actores.</v>
          </cell>
          <cell r="G45" t="str">
            <v>Asistencia Técnica a entes territoriales y otros actores.</v>
          </cell>
          <cell r="H45">
            <v>59</v>
          </cell>
          <cell r="I45">
            <v>21</v>
          </cell>
          <cell r="J45">
            <v>0.3559322033898305</v>
          </cell>
          <cell r="K45">
            <v>0</v>
          </cell>
          <cell r="L45">
            <v>0</v>
          </cell>
          <cell r="M45">
            <v>3</v>
          </cell>
          <cell r="N45">
            <v>12</v>
          </cell>
          <cell r="O45">
            <v>6</v>
          </cell>
          <cell r="P45" t="str">
            <v>-</v>
          </cell>
          <cell r="Q45" t="str">
            <v>-</v>
          </cell>
          <cell r="R45" t="str">
            <v>-</v>
          </cell>
          <cell r="S45" t="str">
            <v>-</v>
          </cell>
          <cell r="T45" t="str">
            <v>-</v>
          </cell>
          <cell r="U45" t="str">
            <v>-</v>
          </cell>
          <cell r="V45" t="str">
            <v>-</v>
          </cell>
        </row>
        <row r="46">
          <cell r="A46" t="str">
            <v xml:space="preserve">2015Dirección_de_Dispositivos_Médicos_y_otras_TecnologiasAnalizis de reportes de eventos e incidentes adversos asociados al uso de los dispositivos médicos Tecnovigilancia. </v>
          </cell>
          <cell r="D46">
            <v>2015</v>
          </cell>
          <cell r="E46" t="str">
            <v>Dirección_de_Dispositivos_Médicos_y_otras_Tecnologias</v>
          </cell>
          <cell r="F46" t="str">
            <v xml:space="preserve">Analizis de reportes de eventos e incidentes adversos asociados al uso de los dispositivos médicos Tecnovigilancia. </v>
          </cell>
          <cell r="G46" t="str">
            <v xml:space="preserve">Analizis de reportes de eventos e incidentes adversos asociados al uso de los dispositivos médicos Tecnovigilancia. </v>
          </cell>
          <cell r="H46">
            <v>6450</v>
          </cell>
          <cell r="I46">
            <v>2663</v>
          </cell>
          <cell r="J46">
            <v>0.41286821705426358</v>
          </cell>
          <cell r="K46">
            <v>672</v>
          </cell>
          <cell r="L46">
            <v>644</v>
          </cell>
          <cell r="M46">
            <v>553</v>
          </cell>
          <cell r="N46">
            <v>397</v>
          </cell>
          <cell r="O46">
            <v>397</v>
          </cell>
          <cell r="P46" t="str">
            <v>-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  <cell r="U46" t="str">
            <v>-</v>
          </cell>
          <cell r="V46" t="str">
            <v>-</v>
          </cell>
        </row>
        <row r="47">
          <cell r="A47" t="str">
            <v xml:space="preserve">2015Dirección_de_Dispositivos_Médicos_y_otras_TecnologiasAnalizis de reportes de eventos e incidentes adversos asociados al uso de los dispositivos médicos Reactivovigilancia. </v>
          </cell>
          <cell r="D47">
            <v>2015</v>
          </cell>
          <cell r="E47" t="str">
            <v>Dirección_de_Dispositivos_Médicos_y_otras_Tecnologias</v>
          </cell>
          <cell r="F47" t="str">
            <v xml:space="preserve">Analizis de reportes de eventos e incidentes adversos asociados al uso de los dispositivos médicos Reactivovigilancia. </v>
          </cell>
          <cell r="G47" t="str">
            <v xml:space="preserve">Analizis de reportes de eventos e incidentes adversos asociados al uso de los dispositivos médicos Reactivovigilancia. </v>
          </cell>
          <cell r="H47">
            <v>100</v>
          </cell>
          <cell r="I47">
            <v>39</v>
          </cell>
          <cell r="J47">
            <v>0.39</v>
          </cell>
          <cell r="K47">
            <v>9</v>
          </cell>
          <cell r="L47">
            <v>10</v>
          </cell>
          <cell r="M47">
            <v>6</v>
          </cell>
          <cell r="N47">
            <v>9</v>
          </cell>
          <cell r="O47">
            <v>5</v>
          </cell>
          <cell r="P47" t="str">
            <v>-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  <cell r="U47" t="str">
            <v>-</v>
          </cell>
          <cell r="V47" t="str">
            <v>-</v>
          </cell>
        </row>
        <row r="48">
          <cell r="A48" t="str">
            <v>2015Dirección_de_Dispositivos_Médicos_y_otras_TecnologiasInscripciones a la Red Nacional de Tecnovigilancia</v>
          </cell>
          <cell r="D48">
            <v>2015</v>
          </cell>
          <cell r="E48" t="str">
            <v>Dirección_de_Dispositivos_Médicos_y_otras_Tecnologias</v>
          </cell>
          <cell r="F48" t="str">
            <v>Inscripciones a la Red Nacional de Tecnovigilancia</v>
          </cell>
          <cell r="G48" t="str">
            <v>Inscripciones a la Red Nacional de Tecnovigilancia</v>
          </cell>
          <cell r="H48">
            <v>7950</v>
          </cell>
          <cell r="I48">
            <v>2308</v>
          </cell>
          <cell r="J48">
            <v>0.29031446540880501</v>
          </cell>
          <cell r="K48">
            <v>247</v>
          </cell>
          <cell r="L48">
            <v>556</v>
          </cell>
          <cell r="M48">
            <v>513</v>
          </cell>
          <cell r="N48">
            <v>493</v>
          </cell>
          <cell r="O48">
            <v>499</v>
          </cell>
          <cell r="P48" t="str">
            <v>-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  <cell r="U48" t="str">
            <v>-</v>
          </cell>
          <cell r="V48" t="str">
            <v>-</v>
          </cell>
        </row>
        <row r="49">
          <cell r="A49" t="str">
            <v>2015Dirección_de_Dispositivos_Médicos_y_otras_TecnologiasInscripciones a la Red Nacional de Reactivovigilancia</v>
          </cell>
          <cell r="D49">
            <v>2015</v>
          </cell>
          <cell r="E49" t="str">
            <v>Dirección_de_Dispositivos_Médicos_y_otras_Tecnologias</v>
          </cell>
          <cell r="F49" t="str">
            <v>Inscripciones a la Red Nacional de Reactivovigilancia</v>
          </cell>
          <cell r="G49" t="str">
            <v>Inscripciones a la Red Nacional de Reactivovigilancia</v>
          </cell>
          <cell r="H49">
            <v>1263</v>
          </cell>
          <cell r="I49">
            <v>344</v>
          </cell>
          <cell r="J49">
            <v>0.27236737925574028</v>
          </cell>
          <cell r="K49">
            <v>42</v>
          </cell>
          <cell r="L49">
            <v>69</v>
          </cell>
          <cell r="M49">
            <v>103</v>
          </cell>
          <cell r="N49">
            <v>55</v>
          </cell>
          <cell r="O49">
            <v>75</v>
          </cell>
          <cell r="P49" t="str">
            <v>-</v>
          </cell>
          <cell r="Q49" t="str">
            <v>-</v>
          </cell>
          <cell r="R49" t="str">
            <v>-</v>
          </cell>
          <cell r="S49" t="str">
            <v>-</v>
          </cell>
          <cell r="T49" t="str">
            <v>-</v>
          </cell>
          <cell r="U49" t="str">
            <v>-</v>
          </cell>
          <cell r="V49" t="str">
            <v>-</v>
          </cell>
        </row>
        <row r="50">
          <cell r="A50" t="str">
            <v>2015Dirección_de_Cosméticos_Aseo_Plaguicidas_y_Productos_de_Higiene_DomesticaCertificaciones CCP de cosméticos expedidas.</v>
          </cell>
          <cell r="D50">
            <v>2015</v>
          </cell>
          <cell r="E50" t="str">
            <v>Dirección_de_Cosméticos_Aseo_Plaguicidas_y_Productos_de_Higiene_Domestica</v>
          </cell>
          <cell r="F50" t="str">
            <v>Certificaciones CCP de cosméticos expedidas.</v>
          </cell>
          <cell r="G50" t="str">
            <v>Certificaciones CCP de cosméticos expedidas.</v>
          </cell>
          <cell r="H50">
            <v>400</v>
          </cell>
          <cell r="I50">
            <v>129</v>
          </cell>
          <cell r="J50">
            <v>0.32250000000000001</v>
          </cell>
          <cell r="K50">
            <v>48</v>
          </cell>
          <cell r="L50">
            <v>17</v>
          </cell>
          <cell r="M50">
            <v>48</v>
          </cell>
          <cell r="N50">
            <v>2</v>
          </cell>
          <cell r="O50">
            <v>14</v>
          </cell>
          <cell r="P50" t="str">
            <v>-</v>
          </cell>
          <cell r="Q50" t="str">
            <v>-</v>
          </cell>
          <cell r="R50" t="str">
            <v>-</v>
          </cell>
          <cell r="S50" t="str">
            <v>-</v>
          </cell>
          <cell r="T50" t="str">
            <v>-</v>
          </cell>
          <cell r="U50" t="str">
            <v>-</v>
          </cell>
          <cell r="V50" t="str">
            <v>-</v>
          </cell>
        </row>
        <row r="51">
          <cell r="A51" t="str">
            <v>2015Dirección_de_Cosméticos_Aseo_Plaguicidas_y_Productos_de_Higiene_DomesticaCertificaciones CCP de aseo expedidas.</v>
          </cell>
          <cell r="D51">
            <v>2015</v>
          </cell>
          <cell r="E51" t="str">
            <v>Dirección_de_Cosméticos_Aseo_Plaguicidas_y_Productos_de_Higiene_Domestica</v>
          </cell>
          <cell r="F51" t="str">
            <v>Certificaciones CCP de aseo expedidas.</v>
          </cell>
          <cell r="G51" t="str">
            <v>Certificaciones CCP de aseo expedidas.</v>
          </cell>
          <cell r="H51">
            <v>60</v>
          </cell>
          <cell r="I51">
            <v>26</v>
          </cell>
          <cell r="J51">
            <v>0.43333333333333335</v>
          </cell>
          <cell r="K51">
            <v>7</v>
          </cell>
          <cell r="L51">
            <v>3</v>
          </cell>
          <cell r="M51">
            <v>15</v>
          </cell>
          <cell r="N51">
            <v>0</v>
          </cell>
          <cell r="O51">
            <v>1</v>
          </cell>
          <cell r="P51" t="str">
            <v>-</v>
          </cell>
          <cell r="Q51" t="str">
            <v>-</v>
          </cell>
          <cell r="R51" t="str">
            <v>-</v>
          </cell>
          <cell r="S51" t="str">
            <v>-</v>
          </cell>
          <cell r="T51" t="str">
            <v>-</v>
          </cell>
          <cell r="U51" t="str">
            <v>-</v>
          </cell>
          <cell r="V51" t="str">
            <v>-</v>
          </cell>
        </row>
        <row r="52">
          <cell r="A52" t="str">
            <v>2015Dirección_de_Cosméticos_Aseo_Plaguicidas_y_Productos_de_Higiene_DomesticaCertificaciones BPM de cosméticos y NTF de aseo expedidas.</v>
          </cell>
          <cell r="D52">
            <v>2015</v>
          </cell>
          <cell r="E52" t="str">
            <v>Dirección_de_Cosméticos_Aseo_Plaguicidas_y_Productos_de_Higiene_Domestica</v>
          </cell>
          <cell r="F52" t="str">
            <v>Certificaciones BPM de cosméticos y NTF de aseo expedidas.</v>
          </cell>
          <cell r="G52" t="str">
            <v>Certificaciones BPM de cosméticos y NTF de aseo expedidas.</v>
          </cell>
          <cell r="H52">
            <v>20</v>
          </cell>
          <cell r="I52">
            <v>24</v>
          </cell>
          <cell r="J52">
            <v>1.2</v>
          </cell>
          <cell r="K52">
            <v>12</v>
          </cell>
          <cell r="L52">
            <v>3</v>
          </cell>
          <cell r="M52">
            <v>1</v>
          </cell>
          <cell r="N52">
            <v>1</v>
          </cell>
          <cell r="O52">
            <v>7</v>
          </cell>
          <cell r="P52" t="str">
            <v>-</v>
          </cell>
          <cell r="Q52" t="str">
            <v>-</v>
          </cell>
          <cell r="R52" t="str">
            <v>-</v>
          </cell>
          <cell r="S52" t="str">
            <v>-</v>
          </cell>
          <cell r="T52" t="str">
            <v>-</v>
          </cell>
          <cell r="U52" t="str">
            <v>-</v>
          </cell>
          <cell r="V52" t="str">
            <v>-</v>
          </cell>
        </row>
        <row r="53">
          <cell r="A53" t="str">
            <v>2015Dirección_de_Cosméticos_Aseo_Plaguicidas_y_Productos_de_Higiene_DomesticaCertificaciones de Concepto Sanitario de Plaguicidas de Uso Doméstico</v>
          </cell>
          <cell r="D53">
            <v>2015</v>
          </cell>
          <cell r="E53" t="str">
            <v>Dirección_de_Cosméticos_Aseo_Plaguicidas_y_Productos_de_Higiene_Domestica</v>
          </cell>
          <cell r="F53" t="str">
            <v>Certificaciones de Concepto Sanitario de Plaguicidas de Uso Doméstico</v>
          </cell>
          <cell r="G53" t="str">
            <v>Certificados de concepto sanitario de plaguicidas de uso doméstico</v>
          </cell>
          <cell r="H53">
            <v>1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 t="str">
            <v>-</v>
          </cell>
          <cell r="Q53" t="str">
            <v>-</v>
          </cell>
          <cell r="R53" t="str">
            <v>-</v>
          </cell>
          <cell r="S53" t="str">
            <v>-</v>
          </cell>
          <cell r="T53" t="str">
            <v>-</v>
          </cell>
          <cell r="U53" t="str">
            <v>-</v>
          </cell>
          <cell r="V53" t="str">
            <v>-</v>
          </cell>
        </row>
        <row r="54">
          <cell r="A54" t="str">
            <v>2015Dirección_de_Cosméticos_Aseo_Plaguicidas_y_Productos_de_Higiene_DomesticaRegistros Sanitarios y/o renovaciòn de plaguicidas nuevos</v>
          </cell>
          <cell r="D54">
            <v>2015</v>
          </cell>
          <cell r="E54" t="str">
            <v>Dirección_de_Cosméticos_Aseo_Plaguicidas_y_Productos_de_Higiene_Domestica</v>
          </cell>
          <cell r="F54" t="str">
            <v>Registros Sanitarios y/o renovaciòn de plaguicidas nuevos</v>
          </cell>
          <cell r="G54" t="str">
            <v>Registros Sanitarios y/o renovaciòn de plaguicidas nuevos</v>
          </cell>
          <cell r="H54">
            <v>25</v>
          </cell>
          <cell r="I54">
            <v>6</v>
          </cell>
          <cell r="J54">
            <v>0.24</v>
          </cell>
          <cell r="K54">
            <v>0</v>
          </cell>
          <cell r="L54">
            <v>1</v>
          </cell>
          <cell r="M54">
            <v>0</v>
          </cell>
          <cell r="N54">
            <v>2</v>
          </cell>
          <cell r="O54">
            <v>3</v>
          </cell>
          <cell r="P54" t="str">
            <v>-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  <cell r="U54" t="str">
            <v>-</v>
          </cell>
          <cell r="V54" t="str">
            <v>-</v>
          </cell>
        </row>
        <row r="55">
          <cell r="A55" t="str">
            <v xml:space="preserve">2015Dirección_de_Cosméticos_Aseo_Plaguicidas_y_Productos_de_Higiene_DomesticaAsignación de Códigos de Notificación Sanitaria Obligatoria, reconocimiento o renovación para productos Cosméticos. </v>
          </cell>
          <cell r="D55">
            <v>2015</v>
          </cell>
          <cell r="E55" t="str">
            <v>Dirección_de_Cosméticos_Aseo_Plaguicidas_y_Productos_de_Higiene_Domestica</v>
          </cell>
          <cell r="F55" t="str">
            <v xml:space="preserve">Asignación de Códigos de Notificación Sanitaria Obligatoria, reconocimiento o renovación para productos Cosméticos. </v>
          </cell>
          <cell r="G55" t="str">
            <v xml:space="preserve">Asignación de Códigos de Notificación Sanitaria Obligatoria, reconocimiento o renovación para productos Cosméticos. </v>
          </cell>
          <cell r="H55">
            <v>6500</v>
          </cell>
          <cell r="I55">
            <v>2714</v>
          </cell>
          <cell r="J55">
            <v>0.41753846153846153</v>
          </cell>
          <cell r="K55">
            <v>319</v>
          </cell>
          <cell r="L55">
            <v>794</v>
          </cell>
          <cell r="M55">
            <v>572</v>
          </cell>
          <cell r="N55">
            <v>551</v>
          </cell>
          <cell r="O55">
            <v>478</v>
          </cell>
          <cell r="P55" t="str">
            <v>-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  <cell r="U55" t="str">
            <v>-</v>
          </cell>
          <cell r="V55" t="str">
            <v>-</v>
          </cell>
        </row>
        <row r="56">
          <cell r="A56" t="str">
            <v>2015Dirección_de_Cosméticos_Aseo_Plaguicidas_y_Productos_de_Higiene_DomesticaAsignación de Códigos de Notificaciòn Sanitaria Obligatoria, reconocimiento o renovación para productos de Higiene Doméstica y Absorbentes de Higiene Personal.</v>
          </cell>
          <cell r="D56">
            <v>2015</v>
          </cell>
          <cell r="E56" t="str">
            <v>Dirección_de_Cosméticos_Aseo_Plaguicidas_y_Productos_de_Higiene_Domestica</v>
          </cell>
          <cell r="F56" t="str">
            <v>Asignación de Códigos de Notificaciòn Sanitaria Obligatoria, reconocimiento o renovación para productos de Higiene Doméstica y Absorbentes de Higiene Personal.</v>
          </cell>
          <cell r="G56" t="str">
            <v>Asignación de Códigos de Notificaciòn Sanitaria Obligatoria, reconocimiento o renovación para productos de Higiene Doméstica y Absorbentes de Higiene Personal.</v>
          </cell>
          <cell r="H56">
            <v>750</v>
          </cell>
          <cell r="I56">
            <v>397</v>
          </cell>
          <cell r="J56">
            <v>0.52933333333333332</v>
          </cell>
          <cell r="K56">
            <v>52</v>
          </cell>
          <cell r="L56">
            <v>60</v>
          </cell>
          <cell r="M56">
            <v>124</v>
          </cell>
          <cell r="N56">
            <v>106</v>
          </cell>
          <cell r="O56">
            <v>55</v>
          </cell>
          <cell r="P56" t="str">
            <v>-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  <cell r="U56" t="str">
            <v>-</v>
          </cell>
          <cell r="V56" t="str">
            <v>-</v>
          </cell>
        </row>
        <row r="57">
          <cell r="A57" t="str">
            <v>2015Dirección_de_Cosméticos_Aseo_Plaguicidas_y_Productos_de_Higiene_DomesticaCambios de Notificaciones y/o modificaciòn de Registro Sanitario para productos cosméticos.</v>
          </cell>
          <cell r="D57">
            <v>2015</v>
          </cell>
          <cell r="E57" t="str">
            <v>Dirección_de_Cosméticos_Aseo_Plaguicidas_y_Productos_de_Higiene_Domestica</v>
          </cell>
          <cell r="F57" t="str">
            <v>Cambios de Notificaciones y/o modificaciòn de Registro Sanitario para productos cosméticos.</v>
          </cell>
          <cell r="G57" t="str">
            <v>Cambios de Notificaciones y/o modificaciòn de Registro Sanitario para productos cosméticos.</v>
          </cell>
          <cell r="H57">
            <v>7000</v>
          </cell>
          <cell r="I57">
            <v>3662</v>
          </cell>
          <cell r="J57">
            <v>0.52314285714285713</v>
          </cell>
          <cell r="K57">
            <v>608</v>
          </cell>
          <cell r="L57">
            <v>899</v>
          </cell>
          <cell r="M57">
            <v>863</v>
          </cell>
          <cell r="N57">
            <v>584</v>
          </cell>
          <cell r="O57">
            <v>708</v>
          </cell>
          <cell r="P57" t="str">
            <v>-</v>
          </cell>
          <cell r="Q57" t="str">
            <v>-</v>
          </cell>
          <cell r="R57" t="str">
            <v>-</v>
          </cell>
          <cell r="S57" t="str">
            <v>-</v>
          </cell>
          <cell r="T57" t="str">
            <v>-</v>
          </cell>
          <cell r="U57" t="str">
            <v>-</v>
          </cell>
          <cell r="V57" t="str">
            <v>-</v>
          </cell>
        </row>
        <row r="58">
          <cell r="A58" t="str">
            <v>2015Dirección_de_Cosméticos_Aseo_Plaguicidas_y_Productos_de_Higiene_DomesticaCambios de Notificaciones y/o modificaciòn de Registro Sanitario para productos de Higiene Domèstica y Absorbentes de Higiene Personal.</v>
          </cell>
          <cell r="D58">
            <v>2015</v>
          </cell>
          <cell r="E58" t="str">
            <v>Dirección_de_Cosméticos_Aseo_Plaguicidas_y_Productos_de_Higiene_Domestica</v>
          </cell>
          <cell r="F58" t="str">
            <v>Cambios de Notificaciones y/o modificaciòn de Registro Sanitario para productos de Higiene Domèstica y Absorbentes de Higiene Personal.</v>
          </cell>
          <cell r="G58" t="str">
            <v>Cambios de Notificaciones y/o modificaciòn de Registro Sanitario para productos de Higiene Domèstica y Absorbentes de Higiene Personal.</v>
          </cell>
          <cell r="H58">
            <v>900</v>
          </cell>
          <cell r="I58">
            <v>421</v>
          </cell>
          <cell r="J58">
            <v>0.46777777777777779</v>
          </cell>
          <cell r="K58">
            <v>35</v>
          </cell>
          <cell r="L58">
            <v>111</v>
          </cell>
          <cell r="M58">
            <v>86</v>
          </cell>
          <cell r="N58">
            <v>83</v>
          </cell>
          <cell r="O58">
            <v>106</v>
          </cell>
          <cell r="P58" t="str">
            <v>-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  <cell r="U58" t="str">
            <v>-</v>
          </cell>
          <cell r="V58" t="str">
            <v>-</v>
          </cell>
        </row>
        <row r="59">
          <cell r="A59" t="str">
            <v>2015Dirección_de_Cosméticos_Aseo_Plaguicidas_y_Productos_de_Higiene_DomesticaAsistencia Técnica a entes territoriales y otros actores.</v>
          </cell>
          <cell r="D59">
            <v>2015</v>
          </cell>
          <cell r="E59" t="str">
            <v>Dirección_de_Cosméticos_Aseo_Plaguicidas_y_Productos_de_Higiene_Domestica</v>
          </cell>
          <cell r="F59" t="str">
            <v>Asistencia Técnica a entes territoriales y otros actores.</v>
          </cell>
          <cell r="G59" t="str">
            <v>Asistencia Técnica a entes territoriales y otros actores.</v>
          </cell>
          <cell r="H59">
            <v>5</v>
          </cell>
          <cell r="I59">
            <v>1</v>
          </cell>
          <cell r="J59">
            <v>0.2</v>
          </cell>
          <cell r="K59">
            <v>0</v>
          </cell>
          <cell r="L59">
            <v>0</v>
          </cell>
          <cell r="M59">
            <v>0</v>
          </cell>
          <cell r="N59">
            <v>1</v>
          </cell>
          <cell r="O59">
            <v>0</v>
          </cell>
          <cell r="P59" t="str">
            <v>-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  <cell r="U59" t="str">
            <v>-</v>
          </cell>
          <cell r="V59" t="str">
            <v>-</v>
          </cell>
        </row>
        <row r="60">
          <cell r="A60" t="str">
            <v>2015Dirección_de_Cosméticos_Aseo_Plaguicidas_y_Productos_de_Higiene_DomesticaVisitas de Seguimiento a las Certificaciones y/o ampliaciòn de CCP de aseo.</v>
          </cell>
          <cell r="D60">
            <v>2015</v>
          </cell>
          <cell r="E60" t="str">
            <v>Dirección_de_Cosméticos_Aseo_Plaguicidas_y_Productos_de_Higiene_Domestica</v>
          </cell>
          <cell r="F60" t="str">
            <v>Visitas de Seguimiento a las Certificaciones y/o ampliaciòn de CCP de aseo.</v>
          </cell>
          <cell r="G60" t="str">
            <v>Visitas de Seguimiento a las Certificaciones y/o ampliaciòn de CCP de aseo.</v>
          </cell>
          <cell r="H60">
            <v>55</v>
          </cell>
          <cell r="I60">
            <v>21</v>
          </cell>
          <cell r="J60">
            <v>0.38181818181818183</v>
          </cell>
          <cell r="K60">
            <v>5</v>
          </cell>
          <cell r="L60">
            <v>9</v>
          </cell>
          <cell r="M60">
            <v>3</v>
          </cell>
          <cell r="N60">
            <v>0</v>
          </cell>
          <cell r="O60">
            <v>4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  <cell r="V60" t="str">
            <v>-</v>
          </cell>
        </row>
        <row r="61">
          <cell r="A61" t="str">
            <v>2015Dirección_de_Cosméticos_Aseo_Plaguicidas_y_Productos_de_Higiene_DomesticaVisitas de Seguimiento a las Certificaciones y/o ampliaciòn de CCP Cosméticos.</v>
          </cell>
          <cell r="D61">
            <v>2015</v>
          </cell>
          <cell r="E61" t="str">
            <v>Dirección_de_Cosméticos_Aseo_Plaguicidas_y_Productos_de_Higiene_Domestica</v>
          </cell>
          <cell r="F61" t="str">
            <v>Visitas de Seguimiento a las Certificaciones y/o ampliaciòn de CCP Cosméticos.</v>
          </cell>
          <cell r="G61" t="str">
            <v>Visitas de Seguimiento a las Certificaciones y/o ampliaciòn de CCP Cosméticos.</v>
          </cell>
          <cell r="H61">
            <v>65</v>
          </cell>
          <cell r="I61">
            <v>28</v>
          </cell>
          <cell r="J61">
            <v>0.43076923076923079</v>
          </cell>
          <cell r="K61">
            <v>13</v>
          </cell>
          <cell r="L61">
            <v>4</v>
          </cell>
          <cell r="M61">
            <v>1</v>
          </cell>
          <cell r="N61">
            <v>2</v>
          </cell>
          <cell r="O61">
            <v>8</v>
          </cell>
          <cell r="P61" t="str">
            <v>-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  <cell r="U61" t="str">
            <v>-</v>
          </cell>
          <cell r="V61" t="str">
            <v>-</v>
          </cell>
        </row>
        <row r="62">
          <cell r="A62" t="str">
            <v>2015Dirección_de_Cosméticos_Aseo_Plaguicidas_y_Productos_de_Higiene_DomesticaVisitas de Seguimiento a las Certificaciones y/o ampliación de BPM Cosméticas.</v>
          </cell>
          <cell r="D62">
            <v>2015</v>
          </cell>
          <cell r="E62" t="str">
            <v>Dirección_de_Cosméticos_Aseo_Plaguicidas_y_Productos_de_Higiene_Domestica</v>
          </cell>
          <cell r="F62" t="str">
            <v>Visitas de Seguimiento a las Certificaciones y/o ampliación de BPM Cosméticas.</v>
          </cell>
          <cell r="G62" t="str">
            <v>Visitas de Seguimiento a las Certificaciones y/o ampliación de BPM Cosméticas.</v>
          </cell>
          <cell r="H62">
            <v>3</v>
          </cell>
          <cell r="I62">
            <v>2</v>
          </cell>
          <cell r="J62">
            <v>0.66666666666666663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0</v>
          </cell>
          <cell r="P62" t="str">
            <v>-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  <cell r="U62" t="str">
            <v>-</v>
          </cell>
          <cell r="V62" t="str">
            <v>-</v>
          </cell>
        </row>
        <row r="63">
          <cell r="A63" t="str">
            <v>2015Dirección_de_Cosméticos_Aseo_Plaguicidas_y_Productos_de_Higiene_DomesticaVisitas de Seguimientos a establecimientos Certificados con Concepto Sanitario de Fabricaciòn de Plaguicidas de uso Doméstico.</v>
          </cell>
          <cell r="D63">
            <v>2015</v>
          </cell>
          <cell r="E63" t="str">
            <v>Dirección_de_Cosméticos_Aseo_Plaguicidas_y_Productos_de_Higiene_Domestica</v>
          </cell>
          <cell r="F63" t="str">
            <v>Visitas de Seguimientos a establecimientos Certificados con Concepto Sanitario de Fabricaciòn de Plaguicidas de uso Doméstico.</v>
          </cell>
          <cell r="G63" t="str">
            <v>Visitas de Seguimientos a establecimientos certificados de cosméticos, aseo y con concepto sanitario de plaguicidas de uso domèstico</v>
          </cell>
          <cell r="H63">
            <v>140</v>
          </cell>
          <cell r="I63">
            <v>76</v>
          </cell>
          <cell r="J63">
            <v>0.54285714285714282</v>
          </cell>
          <cell r="K63">
            <v>0</v>
          </cell>
          <cell r="L63">
            <v>13</v>
          </cell>
          <cell r="M63">
            <v>33</v>
          </cell>
          <cell r="N63">
            <v>12</v>
          </cell>
          <cell r="O63">
            <v>18</v>
          </cell>
          <cell r="P63" t="str">
            <v>-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  <cell r="U63" t="str">
            <v>-</v>
          </cell>
          <cell r="V63" t="str">
            <v>-</v>
          </cell>
        </row>
        <row r="64">
          <cell r="A64" t="str">
            <v>2015Dirección_de_Cosméticos_Aseo_Plaguicidas_y_Productos_de_Higiene_DomesticaVisitas de Acompañamiento Técnico en actividades relacionadas con IVC</v>
          </cell>
          <cell r="D64">
            <v>2015</v>
          </cell>
          <cell r="E64" t="str">
            <v>Dirección_de_Cosméticos_Aseo_Plaguicidas_y_Productos_de_Higiene_Domestica</v>
          </cell>
          <cell r="F64" t="str">
            <v>Visitas de Acompañamiento Técnico en actividades relacionadas con IVC</v>
          </cell>
          <cell r="G64" t="str">
            <v>Visitas de Acompañamiento Técnico en actividades relacionadas con IVC</v>
          </cell>
          <cell r="H64">
            <v>55</v>
          </cell>
          <cell r="I64">
            <v>33</v>
          </cell>
          <cell r="J64">
            <v>0.6</v>
          </cell>
          <cell r="K64">
            <v>3</v>
          </cell>
          <cell r="L64">
            <v>6</v>
          </cell>
          <cell r="M64">
            <v>3</v>
          </cell>
          <cell r="N64">
            <v>12</v>
          </cell>
          <cell r="O64">
            <v>9</v>
          </cell>
          <cell r="P64" t="str">
            <v>-</v>
          </cell>
          <cell r="Q64" t="str">
            <v>-</v>
          </cell>
          <cell r="R64" t="str">
            <v>-</v>
          </cell>
          <cell r="S64" t="str">
            <v>-</v>
          </cell>
          <cell r="T64" t="str">
            <v>-</v>
          </cell>
          <cell r="U64" t="str">
            <v>-</v>
          </cell>
          <cell r="V64" t="str">
            <v>-</v>
          </cell>
        </row>
        <row r="65">
          <cell r="A65" t="str">
            <v>2015Dirección_de_Cosméticos_Aseo_Plaguicidas_y_Productos_de_Higiene_DomesticaCapacitaciónes Técnicas a entes territoriales y otros actores.</v>
          </cell>
          <cell r="D65">
            <v>2015</v>
          </cell>
          <cell r="E65" t="str">
            <v>Dirección_de_Cosméticos_Aseo_Plaguicidas_y_Productos_de_Higiene_Domestica</v>
          </cell>
          <cell r="F65" t="str">
            <v>Capacitaciónes Técnicas a entes territoriales y otros actores.</v>
          </cell>
          <cell r="G65" t="str">
            <v>Capacitaciónes Técnicas a entes territoriales y otros actores.</v>
          </cell>
          <cell r="H65">
            <v>9</v>
          </cell>
          <cell r="I65">
            <v>8</v>
          </cell>
          <cell r="J65">
            <v>0.88888888888888884</v>
          </cell>
          <cell r="K65">
            <v>0</v>
          </cell>
          <cell r="L65">
            <v>0</v>
          </cell>
          <cell r="M65">
            <v>4</v>
          </cell>
          <cell r="N65">
            <v>2</v>
          </cell>
          <cell r="O65">
            <v>2</v>
          </cell>
          <cell r="P65" t="str">
            <v>-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  <cell r="U65" t="str">
            <v>-</v>
          </cell>
          <cell r="V65" t="str">
            <v>-</v>
          </cell>
        </row>
        <row r="66">
          <cell r="A66" t="str">
            <v>2015Dirección_de_Cosméticos_Aseo_Plaguicidas_y_Productos_de_Higiene_DomesticaTramites asociados a registros sanitarios, permisos y notificaciones</v>
          </cell>
          <cell r="D66">
            <v>2015</v>
          </cell>
          <cell r="E66" t="str">
            <v>Dirección_de_Cosméticos_Aseo_Plaguicidas_y_Productos_de_Higiene_Domestica</v>
          </cell>
          <cell r="F66" t="str">
            <v>Tramites asociados a registros sanitarios, permisos y notificaciones</v>
          </cell>
          <cell r="G66" t="str">
            <v>Tramites asociados a registros sanitarios, permisos y notificaciones</v>
          </cell>
          <cell r="H66">
            <v>4000</v>
          </cell>
          <cell r="I66">
            <v>1372</v>
          </cell>
          <cell r="J66">
            <v>0.34300000000000003</v>
          </cell>
          <cell r="K66">
            <v>143</v>
          </cell>
          <cell r="L66">
            <v>405</v>
          </cell>
          <cell r="M66">
            <v>345</v>
          </cell>
          <cell r="N66">
            <v>226</v>
          </cell>
          <cell r="O66">
            <v>253</v>
          </cell>
          <cell r="P66" t="str">
            <v>-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-</v>
          </cell>
          <cell r="U66" t="str">
            <v>-</v>
          </cell>
          <cell r="V66" t="str">
            <v>-</v>
          </cell>
        </row>
        <row r="67">
          <cell r="A67" t="str">
            <v>2015Dirección_de_Operaciones_SanitariasVisitas de IVC a Bancos de Sangre y Puestos de Control.</v>
          </cell>
          <cell r="B67">
            <v>0</v>
          </cell>
          <cell r="C67">
            <v>0</v>
          </cell>
          <cell r="D67">
            <v>2015</v>
          </cell>
          <cell r="E67" t="str">
            <v>Dirección_de_Operaciones_Sanitarias</v>
          </cell>
          <cell r="F67" t="str">
            <v>Visitas de IVC a Bancos de Sangre y Puestos de Control.</v>
          </cell>
          <cell r="G67" t="str">
            <v>Visitas de IVC a Bancos de Sangre y Puestos de Control.</v>
          </cell>
          <cell r="H67">
            <v>142</v>
          </cell>
          <cell r="I67">
            <v>43</v>
          </cell>
          <cell r="J67">
            <v>0.30281690140845069</v>
          </cell>
          <cell r="K67">
            <v>3</v>
          </cell>
          <cell r="L67">
            <v>14</v>
          </cell>
          <cell r="M67">
            <v>17</v>
          </cell>
          <cell r="N67">
            <v>9</v>
          </cell>
          <cell r="O67" t="str">
            <v>-</v>
          </cell>
          <cell r="P67" t="str">
            <v>-</v>
          </cell>
          <cell r="Q67" t="str">
            <v>-</v>
          </cell>
          <cell r="R67" t="str">
            <v>-</v>
          </cell>
          <cell r="S67" t="str">
            <v>-</v>
          </cell>
          <cell r="T67" t="str">
            <v>-</v>
          </cell>
          <cell r="U67" t="str">
            <v>-</v>
          </cell>
          <cell r="V67" t="str">
            <v>-</v>
          </cell>
        </row>
        <row r="68">
          <cell r="A68" t="str">
            <v xml:space="preserve">2015Dirección_de_Operaciones_SanitariasVisitas de IVC Alimentos  Total realizadas. </v>
          </cell>
          <cell r="B68">
            <v>0</v>
          </cell>
          <cell r="C68">
            <v>0</v>
          </cell>
          <cell r="D68">
            <v>2015</v>
          </cell>
          <cell r="E68" t="str">
            <v>Dirección_de_Operaciones_Sanitarias</v>
          </cell>
          <cell r="F68" t="str">
            <v xml:space="preserve">Visitas de IVC Alimentos  Total realizadas. </v>
          </cell>
          <cell r="G68" t="str">
            <v xml:space="preserve">Visitas de IVC Alimentos  Total realizadas. </v>
          </cell>
          <cell r="H68">
            <v>11590</v>
          </cell>
          <cell r="I68">
            <v>3884</v>
          </cell>
          <cell r="J68">
            <v>0.33511647972389991</v>
          </cell>
          <cell r="K68">
            <v>1011</v>
          </cell>
          <cell r="L68">
            <v>1022</v>
          </cell>
          <cell r="M68">
            <v>980</v>
          </cell>
          <cell r="N68">
            <v>871</v>
          </cell>
          <cell r="O68" t="str">
            <v>-</v>
          </cell>
          <cell r="P68" t="str">
            <v>-</v>
          </cell>
          <cell r="Q68" t="str">
            <v>-</v>
          </cell>
          <cell r="R68" t="str">
            <v>-</v>
          </cell>
          <cell r="S68" t="str">
            <v>-</v>
          </cell>
          <cell r="T68" t="str">
            <v>-</v>
          </cell>
          <cell r="U68" t="str">
            <v>-</v>
          </cell>
          <cell r="V68" t="str">
            <v>-</v>
          </cell>
        </row>
        <row r="69">
          <cell r="A69" t="str">
            <v xml:space="preserve">2015Dirección_de_Operaciones_SanitariasVisitas de IVC Alimentos  Efectivas realizadas. </v>
          </cell>
          <cell r="B69">
            <v>0</v>
          </cell>
          <cell r="C69">
            <v>0</v>
          </cell>
          <cell r="D69">
            <v>2015</v>
          </cell>
          <cell r="E69" t="str">
            <v>Dirección_de_Operaciones_Sanitarias</v>
          </cell>
          <cell r="F69" t="str">
            <v xml:space="preserve">Visitas de IVC Alimentos  Efectivas realizadas. </v>
          </cell>
          <cell r="G69" t="str">
            <v xml:space="preserve">Visitas de IVC Alimentos  Efectivas realizadas. </v>
          </cell>
          <cell r="H69">
            <v>11590</v>
          </cell>
          <cell r="I69">
            <v>2340</v>
          </cell>
          <cell r="J69">
            <v>0.20189818809318377</v>
          </cell>
          <cell r="K69">
            <v>531</v>
          </cell>
          <cell r="L69">
            <v>608</v>
          </cell>
          <cell r="M69">
            <v>626</v>
          </cell>
          <cell r="N69">
            <v>575</v>
          </cell>
          <cell r="O69" t="str">
            <v>-</v>
          </cell>
          <cell r="P69" t="str">
            <v>-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  <cell r="U69" t="str">
            <v>-</v>
          </cell>
          <cell r="V69" t="str">
            <v>-</v>
          </cell>
        </row>
        <row r="70">
          <cell r="A70" t="str">
            <v xml:space="preserve">2015Dirección_de_Operaciones_SanitariasVisitas de IVC Alimentos  No Efectivas realizadas. </v>
          </cell>
          <cell r="B70">
            <v>0</v>
          </cell>
          <cell r="C70">
            <v>0</v>
          </cell>
          <cell r="D70">
            <v>2015</v>
          </cell>
          <cell r="E70" t="str">
            <v>Dirección_de_Operaciones_Sanitarias</v>
          </cell>
          <cell r="F70" t="str">
            <v xml:space="preserve">Visitas de IVC Alimentos  No Efectivas realizadas. </v>
          </cell>
          <cell r="G70" t="str">
            <v xml:space="preserve">Visitas de IVC Alimentos  No Efectivas realizadas.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 t="str">
            <v>-</v>
          </cell>
          <cell r="P70" t="str">
            <v>-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  <cell r="U70" t="str">
            <v>-</v>
          </cell>
          <cell r="V70" t="str">
            <v>-</v>
          </cell>
        </row>
        <row r="71">
          <cell r="A71" t="str">
            <v xml:space="preserve">2015Dirección_de_Operaciones_SanitariasVisitas de IVC Alimentos  que No Generan Concepto realizadas. </v>
          </cell>
          <cell r="B71">
            <v>0</v>
          </cell>
          <cell r="C71">
            <v>0</v>
          </cell>
          <cell r="D71">
            <v>2015</v>
          </cell>
          <cell r="E71" t="str">
            <v>Dirección_de_Operaciones_Sanitarias</v>
          </cell>
          <cell r="F71" t="str">
            <v xml:space="preserve">Visitas de IVC Alimentos  que No Generan Concepto realizadas. </v>
          </cell>
          <cell r="G71" t="str">
            <v xml:space="preserve">Visitas de IVC Alimentos  que No Generan Concepto realizadas. </v>
          </cell>
          <cell r="H71">
            <v>11590</v>
          </cell>
          <cell r="I71">
            <v>1544</v>
          </cell>
          <cell r="J71">
            <v>0.13321829163071613</v>
          </cell>
          <cell r="K71">
            <v>480</v>
          </cell>
          <cell r="L71">
            <v>414</v>
          </cell>
          <cell r="M71">
            <v>354</v>
          </cell>
          <cell r="N71">
            <v>296</v>
          </cell>
          <cell r="O71" t="str">
            <v>-</v>
          </cell>
          <cell r="P71" t="str">
            <v>-</v>
          </cell>
          <cell r="Q71" t="str">
            <v>-</v>
          </cell>
          <cell r="R71" t="str">
            <v>-</v>
          </cell>
          <cell r="S71" t="str">
            <v>-</v>
          </cell>
          <cell r="T71" t="str">
            <v>-</v>
          </cell>
          <cell r="U71" t="str">
            <v>-</v>
          </cell>
          <cell r="V71" t="str">
            <v>-</v>
          </cell>
        </row>
        <row r="72">
          <cell r="A72" t="str">
            <v xml:space="preserve">2015Dirección_de_Operaciones_SanitariasVisitas de IVC Cosmeticos  realizadas. </v>
          </cell>
          <cell r="B72">
            <v>0</v>
          </cell>
          <cell r="C72">
            <v>0</v>
          </cell>
          <cell r="D72">
            <v>2015</v>
          </cell>
          <cell r="E72" t="str">
            <v>Dirección_de_Operaciones_Sanitarias</v>
          </cell>
          <cell r="F72" t="str">
            <v xml:space="preserve">Visitas de IVC Cosmeticos  realizadas. </v>
          </cell>
          <cell r="G72" t="str">
            <v xml:space="preserve">Visitas de IVC Cosmeticos  realizadas. </v>
          </cell>
          <cell r="H72">
            <v>500</v>
          </cell>
          <cell r="I72">
            <v>136</v>
          </cell>
          <cell r="J72">
            <v>0.27200000000000002</v>
          </cell>
          <cell r="K72">
            <v>35</v>
          </cell>
          <cell r="L72">
            <v>50</v>
          </cell>
          <cell r="M72">
            <v>24</v>
          </cell>
          <cell r="N72">
            <v>27</v>
          </cell>
          <cell r="O72" t="str">
            <v>-</v>
          </cell>
          <cell r="P72" t="str">
            <v>-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  <cell r="U72" t="str">
            <v>-</v>
          </cell>
          <cell r="V72" t="str">
            <v>-</v>
          </cell>
        </row>
        <row r="73">
          <cell r="A73" t="str">
            <v xml:space="preserve">2015Dirección_de_Operaciones_SanitariasVisitas de IVC Dispositivos realizadas. </v>
          </cell>
          <cell r="B73">
            <v>0</v>
          </cell>
          <cell r="C73">
            <v>0</v>
          </cell>
          <cell r="D73">
            <v>2015</v>
          </cell>
          <cell r="E73" t="str">
            <v>Dirección_de_Operaciones_Sanitarias</v>
          </cell>
          <cell r="F73" t="str">
            <v xml:space="preserve">Visitas de IVC Dispositivos realizadas. </v>
          </cell>
          <cell r="G73" t="str">
            <v xml:space="preserve">Visitas de IVC Dispositivos realizadas. </v>
          </cell>
          <cell r="H73">
            <v>964</v>
          </cell>
          <cell r="I73">
            <v>306</v>
          </cell>
          <cell r="J73">
            <v>0.31742738589211617</v>
          </cell>
          <cell r="K73">
            <v>68</v>
          </cell>
          <cell r="L73">
            <v>94</v>
          </cell>
          <cell r="M73">
            <v>75</v>
          </cell>
          <cell r="N73">
            <v>69</v>
          </cell>
          <cell r="O73" t="str">
            <v>-</v>
          </cell>
          <cell r="P73" t="str">
            <v>-</v>
          </cell>
          <cell r="Q73" t="str">
            <v>-</v>
          </cell>
          <cell r="R73" t="str">
            <v>-</v>
          </cell>
          <cell r="S73" t="str">
            <v>-</v>
          </cell>
          <cell r="T73" t="str">
            <v>-</v>
          </cell>
          <cell r="U73" t="str">
            <v>-</v>
          </cell>
          <cell r="V73" t="str">
            <v>-</v>
          </cell>
        </row>
        <row r="74">
          <cell r="A74" t="str">
            <v xml:space="preserve">2015Dirección_de_Operaciones_SanitariasVisitas de IVC Medicamentos realizadas. </v>
          </cell>
          <cell r="B74">
            <v>0</v>
          </cell>
          <cell r="C74">
            <v>0</v>
          </cell>
          <cell r="D74">
            <v>2015</v>
          </cell>
          <cell r="E74" t="str">
            <v>Dirección_de_Operaciones_Sanitarias</v>
          </cell>
          <cell r="F74" t="str">
            <v xml:space="preserve">Visitas de IVC Medicamentos realizadas. </v>
          </cell>
          <cell r="G74" t="str">
            <v xml:space="preserve">Visitas de IVC Medicamentos realizadas. </v>
          </cell>
          <cell r="H74">
            <v>740</v>
          </cell>
          <cell r="I74">
            <v>254</v>
          </cell>
          <cell r="J74">
            <v>0.34324324324324323</v>
          </cell>
          <cell r="K74">
            <v>28</v>
          </cell>
          <cell r="L74">
            <v>58</v>
          </cell>
          <cell r="M74">
            <v>123</v>
          </cell>
          <cell r="N74">
            <v>45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S74" t="str">
            <v>-</v>
          </cell>
          <cell r="T74" t="str">
            <v>-</v>
          </cell>
          <cell r="U74" t="str">
            <v>-</v>
          </cell>
          <cell r="V74" t="str">
            <v>-</v>
          </cell>
        </row>
        <row r="75">
          <cell r="A75" t="str">
            <v>2015Dirección_de_Operaciones_SanitariasVisitas de IVC Plantas de Beneficio Animal de Desposte y Desprese Total</v>
          </cell>
          <cell r="B75">
            <v>0</v>
          </cell>
          <cell r="C75">
            <v>0</v>
          </cell>
          <cell r="D75">
            <v>2015</v>
          </cell>
          <cell r="E75" t="str">
            <v>Dirección_de_Operaciones_Sanitarias</v>
          </cell>
          <cell r="F75" t="str">
            <v>Visitas de IVC Plantas de Beneficio Animal de Desposte y Desprese Total</v>
          </cell>
          <cell r="G75" t="str">
            <v>Visitas de IVC Plantas de Beneficio Animal de Desposte y Desprese Total</v>
          </cell>
          <cell r="H75">
            <v>1726</v>
          </cell>
          <cell r="I75">
            <v>604</v>
          </cell>
          <cell r="J75">
            <v>0.34994206257242177</v>
          </cell>
          <cell r="K75">
            <v>82</v>
          </cell>
          <cell r="L75">
            <v>187</v>
          </cell>
          <cell r="M75">
            <v>163</v>
          </cell>
          <cell r="N75">
            <v>172</v>
          </cell>
          <cell r="O75" t="str">
            <v>-</v>
          </cell>
          <cell r="P75" t="str">
            <v>-</v>
          </cell>
          <cell r="Q75" t="str">
            <v>-</v>
          </cell>
          <cell r="R75" t="str">
            <v>-</v>
          </cell>
          <cell r="S75" t="str">
            <v>-</v>
          </cell>
          <cell r="T75" t="str">
            <v>-</v>
          </cell>
          <cell r="U75" t="str">
            <v>-</v>
          </cell>
          <cell r="V75" t="str">
            <v>-</v>
          </cell>
        </row>
        <row r="76">
          <cell r="A76" t="str">
            <v>2015Dirección_de_Operaciones_SanitariasVisitas de IVC Plantas de Beneficio Animal de Desposte y Desprese Efectivas</v>
          </cell>
          <cell r="B76">
            <v>0</v>
          </cell>
          <cell r="C76">
            <v>0</v>
          </cell>
          <cell r="D76">
            <v>2015</v>
          </cell>
          <cell r="E76" t="str">
            <v>Dirección_de_Operaciones_Sanitarias</v>
          </cell>
          <cell r="F76" t="str">
            <v>Visitas de IVC Plantas de Beneficio Animal de Desposte y Desprese Efectivas</v>
          </cell>
          <cell r="G76" t="str">
            <v>Visitas de IVC Plantas de Beneficio Animal de Desposte y Desprese Efectivas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 t="str">
            <v>-</v>
          </cell>
          <cell r="P76" t="str">
            <v>-</v>
          </cell>
          <cell r="Q76" t="str">
            <v>-</v>
          </cell>
          <cell r="R76" t="str">
            <v>-</v>
          </cell>
          <cell r="S76" t="str">
            <v>-</v>
          </cell>
          <cell r="T76" t="str">
            <v>-</v>
          </cell>
          <cell r="U76" t="str">
            <v>-</v>
          </cell>
          <cell r="V76" t="str">
            <v>-</v>
          </cell>
        </row>
        <row r="77">
          <cell r="A77" t="str">
            <v>2015Dirección_de_Operaciones_SanitariasVisitas de IVC Plantas de Beneficio Animal de Desposte y Desprese No Efectivas</v>
          </cell>
          <cell r="B77">
            <v>0</v>
          </cell>
          <cell r="C77">
            <v>0</v>
          </cell>
          <cell r="D77">
            <v>2015</v>
          </cell>
          <cell r="E77" t="str">
            <v>Dirección_de_Operaciones_Sanitarias</v>
          </cell>
          <cell r="F77" t="str">
            <v>Visitas de IVC Plantas de Beneficio Animal de Desposte y Desprese No Efectivas</v>
          </cell>
          <cell r="G77" t="str">
            <v>Visitas de IVC Plantas de Beneficio Animal de Desposte y Desprese No Efectivas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 t="str">
            <v>-</v>
          </cell>
          <cell r="P77" t="str">
            <v>-</v>
          </cell>
          <cell r="Q77" t="str">
            <v>-</v>
          </cell>
          <cell r="R77" t="str">
            <v>-</v>
          </cell>
          <cell r="S77" t="str">
            <v>-</v>
          </cell>
          <cell r="T77" t="str">
            <v>-</v>
          </cell>
          <cell r="U77" t="str">
            <v>-</v>
          </cell>
          <cell r="V77" t="str">
            <v>-</v>
          </cell>
        </row>
        <row r="78">
          <cell r="A78" t="str">
            <v>2015Dirección_de_Operaciones_SanitariasMuestras ALIMENTOS Tomadas</v>
          </cell>
          <cell r="B78">
            <v>0</v>
          </cell>
          <cell r="C78">
            <v>0</v>
          </cell>
          <cell r="D78">
            <v>2015</v>
          </cell>
          <cell r="E78" t="str">
            <v>Dirección_de_Operaciones_Sanitarias</v>
          </cell>
          <cell r="F78" t="str">
            <v>Muestras ALIMENTOS Tomadas</v>
          </cell>
          <cell r="G78" t="str">
            <v>Muestras ALIMENTOS Tomadas</v>
          </cell>
          <cell r="H78">
            <v>8900</v>
          </cell>
          <cell r="I78">
            <v>989</v>
          </cell>
          <cell r="J78">
            <v>0.11112359550561798</v>
          </cell>
          <cell r="K78">
            <v>234</v>
          </cell>
          <cell r="L78">
            <v>246</v>
          </cell>
          <cell r="M78">
            <v>138</v>
          </cell>
          <cell r="N78">
            <v>371</v>
          </cell>
          <cell r="O78" t="str">
            <v>-</v>
          </cell>
          <cell r="P78" t="str">
            <v>-</v>
          </cell>
          <cell r="Q78" t="str">
            <v>-</v>
          </cell>
          <cell r="R78" t="str">
            <v>-</v>
          </cell>
          <cell r="S78" t="str">
            <v>-</v>
          </cell>
          <cell r="T78" t="str">
            <v>-</v>
          </cell>
          <cell r="U78" t="str">
            <v>-</v>
          </cell>
          <cell r="V78" t="str">
            <v>-</v>
          </cell>
        </row>
        <row r="79">
          <cell r="A79" t="str">
            <v>2015Dirección_de_Operaciones_SanitariasMuestras COSMETICOS Tomadas</v>
          </cell>
          <cell r="B79">
            <v>0</v>
          </cell>
          <cell r="C79">
            <v>0</v>
          </cell>
          <cell r="D79">
            <v>2015</v>
          </cell>
          <cell r="E79" t="str">
            <v>Dirección_de_Operaciones_Sanitarias</v>
          </cell>
          <cell r="F79" t="str">
            <v>Muestras COSMETICOS Tomadas</v>
          </cell>
          <cell r="G79" t="str">
            <v>Muestras COSMETICOS Tomadas</v>
          </cell>
          <cell r="H79">
            <v>40</v>
          </cell>
          <cell r="I79">
            <v>4</v>
          </cell>
          <cell r="J79">
            <v>0.1</v>
          </cell>
          <cell r="K79">
            <v>0</v>
          </cell>
          <cell r="L79">
            <v>0</v>
          </cell>
          <cell r="M79">
            <v>0</v>
          </cell>
          <cell r="N79">
            <v>4</v>
          </cell>
          <cell r="O79" t="str">
            <v>-</v>
          </cell>
          <cell r="P79" t="str">
            <v>-</v>
          </cell>
          <cell r="Q79" t="str">
            <v>-</v>
          </cell>
          <cell r="R79" t="str">
            <v>-</v>
          </cell>
          <cell r="S79" t="str">
            <v>-</v>
          </cell>
          <cell r="T79" t="str">
            <v>-</v>
          </cell>
          <cell r="U79" t="str">
            <v>-</v>
          </cell>
          <cell r="V79" t="str">
            <v>-</v>
          </cell>
        </row>
        <row r="80">
          <cell r="A80" t="str">
            <v>2015Dirección_de_Operaciones_SanitariasMuestras DISPOSITIVOS Tomadas</v>
          </cell>
          <cell r="B80">
            <v>0</v>
          </cell>
          <cell r="C80">
            <v>0</v>
          </cell>
          <cell r="D80">
            <v>2015</v>
          </cell>
          <cell r="E80" t="str">
            <v>Dirección_de_Operaciones_Sanitarias</v>
          </cell>
          <cell r="F80" t="str">
            <v>Muestras DISPOSITIVOS Tomadas</v>
          </cell>
          <cell r="G80" t="str">
            <v>Muestras DISPOSITIVOS Tomadas</v>
          </cell>
          <cell r="H80">
            <v>62</v>
          </cell>
          <cell r="I80">
            <v>9</v>
          </cell>
          <cell r="J80">
            <v>0.14516129032258066</v>
          </cell>
          <cell r="K80">
            <v>0</v>
          </cell>
          <cell r="L80">
            <v>0</v>
          </cell>
          <cell r="M80">
            <v>7</v>
          </cell>
          <cell r="N80">
            <v>2</v>
          </cell>
          <cell r="O80" t="str">
            <v>-</v>
          </cell>
          <cell r="P80" t="str">
            <v>-</v>
          </cell>
          <cell r="Q80" t="str">
            <v>-</v>
          </cell>
          <cell r="R80" t="str">
            <v>-</v>
          </cell>
          <cell r="S80" t="str">
            <v>-</v>
          </cell>
          <cell r="T80" t="str">
            <v>-</v>
          </cell>
          <cell r="U80" t="str">
            <v>-</v>
          </cell>
          <cell r="V80" t="str">
            <v>-</v>
          </cell>
        </row>
        <row r="81">
          <cell r="A81" t="str">
            <v>2015Dirección_de_Operaciones_SanitariasMuestras MEDICAMENTOS Tomadas</v>
          </cell>
          <cell r="B81">
            <v>0</v>
          </cell>
          <cell r="C81">
            <v>0</v>
          </cell>
          <cell r="D81">
            <v>2015</v>
          </cell>
          <cell r="E81" t="str">
            <v>Dirección_de_Operaciones_Sanitarias</v>
          </cell>
          <cell r="F81" t="str">
            <v>Muestras MEDICAMENTOS Tomadas</v>
          </cell>
          <cell r="G81" t="str">
            <v>Muestras MEDICAMENTOS Tomadas</v>
          </cell>
          <cell r="H81">
            <v>200</v>
          </cell>
          <cell r="I81">
            <v>32</v>
          </cell>
          <cell r="J81">
            <v>0.16</v>
          </cell>
          <cell r="K81">
            <v>1</v>
          </cell>
          <cell r="L81">
            <v>2</v>
          </cell>
          <cell r="M81">
            <v>14</v>
          </cell>
          <cell r="N81">
            <v>15</v>
          </cell>
          <cell r="O81" t="str">
            <v>-</v>
          </cell>
          <cell r="P81" t="str">
            <v>-</v>
          </cell>
          <cell r="Q81" t="str">
            <v>-</v>
          </cell>
          <cell r="R81" t="str">
            <v>-</v>
          </cell>
          <cell r="S81" t="str">
            <v>-</v>
          </cell>
          <cell r="T81" t="str">
            <v>-</v>
          </cell>
          <cell r="U81" t="str">
            <v>-</v>
          </cell>
          <cell r="V81" t="str">
            <v>-</v>
          </cell>
        </row>
        <row r="82">
          <cell r="A82" t="str">
            <v>2015Dirección_de_Operaciones_SanitariasMuestras DEMUESTRA DE LA CALIDAD</v>
          </cell>
          <cell r="B82">
            <v>0</v>
          </cell>
          <cell r="C82">
            <v>0</v>
          </cell>
          <cell r="D82">
            <v>2015</v>
          </cell>
          <cell r="E82" t="str">
            <v>Dirección_de_Operaciones_Sanitarias</v>
          </cell>
          <cell r="F82" t="str">
            <v>Muestras DEMUESTRA DE LA CALIDAD</v>
          </cell>
          <cell r="G82" t="str">
            <v>Muestras DEMUESTRA DE LA CALIDAD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 t="str">
            <v>-</v>
          </cell>
          <cell r="P82" t="str">
            <v>-</v>
          </cell>
          <cell r="Q82" t="str">
            <v>-</v>
          </cell>
          <cell r="R82" t="str">
            <v>-</v>
          </cell>
          <cell r="S82" t="str">
            <v>-</v>
          </cell>
          <cell r="T82" t="str">
            <v>-</v>
          </cell>
          <cell r="U82" t="str">
            <v>-</v>
          </cell>
          <cell r="V82" t="str">
            <v>-</v>
          </cell>
        </row>
        <row r="83">
          <cell r="A83" t="str">
            <v xml:space="preserve">2015Dirección_de_Operaciones_SanitariasCIIS expedidos </v>
          </cell>
          <cell r="B83">
            <v>0</v>
          </cell>
          <cell r="C83">
            <v>0</v>
          </cell>
          <cell r="D83">
            <v>2015</v>
          </cell>
          <cell r="E83" t="str">
            <v>Dirección_de_Operaciones_Sanitarias</v>
          </cell>
          <cell r="F83" t="str">
            <v xml:space="preserve">CIIS expedidos </v>
          </cell>
          <cell r="G83" t="str">
            <v xml:space="preserve">CIIS expedidos </v>
          </cell>
          <cell r="H83">
            <v>54000</v>
          </cell>
          <cell r="I83">
            <v>16204</v>
          </cell>
          <cell r="J83">
            <v>0.30007407407407405</v>
          </cell>
          <cell r="K83">
            <v>3824</v>
          </cell>
          <cell r="L83">
            <v>3902</v>
          </cell>
          <cell r="M83">
            <v>4129</v>
          </cell>
          <cell r="N83">
            <v>4349</v>
          </cell>
          <cell r="O83" t="str">
            <v>-</v>
          </cell>
          <cell r="P83" t="str">
            <v>-</v>
          </cell>
          <cell r="Q83" t="str">
            <v>-</v>
          </cell>
          <cell r="R83" t="str">
            <v>-</v>
          </cell>
          <cell r="S83" t="str">
            <v>-</v>
          </cell>
          <cell r="T83" t="str">
            <v>-</v>
          </cell>
          <cell r="U83" t="str">
            <v>-</v>
          </cell>
          <cell r="V83" t="str">
            <v>-</v>
          </cell>
        </row>
        <row r="84">
          <cell r="A84" t="str">
            <v>2015Dirección_de_Operaciones_SanitariasEmisión de concepto sanitario de licencias de importación solicitadas ante el VUCE.</v>
          </cell>
          <cell r="B84">
            <v>0</v>
          </cell>
          <cell r="C84">
            <v>0</v>
          </cell>
          <cell r="D84">
            <v>2015</v>
          </cell>
          <cell r="E84" t="str">
            <v>Dirección_de_Operaciones_Sanitarias</v>
          </cell>
          <cell r="F84" t="str">
            <v>Emisión de concepto sanitario de licencias de importación solicitadas ante el VUCE.</v>
          </cell>
          <cell r="G84" t="str">
            <v>Emisión de concepto sanitario de licencias de importación solicitadas ante el VUCE.</v>
          </cell>
          <cell r="H84">
            <v>50000</v>
          </cell>
          <cell r="I84">
            <v>37893</v>
          </cell>
          <cell r="J84">
            <v>0.75785999999999998</v>
          </cell>
          <cell r="K84">
            <v>7240</v>
          </cell>
          <cell r="L84">
            <v>10413</v>
          </cell>
          <cell r="M84">
            <v>10614</v>
          </cell>
          <cell r="N84">
            <v>9626</v>
          </cell>
          <cell r="O84" t="str">
            <v>-</v>
          </cell>
          <cell r="P84" t="str">
            <v>-</v>
          </cell>
          <cell r="Q84" t="str">
            <v>-</v>
          </cell>
          <cell r="R84" t="str">
            <v>-</v>
          </cell>
          <cell r="S84" t="str">
            <v>-</v>
          </cell>
          <cell r="T84" t="str">
            <v>-</v>
          </cell>
          <cell r="U84" t="str">
            <v>-</v>
          </cell>
          <cell r="V84" t="str">
            <v>-</v>
          </cell>
        </row>
        <row r="85">
          <cell r="A85" t="str">
            <v>2015Dirección_de_Operaciones_SanitariasEmisión de concepto sanitario de autorizaciones de importación y exportación radicadas ante el INVIMA.</v>
          </cell>
          <cell r="B85">
            <v>0</v>
          </cell>
          <cell r="C85">
            <v>0</v>
          </cell>
          <cell r="D85">
            <v>2015</v>
          </cell>
          <cell r="E85" t="str">
            <v>Dirección_de_Operaciones_Sanitarias</v>
          </cell>
          <cell r="F85" t="str">
            <v>Emisión de concepto sanitario de autorizaciones de importación y exportación radicadas ante el INVIMA.</v>
          </cell>
          <cell r="G85" t="str">
            <v>Emisión de concepto sanitario de autorizaciones de importación y exportación radicadas ante el INVIMA.</v>
          </cell>
          <cell r="H85">
            <v>3000</v>
          </cell>
          <cell r="I85">
            <v>1159</v>
          </cell>
          <cell r="J85">
            <v>0.38633333333333331</v>
          </cell>
          <cell r="K85">
            <v>227</v>
          </cell>
          <cell r="L85">
            <v>262</v>
          </cell>
          <cell r="M85">
            <v>315</v>
          </cell>
          <cell r="N85">
            <v>355</v>
          </cell>
          <cell r="O85" t="str">
            <v>-</v>
          </cell>
          <cell r="P85" t="str">
            <v>-</v>
          </cell>
          <cell r="Q85" t="str">
            <v>-</v>
          </cell>
          <cell r="R85" t="str">
            <v>-</v>
          </cell>
          <cell r="S85" t="str">
            <v>-</v>
          </cell>
          <cell r="T85" t="str">
            <v>-</v>
          </cell>
          <cell r="U85" t="str">
            <v>-</v>
          </cell>
          <cell r="V85" t="str">
            <v>-</v>
          </cell>
        </row>
        <row r="86">
          <cell r="A86" t="str">
            <v>2015Dirección_de_Operaciones_SanitariasVisitas de IVC en Sitios de Control de Primera Barrera Medicamentos</v>
          </cell>
          <cell r="B86">
            <v>0</v>
          </cell>
          <cell r="C86">
            <v>0</v>
          </cell>
          <cell r="D86">
            <v>2015</v>
          </cell>
          <cell r="E86" t="str">
            <v>Dirección_de_Operaciones_Sanitarias</v>
          </cell>
          <cell r="F86" t="str">
            <v>Visitas de IVC en Sitios de Control de Primera Barrera Medicamentos</v>
          </cell>
          <cell r="G86" t="str">
            <v>Visitas de IVC en Sitios de Control de Primera Barrera Medicamentos</v>
          </cell>
          <cell r="H86">
            <v>360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 t="str">
            <v>-</v>
          </cell>
          <cell r="P86" t="str">
            <v>-</v>
          </cell>
          <cell r="Q86" t="str">
            <v>-</v>
          </cell>
          <cell r="R86" t="str">
            <v>-</v>
          </cell>
          <cell r="S86" t="str">
            <v>-</v>
          </cell>
          <cell r="T86" t="str">
            <v>-</v>
          </cell>
          <cell r="U86" t="str">
            <v>-</v>
          </cell>
          <cell r="V86" t="str">
            <v>-</v>
          </cell>
        </row>
        <row r="87">
          <cell r="A87" t="str">
            <v>2015Dirección_de_Operaciones_SanitariasVisitas de IVC en Sitios de Control de Primera Barrera Dispositivos</v>
          </cell>
          <cell r="B87">
            <v>0</v>
          </cell>
          <cell r="C87">
            <v>0</v>
          </cell>
          <cell r="D87">
            <v>2015</v>
          </cell>
          <cell r="E87" t="str">
            <v>Dirección_de_Operaciones_Sanitarias</v>
          </cell>
          <cell r="F87" t="str">
            <v>Visitas de IVC en Sitios de Control de Primera Barrera Dispositivos</v>
          </cell>
          <cell r="G87" t="str">
            <v>Visitas de IVC en Sitios de Control de Primera Barrera Dispositivos</v>
          </cell>
          <cell r="H87">
            <v>84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-</v>
          </cell>
          <cell r="T87" t="str">
            <v>-</v>
          </cell>
          <cell r="U87" t="str">
            <v>-</v>
          </cell>
          <cell r="V87" t="str">
            <v>-</v>
          </cell>
        </row>
        <row r="88">
          <cell r="A88" t="str">
            <v>2015Dirección_de_Responsabilidad_SanitariaActos Adminisitrativos proferidos por procesos</v>
          </cell>
          <cell r="D88">
            <v>2015</v>
          </cell>
          <cell r="E88" t="str">
            <v>Dirección_de_Responsabilidad_Sanitaria</v>
          </cell>
          <cell r="F88" t="str">
            <v>Actos Adminisitrativos proferidos por procesos</v>
          </cell>
          <cell r="G88" t="str">
            <v>Actos Adminisitrativos proferidos por procesos</v>
          </cell>
          <cell r="H88">
            <v>6000</v>
          </cell>
          <cell r="I88">
            <v>2531</v>
          </cell>
          <cell r="J88">
            <v>0.42183333333333334</v>
          </cell>
          <cell r="K88">
            <v>531</v>
          </cell>
          <cell r="L88">
            <v>598</v>
          </cell>
          <cell r="M88">
            <v>599</v>
          </cell>
          <cell r="N88">
            <v>803</v>
          </cell>
          <cell r="O88" t="str">
            <v>-</v>
          </cell>
          <cell r="P88" t="str">
            <v>-</v>
          </cell>
          <cell r="Q88" t="str">
            <v>-</v>
          </cell>
          <cell r="R88" t="str">
            <v>-</v>
          </cell>
          <cell r="S88" t="str">
            <v>-</v>
          </cell>
          <cell r="T88" t="str">
            <v>-</v>
          </cell>
          <cell r="U88" t="str">
            <v>-</v>
          </cell>
          <cell r="V88" t="str">
            <v>-</v>
          </cell>
        </row>
        <row r="89">
          <cell r="A89" t="str">
            <v/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A90" t="str">
            <v>2014Dirección_de_Alimentos_y_BebidasCertificaciones BPM (Buenas Practicas de Manufactura) expedidas.</v>
          </cell>
          <cell r="D90">
            <v>2014</v>
          </cell>
          <cell r="E90" t="str">
            <v>Dirección_de_Alimentos_y_Bebidas</v>
          </cell>
          <cell r="F90" t="str">
            <v>Certificaciones BPM (Buenas Practicas de Manufactura) expedidas.</v>
          </cell>
          <cell r="G90" t="str">
            <v>Certificaciones BPM (Buenas Practicas de Manufactura) expedidas.</v>
          </cell>
          <cell r="H90">
            <v>10</v>
          </cell>
          <cell r="I90">
            <v>10</v>
          </cell>
          <cell r="J90">
            <v>1</v>
          </cell>
          <cell r="K90">
            <v>0</v>
          </cell>
          <cell r="L90">
            <v>1</v>
          </cell>
          <cell r="M90">
            <v>0</v>
          </cell>
          <cell r="N90">
            <v>3</v>
          </cell>
          <cell r="O90">
            <v>0</v>
          </cell>
          <cell r="P90">
            <v>2</v>
          </cell>
          <cell r="Q90">
            <v>1</v>
          </cell>
          <cell r="R90">
            <v>1</v>
          </cell>
          <cell r="S90">
            <v>0</v>
          </cell>
          <cell r="T90">
            <v>0</v>
          </cell>
          <cell r="U90">
            <v>1</v>
          </cell>
          <cell r="V90">
            <v>1</v>
          </cell>
        </row>
        <row r="91">
          <cell r="A91" t="str">
            <v>2014Dirección_de_Alimentos_y_BebidasCertificaciones HACCP expedidas.</v>
          </cell>
          <cell r="D91">
            <v>2014</v>
          </cell>
          <cell r="E91" t="str">
            <v>Dirección_de_Alimentos_y_Bebidas</v>
          </cell>
          <cell r="F91" t="str">
            <v>Certificaciones HACCP expedidas.</v>
          </cell>
          <cell r="G91" t="str">
            <v>Certificaciones HACCP expedidas.</v>
          </cell>
          <cell r="H91">
            <v>39</v>
          </cell>
          <cell r="I91">
            <v>47</v>
          </cell>
          <cell r="J91">
            <v>1.2051282051282051</v>
          </cell>
          <cell r="K91">
            <v>1</v>
          </cell>
          <cell r="L91">
            <v>2</v>
          </cell>
          <cell r="M91">
            <v>2</v>
          </cell>
          <cell r="N91">
            <v>4</v>
          </cell>
          <cell r="O91">
            <v>5</v>
          </cell>
          <cell r="P91">
            <v>1</v>
          </cell>
          <cell r="Q91">
            <v>5</v>
          </cell>
          <cell r="R91">
            <v>6</v>
          </cell>
          <cell r="S91">
            <v>3</v>
          </cell>
          <cell r="T91">
            <v>3</v>
          </cell>
          <cell r="U91">
            <v>9</v>
          </cell>
          <cell r="V91">
            <v>6</v>
          </cell>
        </row>
        <row r="92">
          <cell r="A92" t="str">
            <v>2014Dirección_de_Alimentos_y_BebidasCertificaciones BPF (Buenas Practicas de Fabricación) expedidas.</v>
          </cell>
          <cell r="D92">
            <v>2014</v>
          </cell>
          <cell r="E92" t="str">
            <v>Dirección_de_Alimentos_y_Bebidas</v>
          </cell>
          <cell r="F92" t="str">
            <v>Certificaciones BPF (Buenas Practicas de Fabricación) expedidas.</v>
          </cell>
          <cell r="G92" t="str">
            <v>Certificaciones BPF (Buenas Practicas de Fabricación) expedidas.</v>
          </cell>
          <cell r="H92">
            <v>1</v>
          </cell>
          <cell r="I92">
            <v>1</v>
          </cell>
          <cell r="J92">
            <v>1</v>
          </cell>
          <cell r="K92">
            <v>0</v>
          </cell>
          <cell r="L92">
            <v>0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A93" t="str">
            <v>2014Dirección_de_Alimentos_y_BebidasControl y Seguimiento Certificaciones BPM</v>
          </cell>
          <cell r="D93">
            <v>2014</v>
          </cell>
          <cell r="E93" t="str">
            <v>Dirección_de_Alimentos_y_Bebidas</v>
          </cell>
          <cell r="F93" t="str">
            <v>Control y Seguimiento Certificaciones BPM</v>
          </cell>
          <cell r="G93" t="str">
            <v>Control y Seguimiento Certificaciones BPM</v>
          </cell>
          <cell r="H93">
            <v>25</v>
          </cell>
          <cell r="I93">
            <v>24</v>
          </cell>
          <cell r="J93">
            <v>0.96</v>
          </cell>
          <cell r="K93">
            <v>0</v>
          </cell>
          <cell r="L93">
            <v>0</v>
          </cell>
          <cell r="M93">
            <v>2</v>
          </cell>
          <cell r="N93">
            <v>1</v>
          </cell>
          <cell r="O93">
            <v>7</v>
          </cell>
          <cell r="P93">
            <v>2</v>
          </cell>
          <cell r="Q93">
            <v>3</v>
          </cell>
          <cell r="R93">
            <v>1</v>
          </cell>
          <cell r="S93">
            <v>1</v>
          </cell>
          <cell r="T93">
            <v>3</v>
          </cell>
          <cell r="U93">
            <v>4</v>
          </cell>
          <cell r="V93">
            <v>0</v>
          </cell>
        </row>
        <row r="94">
          <cell r="A94" t="str">
            <v>2014Dirección_de_Alimentos_y_BebidasControl y Seguimiento Certificaciones HACCP</v>
          </cell>
          <cell r="D94">
            <v>2014</v>
          </cell>
          <cell r="E94" t="str">
            <v>Dirección_de_Alimentos_y_Bebidas</v>
          </cell>
          <cell r="F94" t="str">
            <v>Control y Seguimiento Certificaciones HACCP</v>
          </cell>
          <cell r="G94" t="str">
            <v>Control y Seguimiento Certificaciones HACCP</v>
          </cell>
          <cell r="H94">
            <v>28</v>
          </cell>
          <cell r="I94">
            <v>34</v>
          </cell>
          <cell r="J94">
            <v>1.2142857142857142</v>
          </cell>
          <cell r="K94">
            <v>0</v>
          </cell>
          <cell r="L94">
            <v>0</v>
          </cell>
          <cell r="M94">
            <v>4</v>
          </cell>
          <cell r="N94">
            <v>0</v>
          </cell>
          <cell r="O94">
            <v>7</v>
          </cell>
          <cell r="P94">
            <v>3</v>
          </cell>
          <cell r="Q94">
            <v>6</v>
          </cell>
          <cell r="R94">
            <v>0</v>
          </cell>
          <cell r="S94">
            <v>3</v>
          </cell>
          <cell r="T94">
            <v>1</v>
          </cell>
          <cell r="U94">
            <v>8</v>
          </cell>
          <cell r="V94">
            <v>2</v>
          </cell>
        </row>
        <row r="95">
          <cell r="A95" t="str">
            <v>2014Dirección_de_Alimentos_y_BebidasControl y Seguimiento Certificaciones BPF</v>
          </cell>
          <cell r="D95">
            <v>2014</v>
          </cell>
          <cell r="E95" t="str">
            <v>Dirección_de_Alimentos_y_Bebidas</v>
          </cell>
          <cell r="F95" t="str">
            <v>Control y Seguimiento Certificaciones BPF</v>
          </cell>
          <cell r="G95" t="str">
            <v>Control y Seguimiento Certificaciones BPF</v>
          </cell>
          <cell r="H95">
            <v>1</v>
          </cell>
          <cell r="I95">
            <v>1</v>
          </cell>
          <cell r="J95">
            <v>1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1</v>
          </cell>
        </row>
        <row r="96">
          <cell r="A96" t="str">
            <v>2014Dirección_de_Alimentos_y_BebidasRegistros Sanitarios, permisos y notificaciones Nuevos</v>
          </cell>
          <cell r="D96">
            <v>2014</v>
          </cell>
          <cell r="E96" t="str">
            <v>Dirección_de_Alimentos_y_Bebidas</v>
          </cell>
          <cell r="F96" t="str">
            <v>Registros Sanitarios, permisos y notificaciones Nuevos</v>
          </cell>
          <cell r="G96" t="str">
            <v>Registros Sanitarios, permisos y notificaciones Nuevos</v>
          </cell>
          <cell r="H96">
            <v>3000</v>
          </cell>
          <cell r="I96">
            <v>5420</v>
          </cell>
          <cell r="J96">
            <v>1.8066666666666666</v>
          </cell>
          <cell r="K96">
            <v>303</v>
          </cell>
          <cell r="L96">
            <v>586</v>
          </cell>
          <cell r="M96">
            <v>698</v>
          </cell>
          <cell r="N96">
            <v>608</v>
          </cell>
          <cell r="O96">
            <v>624</v>
          </cell>
          <cell r="P96">
            <v>352</v>
          </cell>
          <cell r="Q96">
            <v>451</v>
          </cell>
          <cell r="R96">
            <v>319</v>
          </cell>
          <cell r="S96">
            <v>354</v>
          </cell>
          <cell r="T96">
            <v>380</v>
          </cell>
          <cell r="U96">
            <v>318</v>
          </cell>
          <cell r="V96">
            <v>427</v>
          </cell>
        </row>
        <row r="97">
          <cell r="A97" t="str">
            <v>2014Dirección_de_Alimentos_y_BebidasVisitas de habilitación a terceros paises.</v>
          </cell>
          <cell r="D97">
            <v>2014</v>
          </cell>
          <cell r="E97" t="str">
            <v>Dirección_de_Alimentos_y_Bebidas</v>
          </cell>
          <cell r="F97" t="str">
            <v>Visitas de habilitación a terceros paises.</v>
          </cell>
          <cell r="G97" t="str">
            <v>Visitas de habilitación a terceros paises.</v>
          </cell>
          <cell r="H97">
            <v>10</v>
          </cell>
          <cell r="I97">
            <v>2</v>
          </cell>
          <cell r="J97">
            <v>0.2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</v>
          </cell>
          <cell r="Q97">
            <v>1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</row>
        <row r="98">
          <cell r="A98" t="str">
            <v>2014Dirección_de_Alimentos_y_BebidasVisitas de clasificación realizadas</v>
          </cell>
          <cell r="D98">
            <v>2014</v>
          </cell>
          <cell r="E98" t="str">
            <v>Dirección_de_Alimentos_y_Bebidas</v>
          </cell>
          <cell r="F98" t="str">
            <v>Visitas de clasificación realizadas</v>
          </cell>
          <cell r="G98" t="str">
            <v>Visitas de clasificación realizadas</v>
          </cell>
          <cell r="H98">
            <v>25</v>
          </cell>
          <cell r="I98">
            <v>27</v>
          </cell>
          <cell r="J98">
            <v>1.08</v>
          </cell>
          <cell r="K98">
            <v>0</v>
          </cell>
          <cell r="L98">
            <v>2</v>
          </cell>
          <cell r="M98">
            <v>1</v>
          </cell>
          <cell r="N98">
            <v>2</v>
          </cell>
          <cell r="O98">
            <v>2</v>
          </cell>
          <cell r="P98">
            <v>5</v>
          </cell>
          <cell r="Q98">
            <v>6</v>
          </cell>
          <cell r="R98">
            <v>3</v>
          </cell>
          <cell r="S98">
            <v>2</v>
          </cell>
          <cell r="T98">
            <v>0</v>
          </cell>
          <cell r="U98">
            <v>2</v>
          </cell>
          <cell r="V98">
            <v>2</v>
          </cell>
        </row>
        <row r="99">
          <cell r="A99" t="str">
            <v>2014Dirección_de_Alimentos_y_BebidasVisitas de Autorización Sanitarias Realizadas a PBA.</v>
          </cell>
          <cell r="D99">
            <v>2014</v>
          </cell>
          <cell r="E99" t="str">
            <v>Dirección_de_Alimentos_y_Bebidas</v>
          </cell>
          <cell r="F99" t="str">
            <v>Visitas de Autorización Sanitarias Realizadas a PBA.</v>
          </cell>
          <cell r="G99" t="str">
            <v>Visitas de Autorización Sanitarias Realizadas a PBA.</v>
          </cell>
          <cell r="H99">
            <v>15</v>
          </cell>
          <cell r="I99">
            <v>6</v>
          </cell>
          <cell r="J99">
            <v>0.4</v>
          </cell>
          <cell r="K99">
            <v>0</v>
          </cell>
          <cell r="L99">
            <v>0</v>
          </cell>
          <cell r="M99">
            <v>0</v>
          </cell>
          <cell r="N99">
            <v>1</v>
          </cell>
          <cell r="O99">
            <v>1</v>
          </cell>
          <cell r="P99">
            <v>1</v>
          </cell>
          <cell r="Q99">
            <v>0</v>
          </cell>
          <cell r="R99">
            <v>0</v>
          </cell>
          <cell r="S99">
            <v>1</v>
          </cell>
          <cell r="T99">
            <v>0</v>
          </cell>
          <cell r="U99">
            <v>1</v>
          </cell>
          <cell r="V99">
            <v>1</v>
          </cell>
        </row>
        <row r="100">
          <cell r="A100" t="str">
            <v>2014Dirección_de_Alimentos_y_BebidasCapacitaciónes Técnicas a entes descentralizados.</v>
          </cell>
          <cell r="D100">
            <v>2014</v>
          </cell>
          <cell r="E100" t="str">
            <v>Dirección_de_Alimentos_y_Bebidas</v>
          </cell>
          <cell r="F100" t="str">
            <v>Capacitaciónes Técnicas a entes descentralizados.</v>
          </cell>
          <cell r="G100" t="str">
            <v>Capacitaciónes Técnicas a entes descentralizados.</v>
          </cell>
          <cell r="H100">
            <v>9</v>
          </cell>
          <cell r="I100">
            <v>27</v>
          </cell>
          <cell r="J100">
            <v>3</v>
          </cell>
          <cell r="K100">
            <v>2</v>
          </cell>
          <cell r="L100">
            <v>1</v>
          </cell>
          <cell r="M100">
            <v>1</v>
          </cell>
          <cell r="N100">
            <v>4</v>
          </cell>
          <cell r="O100">
            <v>2</v>
          </cell>
          <cell r="P100">
            <v>1</v>
          </cell>
          <cell r="Q100">
            <v>3</v>
          </cell>
          <cell r="R100">
            <v>5</v>
          </cell>
          <cell r="S100">
            <v>2</v>
          </cell>
          <cell r="T100">
            <v>4</v>
          </cell>
          <cell r="U100">
            <v>2</v>
          </cell>
          <cell r="V100">
            <v>0</v>
          </cell>
        </row>
        <row r="101">
          <cell r="A101" t="str">
            <v>2014Dirección_de_Alimentos_y_BebidasAsistencia Técnica a entes territoriales y otros actores.</v>
          </cell>
          <cell r="D101">
            <v>2014</v>
          </cell>
          <cell r="E101" t="str">
            <v>Dirección_de_Alimentos_y_Bebidas</v>
          </cell>
          <cell r="F101" t="str">
            <v>Asistencia Técnica a entes territoriales y otros actores.</v>
          </cell>
          <cell r="G101" t="str">
            <v>Asistencia Técnica a entes territoriales y otros actores.</v>
          </cell>
          <cell r="H101">
            <v>30</v>
          </cell>
          <cell r="I101">
            <v>5</v>
          </cell>
          <cell r="J101">
            <v>0.16666666666666666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1</v>
          </cell>
          <cell r="S101">
            <v>2</v>
          </cell>
          <cell r="T101">
            <v>1</v>
          </cell>
          <cell r="U101">
            <v>1</v>
          </cell>
          <cell r="V101">
            <v>0</v>
          </cell>
        </row>
        <row r="102">
          <cell r="A102" t="str">
            <v>2014Dirección_de_Alimentos_y_BebidasAcompañamiento a las autoridades sanitarias de terceros paises para la habilitación y certificación de estableccimientos colombianos que quieren exportar.</v>
          </cell>
          <cell r="D102">
            <v>2014</v>
          </cell>
          <cell r="E102" t="str">
            <v>Dirección_de_Alimentos_y_Bebidas</v>
          </cell>
          <cell r="F102" t="str">
            <v>Acompañamiento a las autoridades sanitarias de terceros paises para la habilitación y certificación de estableccimientos colombianos que quieren exportar.</v>
          </cell>
          <cell r="G102" t="str">
            <v>Acompañamiento a las autoridades sanitarias de terceros paises para la habilitación y certificación de estableccimientos colombianos que quieren exportar.</v>
          </cell>
          <cell r="H102">
            <v>10</v>
          </cell>
          <cell r="I102">
            <v>3</v>
          </cell>
          <cell r="J102">
            <v>0.3</v>
          </cell>
          <cell r="K102">
            <v>0</v>
          </cell>
          <cell r="L102">
            <v>0</v>
          </cell>
          <cell r="M102">
            <v>0</v>
          </cell>
          <cell r="N102">
            <v>1</v>
          </cell>
          <cell r="O102">
            <v>1</v>
          </cell>
          <cell r="P102">
            <v>1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 t="str">
            <v>2014Dirección_de_Alimentos_y_BebidasVisitas de Acompañamiento Técnico en actividades relacionadas con IVC</v>
          </cell>
          <cell r="D103">
            <v>2014</v>
          </cell>
          <cell r="E103" t="str">
            <v>Dirección_de_Alimentos_y_Bebidas</v>
          </cell>
          <cell r="F103" t="str">
            <v>Visitas de Acompañamiento Técnico en actividades relacionadas con IVC</v>
          </cell>
          <cell r="G103" t="str">
            <v>Visitas de Acompañamiento Técnico en actividades relacionadas con IVC</v>
          </cell>
          <cell r="H103">
            <v>63</v>
          </cell>
          <cell r="I103">
            <v>63</v>
          </cell>
          <cell r="J103">
            <v>1</v>
          </cell>
          <cell r="K103">
            <v>0</v>
          </cell>
          <cell r="L103">
            <v>0</v>
          </cell>
          <cell r="M103">
            <v>0</v>
          </cell>
          <cell r="N103">
            <v>3</v>
          </cell>
          <cell r="O103">
            <v>10</v>
          </cell>
          <cell r="P103">
            <v>7</v>
          </cell>
          <cell r="Q103">
            <v>11</v>
          </cell>
          <cell r="R103">
            <v>4</v>
          </cell>
          <cell r="S103">
            <v>7</v>
          </cell>
          <cell r="T103">
            <v>5</v>
          </cell>
          <cell r="U103">
            <v>8</v>
          </cell>
          <cell r="V103">
            <v>8</v>
          </cell>
        </row>
        <row r="104">
          <cell r="A104" t="str">
            <v>2014Dirección_de_Alimentos_y_BebidasDocumentos Técnicos Públicados</v>
          </cell>
          <cell r="D104">
            <v>2014</v>
          </cell>
          <cell r="E104" t="str">
            <v>Dirección_de_Alimentos_y_Bebidas</v>
          </cell>
          <cell r="F104" t="str">
            <v>Documentos Técnicos Públicados</v>
          </cell>
          <cell r="G104" t="str">
            <v>Documentos Técnicos Públicados</v>
          </cell>
          <cell r="H104">
            <v>23</v>
          </cell>
          <cell r="I104">
            <v>23</v>
          </cell>
          <cell r="J104">
            <v>1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1</v>
          </cell>
          <cell r="P104">
            <v>8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</v>
          </cell>
          <cell r="V104">
            <v>11</v>
          </cell>
        </row>
        <row r="105">
          <cell r="A105" t="str">
            <v>2014Dirección_de_Medicamentos_y_Productos_BiologicosCertificaciones BPM (Buenas Practias de Manufactura) para Gases Medicinales expedidas.</v>
          </cell>
          <cell r="D105">
            <v>2014</v>
          </cell>
          <cell r="E105" t="str">
            <v>Dirección_de_Medicamentos_y_Productos_Biologicos</v>
          </cell>
          <cell r="F105" t="str">
            <v>Certificaciones BPM (Buenas Practias de Manufactura) para Gases Medicinales expedidas.</v>
          </cell>
          <cell r="G105" t="str">
            <v>Certificaciones BPM (Buenas Practias de Manufactura) para Gases Medicinales expedidas.</v>
          </cell>
          <cell r="H105">
            <v>67</v>
          </cell>
          <cell r="I105">
            <v>72</v>
          </cell>
          <cell r="J105">
            <v>1.0746268656716418</v>
          </cell>
          <cell r="K105">
            <v>2</v>
          </cell>
          <cell r="L105">
            <v>2</v>
          </cell>
          <cell r="M105">
            <v>6</v>
          </cell>
          <cell r="N105">
            <v>8</v>
          </cell>
          <cell r="O105">
            <v>12</v>
          </cell>
          <cell r="P105">
            <v>7</v>
          </cell>
          <cell r="Q105">
            <v>7</v>
          </cell>
          <cell r="R105">
            <v>5</v>
          </cell>
          <cell r="S105">
            <v>10</v>
          </cell>
          <cell r="T105">
            <v>8</v>
          </cell>
          <cell r="U105">
            <v>2</v>
          </cell>
          <cell r="V105">
            <v>3</v>
          </cell>
        </row>
        <row r="106">
          <cell r="A106" t="str">
            <v>2014Dirección_de_Medicamentos_y_Productos_BiologicosCertificaciones BPM (Buenas Practicas de Manufactura) expedidas.</v>
          </cell>
          <cell r="D106">
            <v>2014</v>
          </cell>
          <cell r="E106" t="str">
            <v>Dirección_de_Medicamentos_y_Productos_Biologicos</v>
          </cell>
          <cell r="F106" t="str">
            <v>Certificaciones BPM (Buenas Practicas de Manufactura) expedidas.</v>
          </cell>
          <cell r="G106" t="str">
            <v>Certificaciones BPM (Buenas Practicas de Manufactura) expedidas.</v>
          </cell>
          <cell r="H106">
            <v>90</v>
          </cell>
          <cell r="I106">
            <v>103</v>
          </cell>
          <cell r="J106">
            <v>1.1444444444444444</v>
          </cell>
          <cell r="K106">
            <v>6</v>
          </cell>
          <cell r="L106">
            <v>7</v>
          </cell>
          <cell r="M106">
            <v>11</v>
          </cell>
          <cell r="N106">
            <v>10</v>
          </cell>
          <cell r="O106">
            <v>9</v>
          </cell>
          <cell r="P106">
            <v>10</v>
          </cell>
          <cell r="Q106">
            <v>9</v>
          </cell>
          <cell r="R106">
            <v>6</v>
          </cell>
          <cell r="S106">
            <v>10</v>
          </cell>
          <cell r="T106">
            <v>7</v>
          </cell>
          <cell r="U106">
            <v>9</v>
          </cell>
          <cell r="V106">
            <v>9</v>
          </cell>
        </row>
        <row r="107">
          <cell r="A107" t="str">
            <v>|</v>
          </cell>
          <cell r="D107">
            <v>2014</v>
          </cell>
          <cell r="E107" t="str">
            <v>Dirección_de_Medicamentos_y_Productos_Biologicos</v>
          </cell>
          <cell r="F107" t="str">
            <v>Certificaciones BPM (Buenas Practicas de Manufactura) De Orden Internacional expedidas.</v>
          </cell>
          <cell r="G107" t="str">
            <v>Certificaciones BPM (Buenas Practicas de Manufactura) De Orden Internacional expedidas.</v>
          </cell>
          <cell r="H107">
            <v>72</v>
          </cell>
          <cell r="I107">
            <v>66</v>
          </cell>
          <cell r="J107">
            <v>0.91666666666666663</v>
          </cell>
          <cell r="K107">
            <v>0</v>
          </cell>
          <cell r="L107">
            <v>0</v>
          </cell>
          <cell r="M107">
            <v>3</v>
          </cell>
          <cell r="N107">
            <v>6</v>
          </cell>
          <cell r="O107">
            <v>10</v>
          </cell>
          <cell r="P107">
            <v>3</v>
          </cell>
          <cell r="Q107">
            <v>9</v>
          </cell>
          <cell r="R107">
            <v>6</v>
          </cell>
          <cell r="S107">
            <v>4</v>
          </cell>
          <cell r="T107">
            <v>7</v>
          </cell>
          <cell r="U107">
            <v>14</v>
          </cell>
          <cell r="V107">
            <v>4</v>
          </cell>
        </row>
        <row r="108">
          <cell r="A108" t="str">
            <v>2014Dirección_de_Medicamentos_y_Productos_BiologicosCertificaciones BPL (Buenas Practicas de Laboratorio) expedidas.</v>
          </cell>
          <cell r="D108">
            <v>2014</v>
          </cell>
          <cell r="E108" t="str">
            <v>Dirección_de_Medicamentos_y_Productos_Biologicos</v>
          </cell>
          <cell r="F108" t="str">
            <v>Certificaciones BPL (Buenas Practicas de Laboratorio) expedidas.</v>
          </cell>
          <cell r="G108" t="str">
            <v>Certificaciones BPL (Buenas Practicas de Laboratorio) expedidas.</v>
          </cell>
          <cell r="H108">
            <v>20</v>
          </cell>
          <cell r="I108">
            <v>3</v>
          </cell>
          <cell r="J108">
            <v>0.15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2</v>
          </cell>
          <cell r="V108">
            <v>1</v>
          </cell>
        </row>
        <row r="109">
          <cell r="A109" t="str">
            <v>2014Dirección_de_Medicamentos_y_Productos_BiologicosCertificaciones BPE (Buenas Practicas de Elaboración) expedidas.</v>
          </cell>
          <cell r="D109">
            <v>2014</v>
          </cell>
          <cell r="E109" t="str">
            <v>Dirección_de_Medicamentos_y_Productos_Biologicos</v>
          </cell>
          <cell r="F109" t="str">
            <v>Certificaciones BPE (Buenas Practicas de Elaboración) expedidas.</v>
          </cell>
          <cell r="G109" t="str">
            <v>Certificaciones BPE (Buenas Practicas de Elaboración) expedidas.</v>
          </cell>
          <cell r="H109">
            <v>35</v>
          </cell>
          <cell r="I109">
            <v>32</v>
          </cell>
          <cell r="J109">
            <v>0.91428571428571426</v>
          </cell>
          <cell r="K109">
            <v>0</v>
          </cell>
          <cell r="L109">
            <v>2</v>
          </cell>
          <cell r="M109">
            <v>4</v>
          </cell>
          <cell r="N109">
            <v>1</v>
          </cell>
          <cell r="O109">
            <v>3</v>
          </cell>
          <cell r="P109">
            <v>2</v>
          </cell>
          <cell r="Q109">
            <v>4</v>
          </cell>
          <cell r="R109">
            <v>3</v>
          </cell>
          <cell r="S109">
            <v>2</v>
          </cell>
          <cell r="T109">
            <v>8</v>
          </cell>
          <cell r="U109">
            <v>0</v>
          </cell>
          <cell r="V109">
            <v>3</v>
          </cell>
        </row>
        <row r="110">
          <cell r="A110" t="str">
            <v>2014Dirección_de_Medicamentos_y_Productos_BiologicosCertificaciones BPC (Buenas Practicas Clinicas) realizadas.</v>
          </cell>
          <cell r="D110">
            <v>2014</v>
          </cell>
          <cell r="E110" t="str">
            <v>Dirección_de_Medicamentos_y_Productos_Biologicos</v>
          </cell>
          <cell r="F110" t="str">
            <v>Certificaciones BPC (Buenas Practicas Clinicas) realizadas.</v>
          </cell>
          <cell r="G110" t="str">
            <v>Certificaciones BPC (Buenas Practicas Clinicas) realizadas.</v>
          </cell>
          <cell r="H110">
            <v>5</v>
          </cell>
          <cell r="I110">
            <v>6</v>
          </cell>
          <cell r="J110">
            <v>1.2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0</v>
          </cell>
          <cell r="P110">
            <v>1</v>
          </cell>
          <cell r="Q110">
            <v>1</v>
          </cell>
          <cell r="R110">
            <v>1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</row>
        <row r="111">
          <cell r="A111" t="str">
            <v>2014Dirección_de_Medicamentos_y_Productos_BiologicosAsistencia Técnica a entes territoriales y otros actores.</v>
          </cell>
          <cell r="D111">
            <v>2014</v>
          </cell>
          <cell r="E111" t="str">
            <v>Dirección_de_Medicamentos_y_Productos_Biologicos</v>
          </cell>
          <cell r="F111" t="str">
            <v>Asistencia Técnica a entes territoriales y otros actores.</v>
          </cell>
          <cell r="G111" t="str">
            <v>Asistencia Técnica a entes territoriales y otros actores.</v>
          </cell>
          <cell r="H111">
            <v>3</v>
          </cell>
          <cell r="I111">
            <v>1</v>
          </cell>
          <cell r="J111">
            <v>0.33333333333333331</v>
          </cell>
          <cell r="K111">
            <v>0</v>
          </cell>
          <cell r="L111">
            <v>0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 t="str">
            <v>2014Dirección_de_Medicamentos_y_Productos_BiologicosVisitas de Seguimiento a Bancos de Sangre realizadas.</v>
          </cell>
          <cell r="D112">
            <v>2014</v>
          </cell>
          <cell r="E112" t="str">
            <v>Dirección_de_Medicamentos_y_Productos_Biologicos</v>
          </cell>
          <cell r="F112" t="str">
            <v>Visitas de Seguimiento a Bancos de Sangre realizadas.</v>
          </cell>
          <cell r="G112" t="str">
            <v>Visitas de Seguimiento a Bancos de Sangre realizadas.</v>
          </cell>
          <cell r="H112">
            <v>55</v>
          </cell>
          <cell r="I112">
            <v>47</v>
          </cell>
          <cell r="J112">
            <v>0.8545454545454545</v>
          </cell>
          <cell r="K112">
            <v>0</v>
          </cell>
          <cell r="L112">
            <v>4</v>
          </cell>
          <cell r="M112">
            <v>8</v>
          </cell>
          <cell r="N112">
            <v>6</v>
          </cell>
          <cell r="O112">
            <v>2</v>
          </cell>
          <cell r="P112">
            <v>6</v>
          </cell>
          <cell r="Q112">
            <v>8</v>
          </cell>
          <cell r="R112">
            <v>0</v>
          </cell>
          <cell r="S112">
            <v>3</v>
          </cell>
          <cell r="T112">
            <v>6</v>
          </cell>
          <cell r="U112">
            <v>4</v>
          </cell>
          <cell r="V112">
            <v>0</v>
          </cell>
        </row>
        <row r="113">
          <cell r="A113" t="str">
            <v>2014Dirección_de_Medicamentos_y_Productos_BiologicosVisitas de Seguimiento BPC (Buenas Practicas Clinicas).</v>
          </cell>
          <cell r="D113">
            <v>2014</v>
          </cell>
          <cell r="E113" t="str">
            <v>Dirección_de_Medicamentos_y_Productos_Biologicos</v>
          </cell>
          <cell r="F113" t="str">
            <v>Visitas de Seguimiento BPC (Buenas Practicas Clinicas).</v>
          </cell>
          <cell r="G113" t="str">
            <v>Visitas de Seguimiento BPC (Buenas Practicas Clinicas)</v>
          </cell>
          <cell r="H113">
            <v>35</v>
          </cell>
          <cell r="I113">
            <v>36</v>
          </cell>
          <cell r="J113">
            <v>1.0285714285714285</v>
          </cell>
          <cell r="K113">
            <v>0</v>
          </cell>
          <cell r="L113">
            <v>11</v>
          </cell>
          <cell r="M113">
            <v>1</v>
          </cell>
          <cell r="N113">
            <v>10</v>
          </cell>
          <cell r="O113">
            <v>0</v>
          </cell>
          <cell r="P113">
            <v>2</v>
          </cell>
          <cell r="Q113">
            <v>3</v>
          </cell>
          <cell r="R113">
            <v>2</v>
          </cell>
          <cell r="S113">
            <v>3</v>
          </cell>
          <cell r="T113">
            <v>2</v>
          </cell>
          <cell r="U113">
            <v>2</v>
          </cell>
          <cell r="V113">
            <v>0</v>
          </cell>
        </row>
        <row r="114">
          <cell r="A114" t="str">
            <v xml:space="preserve">2014Dirección_de_Medicamentos_y_Productos_BiologicosVisitas de Seguimientos a las Certificaciones de BPM para Gases Medicinales. </v>
          </cell>
          <cell r="D114">
            <v>2014</v>
          </cell>
          <cell r="E114" t="str">
            <v>Dirección_de_Medicamentos_y_Productos_Biologicos</v>
          </cell>
          <cell r="F114" t="str">
            <v xml:space="preserve">Visitas de Seguimientos a las Certificaciones de BPM para Gases Medicinales. </v>
          </cell>
          <cell r="G114" t="str">
            <v xml:space="preserve">Visitas de Seguimientos a las Certificaciones de BPM para Gases Medicinales </v>
          </cell>
          <cell r="H114">
            <v>18</v>
          </cell>
          <cell r="I114">
            <v>9</v>
          </cell>
          <cell r="J114">
            <v>0.5</v>
          </cell>
          <cell r="K114">
            <v>1</v>
          </cell>
          <cell r="L114">
            <v>1</v>
          </cell>
          <cell r="M114">
            <v>1</v>
          </cell>
          <cell r="N114">
            <v>0</v>
          </cell>
          <cell r="O114">
            <v>2</v>
          </cell>
          <cell r="P114">
            <v>2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2</v>
          </cell>
        </row>
        <row r="115">
          <cell r="A115" t="str">
            <v>2014Dirección_de_Medicamentos_y_Productos_BiologicosVisitas de Seguimiento a Protocolos de Investigación Clínica</v>
          </cell>
          <cell r="D115">
            <v>2014</v>
          </cell>
          <cell r="E115" t="str">
            <v>Dirección_de_Medicamentos_y_Productos_Biologicos</v>
          </cell>
          <cell r="F115" t="str">
            <v>Visitas de Seguimiento a Protocolos de Investigación Clínica</v>
          </cell>
          <cell r="G115" t="str">
            <v>Visitas de Seguimiento a Protocolos de Investigación Clínica</v>
          </cell>
          <cell r="H115">
            <v>25</v>
          </cell>
          <cell r="I115">
            <v>18</v>
          </cell>
          <cell r="J115">
            <v>0.72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1</v>
          </cell>
          <cell r="P115">
            <v>1</v>
          </cell>
          <cell r="Q115">
            <v>4</v>
          </cell>
          <cell r="R115">
            <v>3</v>
          </cell>
          <cell r="S115">
            <v>8</v>
          </cell>
          <cell r="T115">
            <v>1</v>
          </cell>
          <cell r="U115">
            <v>0</v>
          </cell>
          <cell r="V115">
            <v>0</v>
          </cell>
        </row>
        <row r="116">
          <cell r="A116" t="str">
            <v>2014Dirección_de_Medicamentos_y_Productos_BiologicosVisitas de Seguimientos a las Certificaciones BPM.</v>
          </cell>
          <cell r="D116">
            <v>2014</v>
          </cell>
          <cell r="E116" t="str">
            <v>Dirección_de_Medicamentos_y_Productos_Biologicos</v>
          </cell>
          <cell r="F116" t="str">
            <v>Visitas de Seguimientos a las Certificaciones BPM.</v>
          </cell>
          <cell r="G116" t="str">
            <v>Visitas de Seguimientos a las Certificaciones BPM</v>
          </cell>
          <cell r="H116">
            <v>24</v>
          </cell>
          <cell r="I116">
            <v>32</v>
          </cell>
          <cell r="J116">
            <v>1.3333333333333333</v>
          </cell>
          <cell r="K116">
            <v>6</v>
          </cell>
          <cell r="L116">
            <v>9</v>
          </cell>
          <cell r="M116">
            <v>8</v>
          </cell>
          <cell r="N116">
            <v>3</v>
          </cell>
          <cell r="O116">
            <v>4</v>
          </cell>
          <cell r="P116">
            <v>0</v>
          </cell>
          <cell r="Q116">
            <v>1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1</v>
          </cell>
        </row>
        <row r="117">
          <cell r="A117" t="str">
            <v>2014Dirección_de_Medicamentos_y_Productos_BiologicosVisitas de Seguimiento a los GTTs.</v>
          </cell>
          <cell r="D117">
            <v>2014</v>
          </cell>
          <cell r="E117" t="str">
            <v>Dirección_de_Medicamentos_y_Productos_Biologicos</v>
          </cell>
          <cell r="F117" t="str">
            <v>Visitas de Seguimiento a los GTTs.</v>
          </cell>
          <cell r="G117" t="str">
            <v xml:space="preserve">Visitas de Seguimiento a los GTTs </v>
          </cell>
          <cell r="H117">
            <v>20</v>
          </cell>
          <cell r="I117">
            <v>5</v>
          </cell>
          <cell r="J117">
            <v>0.25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5</v>
          </cell>
          <cell r="U117">
            <v>0</v>
          </cell>
          <cell r="V117">
            <v>0</v>
          </cell>
        </row>
        <row r="118">
          <cell r="A118" t="str">
            <v xml:space="preserve">2014Dirección_de_Medicamentos_y_Productos_BiologicosVisitas de Seguimiento al Programa Nacional de Farmacovigilancia en  instituciones de salud. </v>
          </cell>
          <cell r="D118">
            <v>2014</v>
          </cell>
          <cell r="E118" t="str">
            <v>Dirección_de_Medicamentos_y_Productos_Biologicos</v>
          </cell>
          <cell r="F118" t="str">
            <v xml:space="preserve">Visitas de Seguimiento al Programa Nacional de Farmacovigilancia en  instituciones de salud. </v>
          </cell>
          <cell r="G118" t="str">
            <v xml:space="preserve">Visitas de Seguimiento al Programa Nacional de Farmacovigilancia en  instituciones de salud. </v>
          </cell>
          <cell r="H118">
            <v>82</v>
          </cell>
          <cell r="I118">
            <v>72</v>
          </cell>
          <cell r="J118">
            <v>0.87804878048780488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</v>
          </cell>
          <cell r="P118">
            <v>0</v>
          </cell>
          <cell r="Q118">
            <v>10</v>
          </cell>
          <cell r="R118">
            <v>25</v>
          </cell>
          <cell r="S118">
            <v>13</v>
          </cell>
          <cell r="T118">
            <v>11</v>
          </cell>
          <cell r="U118">
            <v>0</v>
          </cell>
          <cell r="V118">
            <v>10</v>
          </cell>
        </row>
        <row r="119">
          <cell r="A119" t="str">
            <v xml:space="preserve">2014Dirección_de_Medicamentos_y_Productos_BiologicosVisitas de Seguimiento al Programa Nacional de Farmacovigilancia en Laboratorios de Medicamentos.  </v>
          </cell>
          <cell r="D119">
            <v>2014</v>
          </cell>
          <cell r="E119" t="str">
            <v>Dirección_de_Medicamentos_y_Productos_Biologicos</v>
          </cell>
          <cell r="F119" t="str">
            <v xml:space="preserve">Visitas de Seguimiento al Programa Nacional de Farmacovigilancia en Laboratorios de Medicamentos.  </v>
          </cell>
          <cell r="G119" t="str">
            <v xml:space="preserve">Visitas de Seguimiento al Programa Nacional de Farmacovigilancia en Laboratorios de Medicamentos.  </v>
          </cell>
          <cell r="H119">
            <v>30</v>
          </cell>
          <cell r="I119">
            <v>25</v>
          </cell>
          <cell r="J119">
            <v>0.83333333333333337</v>
          </cell>
          <cell r="K119">
            <v>0</v>
          </cell>
          <cell r="L119">
            <v>0</v>
          </cell>
          <cell r="M119">
            <v>0</v>
          </cell>
          <cell r="N119">
            <v>1</v>
          </cell>
          <cell r="O119">
            <v>1</v>
          </cell>
          <cell r="P119">
            <v>0</v>
          </cell>
          <cell r="Q119">
            <v>1</v>
          </cell>
          <cell r="R119">
            <v>1</v>
          </cell>
          <cell r="S119">
            <v>9</v>
          </cell>
          <cell r="T119">
            <v>12</v>
          </cell>
          <cell r="U119">
            <v>0</v>
          </cell>
          <cell r="V119">
            <v>0</v>
          </cell>
        </row>
        <row r="120">
          <cell r="A120" t="str">
            <v>2014Dirección_de_Medicamentos_y_Productos_BiologicosVisitas de Seguimiento al Programa Nacional de Farmacovigilancia en Entidades Administradoras de Planes de Beneficios APB.</v>
          </cell>
          <cell r="D120">
            <v>2014</v>
          </cell>
          <cell r="E120" t="str">
            <v>Dirección_de_Medicamentos_y_Productos_Biologicos</v>
          </cell>
          <cell r="F120" t="str">
            <v>Visitas de Seguimiento al Programa Nacional de Farmacovigilancia en Entidades Administradoras de Planes de Beneficios APB.</v>
          </cell>
          <cell r="G120" t="str">
            <v>Visitas de Seguimiento al Programa Nacional de Farmacovigilancia en Entidades Administradoras de Planes de Beneficios APB.</v>
          </cell>
          <cell r="H120">
            <v>12</v>
          </cell>
          <cell r="I120">
            <v>8</v>
          </cell>
          <cell r="J120">
            <v>0.66666666666666663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8</v>
          </cell>
          <cell r="U120">
            <v>0</v>
          </cell>
          <cell r="V120">
            <v>0</v>
          </cell>
        </row>
        <row r="121">
          <cell r="A121" t="str">
            <v>2014Dirección_de_Medicamentos_y_Productos_BiologicosVisitas de Acompañamiento Técnico en actividades relacionadas con IVC de Medicamentos.</v>
          </cell>
          <cell r="D121">
            <v>2014</v>
          </cell>
          <cell r="E121" t="str">
            <v>Dirección_de_Medicamentos_y_Productos_Biologicos</v>
          </cell>
          <cell r="F121" t="str">
            <v>Visitas de Acompañamiento Técnico en actividades relacionadas con IVC de Medicamentos.</v>
          </cell>
          <cell r="G121" t="str">
            <v>Visitas de Acompañamiento Técnico en actividades relacionadas con IVC de Medicamentos.</v>
          </cell>
          <cell r="H121">
            <v>25</v>
          </cell>
          <cell r="I121">
            <v>32</v>
          </cell>
          <cell r="J121">
            <v>1.28</v>
          </cell>
          <cell r="K121">
            <v>0</v>
          </cell>
          <cell r="L121">
            <v>0</v>
          </cell>
          <cell r="M121">
            <v>3</v>
          </cell>
          <cell r="N121">
            <v>0</v>
          </cell>
          <cell r="O121">
            <v>4</v>
          </cell>
          <cell r="P121">
            <v>0</v>
          </cell>
          <cell r="Q121">
            <v>15</v>
          </cell>
          <cell r="R121">
            <v>10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 t="str">
            <v>2014Dirección_de_Medicamentos_y_Productos_BiologicosVisitas de Acompañamiento Técnico en actividades relacionadas con IVC de Bancos de Sangre.</v>
          </cell>
          <cell r="D122">
            <v>2014</v>
          </cell>
          <cell r="E122" t="str">
            <v>Dirección_de_Medicamentos_y_Productos_Biologicos</v>
          </cell>
          <cell r="F122" t="str">
            <v>Visitas de Acompañamiento Técnico en actividades relacionadas con IVC de Bancos de Sangre.</v>
          </cell>
          <cell r="G122" t="str">
            <v>Visitas de Acompañamiento Técnico en actividades relacionadas con IVC de Bancos de Sangre.</v>
          </cell>
          <cell r="H122">
            <v>13</v>
          </cell>
          <cell r="I122">
            <v>10</v>
          </cell>
          <cell r="J122">
            <v>0.76923076923076927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2</v>
          </cell>
          <cell r="Q122">
            <v>0</v>
          </cell>
          <cell r="R122">
            <v>3</v>
          </cell>
          <cell r="S122">
            <v>2</v>
          </cell>
          <cell r="T122">
            <v>2</v>
          </cell>
          <cell r="U122">
            <v>0</v>
          </cell>
          <cell r="V122">
            <v>0</v>
          </cell>
        </row>
        <row r="123">
          <cell r="A123" t="str">
            <v>2014Dirección_de_Medicamentos_y_Productos_BiologicosTramites asociados a registros sanitarios, permisos y notificaciones.</v>
          </cell>
          <cell r="D123">
            <v>2014</v>
          </cell>
          <cell r="E123" t="str">
            <v>Dirección_de_Medicamentos_y_Productos_Biologicos</v>
          </cell>
          <cell r="F123" t="str">
            <v>Tramites asociados a registros sanitarios, permisos y notificaciones.</v>
          </cell>
          <cell r="G123" t="str">
            <v>Tramites asociados a registros sanitarios, permisos y notificaciones</v>
          </cell>
          <cell r="H123">
            <v>7</v>
          </cell>
          <cell r="I123">
            <v>14</v>
          </cell>
          <cell r="J123">
            <v>2</v>
          </cell>
          <cell r="K123">
            <v>3</v>
          </cell>
          <cell r="L123">
            <v>4</v>
          </cell>
          <cell r="M123">
            <v>2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0</v>
          </cell>
          <cell r="S123">
            <v>0</v>
          </cell>
          <cell r="T123">
            <v>3</v>
          </cell>
          <cell r="U123">
            <v>0</v>
          </cell>
          <cell r="V123">
            <v>0</v>
          </cell>
        </row>
        <row r="124">
          <cell r="A124" t="str">
            <v>2014Dirección_de_Medicamentos_y_Productos_BiologicosRegistros Sanitarios, permisos y notificaciones Nuevos.</v>
          </cell>
          <cell r="D124">
            <v>2014</v>
          </cell>
          <cell r="E124" t="str">
            <v>Dirección_de_Medicamentos_y_Productos_Biologicos</v>
          </cell>
          <cell r="F124" t="str">
            <v>Registros Sanitarios, permisos y notificaciones Nuevos.</v>
          </cell>
          <cell r="G124" t="str">
            <v>Registros Sanitarios, permisos y notificaciones Nuevos</v>
          </cell>
          <cell r="H124">
            <v>3130</v>
          </cell>
          <cell r="I124">
            <v>4103</v>
          </cell>
          <cell r="J124">
            <v>1.3108626198083067</v>
          </cell>
          <cell r="K124">
            <v>230</v>
          </cell>
          <cell r="L124">
            <v>266</v>
          </cell>
          <cell r="M124">
            <v>421</v>
          </cell>
          <cell r="N124">
            <v>297</v>
          </cell>
          <cell r="O124">
            <v>469</v>
          </cell>
          <cell r="P124">
            <v>377</v>
          </cell>
          <cell r="Q124">
            <v>450</v>
          </cell>
          <cell r="R124">
            <v>316</v>
          </cell>
          <cell r="S124">
            <v>264</v>
          </cell>
          <cell r="T124">
            <v>364</v>
          </cell>
          <cell r="U124">
            <v>269</v>
          </cell>
          <cell r="V124">
            <v>380</v>
          </cell>
        </row>
        <row r="125">
          <cell r="A125" t="str">
            <v>2014Dirección_de_Dispositivos_Médicos_y_otras_TecnologiasCertificaciones CCA (Certificados de Capacidad de Almacenamiento) expedidos.</v>
          </cell>
          <cell r="D125">
            <v>2014</v>
          </cell>
          <cell r="E125" t="str">
            <v>Dirección_de_Dispositivos_Médicos_y_otras_Tecnologias</v>
          </cell>
          <cell r="F125" t="str">
            <v>Certificaciones CCA (Certificados de Capacidad de Almacenamiento) expedidos.</v>
          </cell>
          <cell r="G125" t="str">
            <v>Certificaciones CCA (Certificados de Capacidad de Almacenamiento) expedidos.</v>
          </cell>
          <cell r="H125">
            <v>793</v>
          </cell>
          <cell r="I125">
            <v>793</v>
          </cell>
          <cell r="J125">
            <v>1</v>
          </cell>
          <cell r="K125">
            <v>17</v>
          </cell>
          <cell r="L125">
            <v>54</v>
          </cell>
          <cell r="M125">
            <v>52</v>
          </cell>
          <cell r="N125">
            <v>46</v>
          </cell>
          <cell r="O125">
            <v>64</v>
          </cell>
          <cell r="P125">
            <v>78</v>
          </cell>
          <cell r="Q125">
            <v>97</v>
          </cell>
          <cell r="R125">
            <v>83</v>
          </cell>
          <cell r="S125">
            <v>87</v>
          </cell>
          <cell r="T125">
            <v>83</v>
          </cell>
          <cell r="U125">
            <v>64</v>
          </cell>
          <cell r="V125">
            <v>68</v>
          </cell>
        </row>
        <row r="126">
          <cell r="A126" t="str">
            <v>2014Dirección_de_Dispositivos_Médicos_y_otras_TecnologiasCertificaciones Condiciones Sanitarias para Bancos de Tejido y Medula Osea expedidas.</v>
          </cell>
          <cell r="D126">
            <v>2014</v>
          </cell>
          <cell r="E126" t="str">
            <v>Dirección_de_Dispositivos_Médicos_y_otras_Tecnologias</v>
          </cell>
          <cell r="F126" t="str">
            <v>Certificaciones Condiciones Sanitarias para Bancos de Tejido y Medula Osea expedidas.</v>
          </cell>
          <cell r="G126" t="str">
            <v>Certificaciones Condiciones Sanitarias para Bancos de Tejido y Medula Osea expedidas.</v>
          </cell>
          <cell r="H126">
            <v>5</v>
          </cell>
          <cell r="I126">
            <v>5</v>
          </cell>
          <cell r="J126">
            <v>1</v>
          </cell>
          <cell r="K126">
            <v>0</v>
          </cell>
          <cell r="L126">
            <v>0</v>
          </cell>
          <cell r="M126">
            <v>1</v>
          </cell>
          <cell r="N126">
            <v>0</v>
          </cell>
          <cell r="O126">
            <v>1</v>
          </cell>
          <cell r="P126">
            <v>0</v>
          </cell>
          <cell r="Q126">
            <v>2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1</v>
          </cell>
        </row>
        <row r="127">
          <cell r="A127" t="str">
            <v>2014Dirección_de_Dispositivos_Médicos_y_otras_TecnologiasRegistros Sanitarios, permisos y notificaciones Nuevos</v>
          </cell>
          <cell r="D127">
            <v>2014</v>
          </cell>
          <cell r="E127" t="str">
            <v>Dirección_de_Dispositivos_Médicos_y_otras_Tecnologias</v>
          </cell>
          <cell r="F127" t="str">
            <v>Registros Sanitarios, permisos y notificaciones Nuevos</v>
          </cell>
          <cell r="G127" t="str">
            <v>Registros Sanitarios, permisos y notificaciones Nuevos</v>
          </cell>
          <cell r="H127">
            <v>3552</v>
          </cell>
          <cell r="I127">
            <v>3021</v>
          </cell>
          <cell r="J127">
            <v>0.8505067567567568</v>
          </cell>
          <cell r="K127">
            <v>138</v>
          </cell>
          <cell r="L127">
            <v>318</v>
          </cell>
          <cell r="M127">
            <v>203</v>
          </cell>
          <cell r="N127">
            <v>164</v>
          </cell>
          <cell r="O127">
            <v>285</v>
          </cell>
          <cell r="P127">
            <v>247</v>
          </cell>
          <cell r="Q127">
            <v>230</v>
          </cell>
          <cell r="R127">
            <v>255</v>
          </cell>
          <cell r="S127">
            <v>249</v>
          </cell>
          <cell r="T127">
            <v>365</v>
          </cell>
          <cell r="U127">
            <v>295</v>
          </cell>
          <cell r="V127">
            <v>272</v>
          </cell>
        </row>
        <row r="128">
          <cell r="A128" t="str">
            <v>2014Dirección_de_Dispositivos_Médicos_y_otras_TecnologiasVisitas de Seguimientos a Certificaciones</v>
          </cell>
          <cell r="D128">
            <v>2014</v>
          </cell>
          <cell r="E128" t="str">
            <v>Dirección_de_Dispositivos_Médicos_y_otras_Tecnologias</v>
          </cell>
          <cell r="F128" t="str">
            <v>Visitas de Seguimientos a Certificaciones</v>
          </cell>
          <cell r="G128" t="str">
            <v>Visitas de Seguimientos a certificaciones</v>
          </cell>
          <cell r="H128">
            <v>93</v>
          </cell>
          <cell r="I128">
            <v>35</v>
          </cell>
          <cell r="J128">
            <v>0.37634408602150538</v>
          </cell>
          <cell r="K128">
            <v>1</v>
          </cell>
          <cell r="L128">
            <v>0</v>
          </cell>
          <cell r="M128">
            <v>3</v>
          </cell>
          <cell r="N128">
            <v>8</v>
          </cell>
          <cell r="O128">
            <v>10</v>
          </cell>
          <cell r="P128">
            <v>4</v>
          </cell>
          <cell r="Q128">
            <v>0</v>
          </cell>
          <cell r="R128">
            <v>1</v>
          </cell>
          <cell r="S128">
            <v>0</v>
          </cell>
          <cell r="T128">
            <v>2</v>
          </cell>
          <cell r="U128">
            <v>0</v>
          </cell>
          <cell r="V128">
            <v>6</v>
          </cell>
        </row>
        <row r="129">
          <cell r="A129" t="str">
            <v>2014Dirección_de_Dispositivos_Médicos_y_otras_TecnologiasAuditorias de certificación de Buenas Practicas de Bancos de Tejido y Medula Osea</v>
          </cell>
          <cell r="D129">
            <v>2014</v>
          </cell>
          <cell r="E129" t="str">
            <v>Dirección_de_Dispositivos_Médicos_y_otras_Tecnologias</v>
          </cell>
          <cell r="F129" t="str">
            <v>Auditorias de certificación de Buenas Practicas de Bancos de Tejido y Medula Osea</v>
          </cell>
          <cell r="G129" t="str">
            <v>Auditorias de certificación de Buenas Practicas de Bancos de Tejido y Medula Osea</v>
          </cell>
          <cell r="H129">
            <v>6</v>
          </cell>
          <cell r="I129">
            <v>7</v>
          </cell>
          <cell r="J129">
            <v>1.1666666666666667</v>
          </cell>
          <cell r="K129">
            <v>0</v>
          </cell>
          <cell r="L129">
            <v>1</v>
          </cell>
          <cell r="M129">
            <v>0</v>
          </cell>
          <cell r="N129">
            <v>1</v>
          </cell>
          <cell r="O129">
            <v>1</v>
          </cell>
          <cell r="P129">
            <v>0</v>
          </cell>
          <cell r="Q129">
            <v>0</v>
          </cell>
          <cell r="R129">
            <v>0</v>
          </cell>
          <cell r="S129">
            <v>1</v>
          </cell>
          <cell r="T129">
            <v>1</v>
          </cell>
          <cell r="U129">
            <v>2</v>
          </cell>
          <cell r="V129">
            <v>0</v>
          </cell>
        </row>
        <row r="130">
          <cell r="A130" t="str">
            <v>2014Dirección_de_Dispositivos_Médicos_y_otras_TecnologiasCapacitaciónes Técnicas a entes territoriales y otros actores.</v>
          </cell>
          <cell r="D130">
            <v>2014</v>
          </cell>
          <cell r="E130" t="str">
            <v>Dirección_de_Dispositivos_Médicos_y_otras_Tecnologias</v>
          </cell>
          <cell r="F130" t="str">
            <v>Capacitaciónes Técnicas a entes territoriales y otros actores.</v>
          </cell>
          <cell r="G130" t="str">
            <v>Capacitaciónes Técnicas a entes territoriales y otros actores.</v>
          </cell>
          <cell r="H130">
            <v>42</v>
          </cell>
          <cell r="I130">
            <v>44</v>
          </cell>
          <cell r="J130">
            <v>1.0476190476190477</v>
          </cell>
          <cell r="K130">
            <v>0</v>
          </cell>
          <cell r="L130">
            <v>0</v>
          </cell>
          <cell r="M130">
            <v>3</v>
          </cell>
          <cell r="N130">
            <v>3</v>
          </cell>
          <cell r="O130">
            <v>5</v>
          </cell>
          <cell r="P130">
            <v>5</v>
          </cell>
          <cell r="Q130">
            <v>8</v>
          </cell>
          <cell r="R130">
            <v>3</v>
          </cell>
          <cell r="S130">
            <v>7</v>
          </cell>
          <cell r="T130">
            <v>6</v>
          </cell>
          <cell r="U130">
            <v>1</v>
          </cell>
          <cell r="V130">
            <v>3</v>
          </cell>
        </row>
        <row r="131">
          <cell r="A131" t="str">
            <v>2014Dirección_de_Dispositivos_Médicos_y_otras_TecnologiasVisita de verificación de requisitos para Bancos de semen, óvulos y embriones.</v>
          </cell>
          <cell r="D131">
            <v>2014</v>
          </cell>
          <cell r="E131" t="str">
            <v>Dirección_de_Dispositivos_Médicos_y_otras_Tecnologias</v>
          </cell>
          <cell r="F131" t="str">
            <v>Visita de verificación de requisitos para Bancos de semen, óvulos y embriones.</v>
          </cell>
          <cell r="G131" t="str">
            <v>Visita de Verificación de requisitos para Bancos de semen, óvulos y embriones.</v>
          </cell>
          <cell r="H131">
            <v>16</v>
          </cell>
          <cell r="I131">
            <v>6</v>
          </cell>
          <cell r="J131">
            <v>0.375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1</v>
          </cell>
          <cell r="R131">
            <v>1</v>
          </cell>
          <cell r="S131">
            <v>1</v>
          </cell>
          <cell r="T131">
            <v>0</v>
          </cell>
          <cell r="U131">
            <v>0</v>
          </cell>
          <cell r="V131">
            <v>1</v>
          </cell>
        </row>
        <row r="132">
          <cell r="A132" t="str">
            <v>2014Dirección_de_Dispositivos_Médicos_y_otras_TecnologiasDocumentos Técnicos Públicados</v>
          </cell>
          <cell r="D132">
            <v>2014</v>
          </cell>
          <cell r="E132" t="str">
            <v>Dirección_de_Dispositivos_Médicos_y_otras_Tecnologias</v>
          </cell>
          <cell r="F132" t="str">
            <v>Documentos Técnicos Públicados</v>
          </cell>
          <cell r="G132" t="str">
            <v>Documentos Técnicos Públicados</v>
          </cell>
          <cell r="H132">
            <v>9</v>
          </cell>
          <cell r="I132">
            <v>9</v>
          </cell>
          <cell r="J132">
            <v>1</v>
          </cell>
          <cell r="K132">
            <v>1</v>
          </cell>
          <cell r="L132">
            <v>1</v>
          </cell>
          <cell r="M132">
            <v>1</v>
          </cell>
          <cell r="N132">
            <v>0</v>
          </cell>
          <cell r="O132">
            <v>0</v>
          </cell>
          <cell r="P132">
            <v>1</v>
          </cell>
          <cell r="Q132">
            <v>0</v>
          </cell>
          <cell r="R132">
            <v>0</v>
          </cell>
          <cell r="S132">
            <v>1</v>
          </cell>
          <cell r="T132">
            <v>1</v>
          </cell>
          <cell r="U132">
            <v>1</v>
          </cell>
          <cell r="V132">
            <v>2</v>
          </cell>
        </row>
        <row r="133">
          <cell r="A133" t="str">
            <v xml:space="preserve">2014Dirección_de_Dispositivos_Médicos_y_otras_TecnologiasVisitas de IVC Bancos de Tejido y Medula Osea, Bancos de Medicina Reproductiva </v>
          </cell>
          <cell r="D133">
            <v>2014</v>
          </cell>
          <cell r="E133" t="str">
            <v>Dirección_de_Dispositivos_Médicos_y_otras_Tecnologias</v>
          </cell>
          <cell r="F133" t="str">
            <v xml:space="preserve">Visitas de IVC Bancos de Tejido y Medula Osea, Bancos de Medicina Reproductiva </v>
          </cell>
          <cell r="G133" t="str">
            <v xml:space="preserve">Visitas de IVC Bancos de Tejido y Medula Osea, Bancos de Medicina Reproductiva </v>
          </cell>
          <cell r="H133">
            <v>29</v>
          </cell>
          <cell r="I133">
            <v>29</v>
          </cell>
          <cell r="J133">
            <v>1</v>
          </cell>
          <cell r="K133">
            <v>0</v>
          </cell>
          <cell r="L133">
            <v>1</v>
          </cell>
          <cell r="M133">
            <v>4</v>
          </cell>
          <cell r="N133">
            <v>0</v>
          </cell>
          <cell r="O133">
            <v>1</v>
          </cell>
          <cell r="P133">
            <v>6</v>
          </cell>
          <cell r="Q133">
            <v>5</v>
          </cell>
          <cell r="R133">
            <v>4</v>
          </cell>
          <cell r="S133">
            <v>2</v>
          </cell>
          <cell r="T133">
            <v>0</v>
          </cell>
          <cell r="U133">
            <v>3</v>
          </cell>
          <cell r="V133">
            <v>3</v>
          </cell>
        </row>
        <row r="134">
          <cell r="A134" t="str">
            <v>2014Dirección_de_Dispositivos_Médicos_y_otras_TecnologiasVisitas de Acompañamiento Técnico en actividades relacionadas con IVC</v>
          </cell>
          <cell r="D134">
            <v>2014</v>
          </cell>
          <cell r="E134" t="str">
            <v>Dirección_de_Dispositivos_Médicos_y_otras_Tecnologias</v>
          </cell>
          <cell r="F134" t="str">
            <v>Visitas de Acompañamiento Técnico en actividades relacionadas con IVC</v>
          </cell>
          <cell r="G134" t="str">
            <v>Visitas de Acompañamiento Técnico en actividades relacionadas con IVC</v>
          </cell>
          <cell r="H134">
            <v>138</v>
          </cell>
          <cell r="I134">
            <v>26</v>
          </cell>
          <cell r="J134">
            <v>0.18840579710144928</v>
          </cell>
          <cell r="K134">
            <v>2</v>
          </cell>
          <cell r="L134">
            <v>2</v>
          </cell>
          <cell r="M134">
            <v>1</v>
          </cell>
          <cell r="N134">
            <v>0</v>
          </cell>
          <cell r="O134">
            <v>8</v>
          </cell>
          <cell r="P134">
            <v>1</v>
          </cell>
          <cell r="Q134">
            <v>1</v>
          </cell>
          <cell r="R134">
            <v>1</v>
          </cell>
          <cell r="S134">
            <v>3</v>
          </cell>
          <cell r="T134">
            <v>2</v>
          </cell>
          <cell r="U134">
            <v>3</v>
          </cell>
          <cell r="V134">
            <v>2</v>
          </cell>
        </row>
        <row r="135">
          <cell r="A135" t="str">
            <v>2014Dirección_de_Dispositivos_Médicos_y_otras_TecnologiasAsistencia Técnica a entes territoriales y otros actores.</v>
          </cell>
          <cell r="D135">
            <v>2014</v>
          </cell>
          <cell r="E135" t="str">
            <v>Dirección_de_Dispositivos_Médicos_y_otras_Tecnologias</v>
          </cell>
          <cell r="F135" t="str">
            <v>Asistencia Técnica a entes territoriales y otros actores.</v>
          </cell>
          <cell r="G135" t="str">
            <v>Asistencia Técnica a entes territoriales y otros actores.</v>
          </cell>
          <cell r="H135">
            <v>59</v>
          </cell>
          <cell r="I135">
            <v>65</v>
          </cell>
          <cell r="J135">
            <v>1.1016949152542372</v>
          </cell>
          <cell r="K135">
            <v>0</v>
          </cell>
          <cell r="L135">
            <v>0</v>
          </cell>
          <cell r="M135">
            <v>5</v>
          </cell>
          <cell r="N135">
            <v>5</v>
          </cell>
          <cell r="O135">
            <v>8</v>
          </cell>
          <cell r="P135">
            <v>11</v>
          </cell>
          <cell r="Q135">
            <v>10</v>
          </cell>
          <cell r="R135">
            <v>12</v>
          </cell>
          <cell r="S135">
            <v>4</v>
          </cell>
          <cell r="T135">
            <v>5</v>
          </cell>
          <cell r="U135">
            <v>4</v>
          </cell>
          <cell r="V135">
            <v>1</v>
          </cell>
        </row>
        <row r="136">
          <cell r="A136" t="str">
            <v xml:space="preserve">2014Dirección_de_Dispositivos_Médicos_y_otras_TecnologiasAnalizis de reportes de eventos e incidentes adversos asociados al uso de los dispositivos médicos Tecnovigilancia. </v>
          </cell>
          <cell r="D136">
            <v>2014</v>
          </cell>
          <cell r="E136" t="str">
            <v>Dirección_de_Dispositivos_Médicos_y_otras_Tecnologias</v>
          </cell>
          <cell r="F136" t="str">
            <v xml:space="preserve">Analizis de reportes de eventos e incidentes adversos asociados al uso de los dispositivos médicos Tecnovigilancia. </v>
          </cell>
          <cell r="G136" t="str">
            <v xml:space="preserve">Analizis de reportes de eventos e incidentes adversos asociados al uso de los dispositivos médicos Tecnovigilancia. </v>
          </cell>
          <cell r="H136">
            <v>5754</v>
          </cell>
          <cell r="I136">
            <v>5842</v>
          </cell>
          <cell r="J136">
            <v>1.0152937087243656</v>
          </cell>
          <cell r="K136">
            <v>165</v>
          </cell>
          <cell r="L136">
            <v>567</v>
          </cell>
          <cell r="M136">
            <v>284</v>
          </cell>
          <cell r="N136">
            <v>506</v>
          </cell>
          <cell r="O136">
            <v>622</v>
          </cell>
          <cell r="P136">
            <v>619</v>
          </cell>
          <cell r="Q136">
            <v>724</v>
          </cell>
          <cell r="R136">
            <v>499</v>
          </cell>
          <cell r="S136">
            <v>227</v>
          </cell>
          <cell r="T136">
            <v>1051</v>
          </cell>
          <cell r="U136">
            <v>543</v>
          </cell>
          <cell r="V136">
            <v>35</v>
          </cell>
        </row>
        <row r="137">
          <cell r="A137" t="str">
            <v xml:space="preserve">2014Dirección_de_Dispositivos_Médicos_y_otras_TecnologiasAnalizis de reportes de eventos e incidentes adversos asociados al uso de los dispositivos médicos Reactivovigilancia. </v>
          </cell>
          <cell r="D137">
            <v>2014</v>
          </cell>
          <cell r="E137" t="str">
            <v>Dirección_de_Dispositivos_Médicos_y_otras_Tecnologias</v>
          </cell>
          <cell r="F137" t="str">
            <v xml:space="preserve">Analizis de reportes de eventos e incidentes adversos asociados al uso de los dispositivos médicos Reactivovigilancia. </v>
          </cell>
          <cell r="G137" t="str">
            <v xml:space="preserve">Analizis de reportes de eventos e incidentes adversos asociados al uso de los dispositivos médicos Tecnovigilancia. </v>
          </cell>
          <cell r="H137">
            <v>60</v>
          </cell>
          <cell r="I137">
            <v>58</v>
          </cell>
          <cell r="J137">
            <v>0.96666666666666667</v>
          </cell>
          <cell r="K137">
            <v>0</v>
          </cell>
          <cell r="L137">
            <v>4</v>
          </cell>
          <cell r="M137">
            <v>9</v>
          </cell>
          <cell r="N137">
            <v>4</v>
          </cell>
          <cell r="O137">
            <v>10</v>
          </cell>
          <cell r="P137">
            <v>0</v>
          </cell>
          <cell r="Q137">
            <v>3</v>
          </cell>
          <cell r="R137">
            <v>5</v>
          </cell>
          <cell r="S137">
            <v>4</v>
          </cell>
          <cell r="T137">
            <v>8</v>
          </cell>
          <cell r="U137">
            <v>9</v>
          </cell>
          <cell r="V137">
            <v>2</v>
          </cell>
        </row>
        <row r="138">
          <cell r="A138" t="str">
            <v>2014Dirección_de_Dispositivos_Médicos_y_otras_TecnologiasInscripciones a la Red Nacional de Tecnovigilancia</v>
          </cell>
          <cell r="D138">
            <v>2014</v>
          </cell>
          <cell r="E138" t="str">
            <v>Dirección_de_Dispositivos_Médicos_y_otras_Tecnologias</v>
          </cell>
          <cell r="F138" t="str">
            <v>Inscripciones a la Red Nacional de Tecnovigilancia</v>
          </cell>
          <cell r="G138" t="str">
            <v>Inscripciones a la Red Nacional de Tecnovigilancia</v>
          </cell>
          <cell r="H138">
            <v>2500</v>
          </cell>
          <cell r="I138">
            <v>6146</v>
          </cell>
          <cell r="J138">
            <v>2.4584000000000001</v>
          </cell>
          <cell r="K138">
            <v>191</v>
          </cell>
          <cell r="L138">
            <v>345</v>
          </cell>
          <cell r="M138">
            <v>489</v>
          </cell>
          <cell r="N138">
            <v>545</v>
          </cell>
          <cell r="O138">
            <v>664</v>
          </cell>
          <cell r="P138">
            <v>312</v>
          </cell>
          <cell r="Q138">
            <v>497</v>
          </cell>
          <cell r="R138">
            <v>837</v>
          </cell>
          <cell r="S138">
            <v>979</v>
          </cell>
          <cell r="T138">
            <v>614</v>
          </cell>
          <cell r="U138">
            <v>373</v>
          </cell>
          <cell r="V138">
            <v>300</v>
          </cell>
        </row>
        <row r="139">
          <cell r="A139" t="str">
            <v>2014Dirección_de_Dispositivos_Médicos_y_otras_TecnologiasInscripciones a la Red Nacional de Reactivovigilancia</v>
          </cell>
          <cell r="D139">
            <v>2014</v>
          </cell>
          <cell r="E139" t="str">
            <v>Dirección_de_Dispositivos_Médicos_y_otras_Tecnologias</v>
          </cell>
          <cell r="F139" t="str">
            <v>Inscripciones a la Red Nacional de Reactivovigilancia</v>
          </cell>
          <cell r="G139" t="str">
            <v>Inscripciones a la Red Nacional de Reactivovigilancia</v>
          </cell>
          <cell r="H139">
            <v>442</v>
          </cell>
          <cell r="I139">
            <v>937</v>
          </cell>
          <cell r="J139">
            <v>2.1199095022624435</v>
          </cell>
          <cell r="K139">
            <v>16</v>
          </cell>
          <cell r="L139">
            <v>39</v>
          </cell>
          <cell r="M139">
            <v>43</v>
          </cell>
          <cell r="N139">
            <v>43</v>
          </cell>
          <cell r="O139">
            <v>63</v>
          </cell>
          <cell r="P139">
            <v>141</v>
          </cell>
          <cell r="Q139">
            <v>67</v>
          </cell>
          <cell r="R139">
            <v>135</v>
          </cell>
          <cell r="S139">
            <v>133</v>
          </cell>
          <cell r="T139">
            <v>119</v>
          </cell>
          <cell r="U139">
            <v>68</v>
          </cell>
          <cell r="V139">
            <v>70</v>
          </cell>
        </row>
        <row r="140">
          <cell r="A140" t="str">
            <v>2014Dirección_de_Cosméticos_Aseo_Plaguicidas_y_Productos_de_Higiene_DomesticaCertificaciones CCP de cosméticos expedidas.</v>
          </cell>
          <cell r="B140">
            <v>0</v>
          </cell>
          <cell r="C140">
            <v>0</v>
          </cell>
          <cell r="D140">
            <v>2014</v>
          </cell>
          <cell r="E140" t="str">
            <v>Dirección_de_Cosméticos_Aseo_Plaguicidas_y_Productos_de_Higiene_Domestica</v>
          </cell>
          <cell r="F140" t="str">
            <v>Certificaciones CCP de cosméticos expedidas.</v>
          </cell>
          <cell r="G140" t="str">
            <v>Certificaciones CCP de cosméticos expedidas.</v>
          </cell>
          <cell r="H140">
            <v>40</v>
          </cell>
          <cell r="I140">
            <v>59</v>
          </cell>
          <cell r="J140">
            <v>1.4750000000000001</v>
          </cell>
          <cell r="K140">
            <v>4</v>
          </cell>
          <cell r="L140">
            <v>2</v>
          </cell>
          <cell r="M140">
            <v>7</v>
          </cell>
          <cell r="N140">
            <v>3</v>
          </cell>
          <cell r="O140">
            <v>6</v>
          </cell>
          <cell r="P140">
            <v>4</v>
          </cell>
          <cell r="Q140">
            <v>2</v>
          </cell>
          <cell r="R140">
            <v>6</v>
          </cell>
          <cell r="S140">
            <v>5</v>
          </cell>
          <cell r="T140">
            <v>11</v>
          </cell>
          <cell r="U140">
            <v>3</v>
          </cell>
          <cell r="V140">
            <v>6</v>
          </cell>
        </row>
        <row r="141">
          <cell r="A141" t="str">
            <v>2014Dirección_de_Cosméticos_Aseo_Plaguicidas_y_Productos_de_Higiene_DomesticaCertificaciones CCP de aseo expedidas.</v>
          </cell>
          <cell r="D141">
            <v>2014</v>
          </cell>
          <cell r="E141" t="str">
            <v>Dirección_de_Cosméticos_Aseo_Plaguicidas_y_Productos_de_Higiene_Domestica</v>
          </cell>
          <cell r="F141" t="str">
            <v>Certificaciones CCP de aseo expedidas.</v>
          </cell>
          <cell r="G141" t="str">
            <v>Certificaciones CCP de aseo expedidas.</v>
          </cell>
          <cell r="H141">
            <v>30</v>
          </cell>
          <cell r="I141">
            <v>26</v>
          </cell>
          <cell r="J141">
            <v>0.8666666666666667</v>
          </cell>
          <cell r="K141">
            <v>4</v>
          </cell>
          <cell r="L141">
            <v>2</v>
          </cell>
          <cell r="M141">
            <v>7</v>
          </cell>
          <cell r="N141">
            <v>3</v>
          </cell>
          <cell r="O141">
            <v>6</v>
          </cell>
          <cell r="P141">
            <v>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 t="str">
            <v>2014Dirección_de_Cosméticos_Aseo_Plaguicidas_y_Productos_de_Higiene_DomesticaCertificaciones BPM de cosméticos y NTF de aseo expedidas.</v>
          </cell>
          <cell r="D142">
            <v>2014</v>
          </cell>
          <cell r="E142" t="str">
            <v>Dirección_de_Cosméticos_Aseo_Plaguicidas_y_Productos_de_Higiene_Domestica</v>
          </cell>
          <cell r="F142" t="str">
            <v>Certificaciones BPM de cosméticos y NTF de aseo expedidas.</v>
          </cell>
          <cell r="G142" t="str">
            <v>Certificaciones BPM de cosméticos y NTF de aseo expedidas.</v>
          </cell>
          <cell r="H142">
            <v>2</v>
          </cell>
          <cell r="I142">
            <v>8</v>
          </cell>
          <cell r="J142">
            <v>4</v>
          </cell>
          <cell r="K142">
            <v>0</v>
          </cell>
          <cell r="L142">
            <v>2</v>
          </cell>
          <cell r="M142">
            <v>1</v>
          </cell>
          <cell r="N142">
            <v>1</v>
          </cell>
          <cell r="O142">
            <v>0</v>
          </cell>
          <cell r="P142">
            <v>0</v>
          </cell>
          <cell r="Q142">
            <v>0</v>
          </cell>
          <cell r="R142">
            <v>2</v>
          </cell>
          <cell r="S142">
            <v>2</v>
          </cell>
          <cell r="T142">
            <v>0</v>
          </cell>
          <cell r="U142">
            <v>0</v>
          </cell>
          <cell r="V142">
            <v>0</v>
          </cell>
        </row>
        <row r="143">
          <cell r="A143" t="str">
            <v>2014Dirección_de_Cosméticos_Aseo_Plaguicidas_y_Productos_de_Higiene_DomesticaCertificaciones de Concepto Sanitario de Plaguicidas de Uso Doméstico</v>
          </cell>
          <cell r="D143">
            <v>2014</v>
          </cell>
          <cell r="E143" t="str">
            <v>Dirección_de_Cosméticos_Aseo_Plaguicidas_y_Productos_de_Higiene_Domestica</v>
          </cell>
          <cell r="F143" t="str">
            <v>Certificaciones de Concepto Sanitario de Plaguicidas de Uso Doméstico</v>
          </cell>
          <cell r="G143" t="str">
            <v>Certificados de concepto sanitario de plaguicidas de uso doméstico</v>
          </cell>
          <cell r="H143">
            <v>1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 t="str">
            <v>2014Dirección_de_Cosméticos_Aseo_Plaguicidas_y_Productos_de_Higiene_DomesticaRegistros Sanitarios y/o renovaciòn de plaguicidas nuevos</v>
          </cell>
          <cell r="D144">
            <v>2014</v>
          </cell>
          <cell r="E144" t="str">
            <v>Dirección_de_Cosméticos_Aseo_Plaguicidas_y_Productos_de_Higiene_Domestica</v>
          </cell>
          <cell r="F144" t="str">
            <v>Registros Sanitarios y/o renovaciòn de plaguicidas nuevos</v>
          </cell>
          <cell r="G144" t="str">
            <v>Registros Sanitarios y/o renovaciòn de plaguicidas nuevos</v>
          </cell>
          <cell r="H144">
            <v>25</v>
          </cell>
          <cell r="I144">
            <v>24</v>
          </cell>
          <cell r="J144">
            <v>0.96</v>
          </cell>
          <cell r="K144">
            <v>2</v>
          </cell>
          <cell r="L144">
            <v>1</v>
          </cell>
          <cell r="M144">
            <v>3</v>
          </cell>
          <cell r="N144">
            <v>3</v>
          </cell>
          <cell r="O144">
            <v>0</v>
          </cell>
          <cell r="P144">
            <v>2</v>
          </cell>
          <cell r="Q144">
            <v>7</v>
          </cell>
          <cell r="R144">
            <v>1</v>
          </cell>
          <cell r="S144">
            <v>2</v>
          </cell>
          <cell r="T144">
            <v>0</v>
          </cell>
          <cell r="U144">
            <v>1</v>
          </cell>
          <cell r="V144">
            <v>2</v>
          </cell>
        </row>
        <row r="145">
          <cell r="A145" t="str">
            <v xml:space="preserve">2014Dirección_de_Cosméticos_Aseo_Plaguicidas_y_Productos_de_Higiene_DomesticaAsignación de Códigos de Notificación Sanitaria Obligatoria, reconocimiento o renovación para productos Cosméticos. </v>
          </cell>
          <cell r="D145">
            <v>2014</v>
          </cell>
          <cell r="E145" t="str">
            <v>Dirección_de_Cosméticos_Aseo_Plaguicidas_y_Productos_de_Higiene_Domestica</v>
          </cell>
          <cell r="F145" t="str">
            <v xml:space="preserve">Asignación de Códigos de Notificación Sanitaria Obligatoria, reconocimiento o renovación para productos Cosméticos. </v>
          </cell>
          <cell r="G145" t="str">
            <v xml:space="preserve">Asignación de Códigos de Notificación Sanitaria Obligatoria, reconocimiento o renovación para productos Cosméticos. </v>
          </cell>
          <cell r="H145">
            <v>6500</v>
          </cell>
          <cell r="I145">
            <v>7158</v>
          </cell>
          <cell r="J145">
            <v>1.1012307692307692</v>
          </cell>
          <cell r="K145">
            <v>279</v>
          </cell>
          <cell r="L145">
            <v>405</v>
          </cell>
          <cell r="M145">
            <v>762</v>
          </cell>
          <cell r="N145">
            <v>726</v>
          </cell>
          <cell r="O145">
            <v>483</v>
          </cell>
          <cell r="P145">
            <v>597</v>
          </cell>
          <cell r="Q145">
            <v>573</v>
          </cell>
          <cell r="R145">
            <v>568</v>
          </cell>
          <cell r="S145">
            <v>557</v>
          </cell>
          <cell r="T145">
            <v>710</v>
          </cell>
          <cell r="U145">
            <v>753</v>
          </cell>
          <cell r="V145">
            <v>745</v>
          </cell>
        </row>
        <row r="146">
          <cell r="A146" t="str">
            <v>2014Dirección_de_Cosméticos_Aseo_Plaguicidas_y_Productos_de_Higiene_DomesticaAsignación de Códigos de Notificaciòn Sanitaria Obligatoria, reconocimiento o renovación para productos de Higiene Doméstica y Absorbentes de Higiene Personal.</v>
          </cell>
          <cell r="D146">
            <v>2014</v>
          </cell>
          <cell r="E146" t="str">
            <v>Dirección_de_Cosméticos_Aseo_Plaguicidas_y_Productos_de_Higiene_Domestica</v>
          </cell>
          <cell r="F146" t="str">
            <v>Asignación de Códigos de Notificaciòn Sanitaria Obligatoria, reconocimiento o renovación para productos de Higiene Doméstica y Absorbentes de Higiene Personal.</v>
          </cell>
          <cell r="G146" t="str">
            <v>Asignación de Códigos de Notificaciòn Sanitaria Obligatoria, reconocimiento o renovación para productos de Higiene Doméstica y Absorbentes de Higiene Personal.</v>
          </cell>
          <cell r="H146">
            <v>550</v>
          </cell>
          <cell r="I146">
            <v>1148</v>
          </cell>
          <cell r="J146">
            <v>2.0872727272727274</v>
          </cell>
          <cell r="K146">
            <v>48</v>
          </cell>
          <cell r="L146">
            <v>55</v>
          </cell>
          <cell r="M146">
            <v>60</v>
          </cell>
          <cell r="N146">
            <v>76</v>
          </cell>
          <cell r="O146">
            <v>85</v>
          </cell>
          <cell r="P146">
            <v>126</v>
          </cell>
          <cell r="Q146">
            <v>117</v>
          </cell>
          <cell r="R146">
            <v>104</v>
          </cell>
          <cell r="S146">
            <v>77</v>
          </cell>
          <cell r="T146">
            <v>144</v>
          </cell>
          <cell r="U146">
            <v>175</v>
          </cell>
          <cell r="V146">
            <v>81</v>
          </cell>
        </row>
        <row r="147">
          <cell r="A147" t="str">
            <v>2014Dirección_de_Cosméticos_Aseo_Plaguicidas_y_Productos_de_Higiene_DomesticaCambios de Notificaciones y/o modificaciòn de Registro Sanitario para productos cosméticos.</v>
          </cell>
          <cell r="D147">
            <v>2014</v>
          </cell>
          <cell r="E147" t="str">
            <v>Dirección_de_Cosméticos_Aseo_Plaguicidas_y_Productos_de_Higiene_Domestica</v>
          </cell>
          <cell r="F147" t="str">
            <v>Cambios de Notificaciones y/o modificaciòn de Registro Sanitario para productos cosméticos.</v>
          </cell>
          <cell r="G147" t="str">
            <v>Cambios de Notificaciones y/o modificaciòn de Registro Sanitario para productos cosméticos.</v>
          </cell>
          <cell r="H147">
            <v>7000</v>
          </cell>
          <cell r="I147">
            <v>9839</v>
          </cell>
          <cell r="J147">
            <v>1.4055714285714285</v>
          </cell>
          <cell r="K147">
            <v>251</v>
          </cell>
          <cell r="L147">
            <v>573</v>
          </cell>
          <cell r="M147">
            <v>652</v>
          </cell>
          <cell r="N147">
            <v>668</v>
          </cell>
          <cell r="O147">
            <v>944</v>
          </cell>
          <cell r="P147">
            <v>763</v>
          </cell>
          <cell r="Q147">
            <v>1275</v>
          </cell>
          <cell r="R147">
            <v>722</v>
          </cell>
          <cell r="S147">
            <v>1116</v>
          </cell>
          <cell r="T147">
            <v>842</v>
          </cell>
          <cell r="U147">
            <v>991</v>
          </cell>
          <cell r="V147">
            <v>1042</v>
          </cell>
        </row>
        <row r="148">
          <cell r="A148" t="str">
            <v>2014Dirección_de_Cosméticos_Aseo_Plaguicidas_y_Productos_de_Higiene_DomesticaCambios de Notificaciones y/o modificaciòn de Registro Sanitario para productos de Higiene Domèstica y Absorbentes de Higiene Personal.</v>
          </cell>
          <cell r="D148">
            <v>2014</v>
          </cell>
          <cell r="E148" t="str">
            <v>Dirección_de_Cosméticos_Aseo_Plaguicidas_y_Productos_de_Higiene_Domestica</v>
          </cell>
          <cell r="F148" t="str">
            <v>Cambios de Notificaciones y/o modificaciòn de Registro Sanitario para productos de Higiene Domèstica y Absorbentes de Higiene Personal.</v>
          </cell>
          <cell r="G148" t="str">
            <v>Cambios de Notificaciones y/o modificaciòn de Registro Sanitario para productos de Higiene Domèstica y Absorbentes de Higiene Personal.</v>
          </cell>
          <cell r="H148">
            <v>900</v>
          </cell>
          <cell r="I148">
            <v>967</v>
          </cell>
          <cell r="J148">
            <v>1.0744444444444445</v>
          </cell>
          <cell r="K148">
            <v>42</v>
          </cell>
          <cell r="L148">
            <v>54</v>
          </cell>
          <cell r="M148">
            <v>92</v>
          </cell>
          <cell r="N148">
            <v>92</v>
          </cell>
          <cell r="O148">
            <v>81</v>
          </cell>
          <cell r="P148">
            <v>85</v>
          </cell>
          <cell r="Q148">
            <v>87</v>
          </cell>
          <cell r="R148">
            <v>73</v>
          </cell>
          <cell r="S148">
            <v>91</v>
          </cell>
          <cell r="T148">
            <v>83</v>
          </cell>
          <cell r="U148">
            <v>96</v>
          </cell>
          <cell r="V148">
            <v>91</v>
          </cell>
        </row>
        <row r="149">
          <cell r="A149" t="str">
            <v>2014Dirección_de_Cosméticos_Aseo_Plaguicidas_y_Productos_de_Higiene_DomesticaAsistencia Técnica a entes territoriales y otros actores.</v>
          </cell>
          <cell r="D149">
            <v>2014</v>
          </cell>
          <cell r="E149" t="str">
            <v>Dirección_de_Cosméticos_Aseo_Plaguicidas_y_Productos_de_Higiene_Domestica</v>
          </cell>
          <cell r="F149" t="str">
            <v>Asistencia Técnica a entes territoriales y otros actores.</v>
          </cell>
          <cell r="G149" t="str">
            <v>Asistencia Técnica a entes territoriales y otros actores.</v>
          </cell>
          <cell r="H149">
            <v>5</v>
          </cell>
          <cell r="I149">
            <v>5</v>
          </cell>
          <cell r="J149">
            <v>1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2</v>
          </cell>
          <cell r="Q149">
            <v>1</v>
          </cell>
          <cell r="R149">
            <v>0</v>
          </cell>
          <cell r="S149">
            <v>0</v>
          </cell>
          <cell r="T149">
            <v>1</v>
          </cell>
          <cell r="U149">
            <v>0</v>
          </cell>
          <cell r="V149">
            <v>0</v>
          </cell>
        </row>
        <row r="150">
          <cell r="A150" t="str">
            <v>2014Dirección_de_Cosméticos_Aseo_Plaguicidas_y_Productos_de_Higiene_DomesticaVisitas de Seguimiento a las Certificaciones y/o ampliaciòn de CCP de aseo.</v>
          </cell>
          <cell r="D150">
            <v>2014</v>
          </cell>
          <cell r="E150" t="str">
            <v>Dirección_de_Cosméticos_Aseo_Plaguicidas_y_Productos_de_Higiene_Domestica</v>
          </cell>
          <cell r="F150" t="str">
            <v>Visitas de Seguimiento a las Certificaciones y/o ampliaciòn de CCP de aseo.</v>
          </cell>
          <cell r="G150" t="str">
            <v>Visitas de Seguimiento a las Certificaciones y/o ampliaciòn de CCP de aseo.</v>
          </cell>
          <cell r="H150">
            <v>140</v>
          </cell>
          <cell r="I150">
            <v>20</v>
          </cell>
          <cell r="J150">
            <v>0.14285714285714285</v>
          </cell>
          <cell r="K150">
            <v>1</v>
          </cell>
          <cell r="L150">
            <v>0</v>
          </cell>
          <cell r="M150">
            <v>1</v>
          </cell>
          <cell r="N150">
            <v>1</v>
          </cell>
          <cell r="O150">
            <v>1</v>
          </cell>
          <cell r="P150">
            <v>0</v>
          </cell>
          <cell r="Q150">
            <v>0</v>
          </cell>
          <cell r="R150">
            <v>1</v>
          </cell>
          <cell r="S150">
            <v>2</v>
          </cell>
          <cell r="T150">
            <v>2</v>
          </cell>
          <cell r="U150">
            <v>5</v>
          </cell>
          <cell r="V150">
            <v>6</v>
          </cell>
        </row>
        <row r="151">
          <cell r="A151" t="str">
            <v>2014Dirección_de_Cosméticos_Aseo_Plaguicidas_y_Productos_de_Higiene_DomesticaVisitas de Seguimiento a las Certificaciones y/o ampliaciòn de CCP Cosméticos.</v>
          </cell>
          <cell r="D151">
            <v>2014</v>
          </cell>
          <cell r="E151" t="str">
            <v>Dirección_de_Cosméticos_Aseo_Plaguicidas_y_Productos_de_Higiene_Domestica</v>
          </cell>
          <cell r="F151" t="str">
            <v>Visitas de Seguimiento a las Certificaciones y/o ampliaciòn de CCP Cosméticos.</v>
          </cell>
          <cell r="G151" t="str">
            <v>Visitas de Seguimiento a las Certificaciones y/o ampliaciòn de CCP Cosméticos.</v>
          </cell>
          <cell r="H151">
            <v>140</v>
          </cell>
          <cell r="I151">
            <v>84</v>
          </cell>
          <cell r="J151">
            <v>0.6</v>
          </cell>
          <cell r="K151">
            <v>5</v>
          </cell>
          <cell r="L151">
            <v>15</v>
          </cell>
          <cell r="M151">
            <v>9</v>
          </cell>
          <cell r="N151">
            <v>5</v>
          </cell>
          <cell r="O151">
            <v>17</v>
          </cell>
          <cell r="P151">
            <v>8</v>
          </cell>
          <cell r="Q151">
            <v>12</v>
          </cell>
          <cell r="R151">
            <v>2</v>
          </cell>
          <cell r="S151">
            <v>7</v>
          </cell>
          <cell r="T151">
            <v>4</v>
          </cell>
          <cell r="U151">
            <v>0</v>
          </cell>
          <cell r="V151">
            <v>0</v>
          </cell>
        </row>
        <row r="152">
          <cell r="A152" t="str">
            <v>2014Dirección_de_Cosméticos_Aseo_Plaguicidas_y_Productos_de_Higiene_DomesticaVisitas de Seguimientos a establecimientos Certificados con Concepto Sanitario de Fabricaciòn de Plaguicidas de uso Doméstico.</v>
          </cell>
          <cell r="D152">
            <v>2014</v>
          </cell>
          <cell r="E152" t="str">
            <v>Dirección_de_Cosméticos_Aseo_Plaguicidas_y_Productos_de_Higiene_Domestica</v>
          </cell>
          <cell r="F152" t="str">
            <v>Visitas de Seguimientos a establecimientos Certificados con Concepto Sanitario de Fabricaciòn de Plaguicidas de uso Doméstico.</v>
          </cell>
          <cell r="G152" t="str">
            <v>Visitas de Seguimientos a establecimientos Certificados con Concepto Sanitario de Fabricaciòn de Plaguicidas de uso Doméstico.</v>
          </cell>
          <cell r="H152">
            <v>140</v>
          </cell>
          <cell r="I152">
            <v>1</v>
          </cell>
          <cell r="J152">
            <v>7.1428571428571426E-3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 t="str">
            <v>2014Dirección_de_Cosméticos_Aseo_Plaguicidas_y_Productos_de_Higiene_DomesticaVisitas de Seguimiento a las Certificaciones y/o ampliación de BPM Cosméticas.</v>
          </cell>
          <cell r="D153">
            <v>2014</v>
          </cell>
          <cell r="E153" t="str">
            <v>Dirección_de_Cosméticos_Aseo_Plaguicidas_y_Productos_de_Higiene_Domestica</v>
          </cell>
          <cell r="F153" t="str">
            <v>Visitas de Seguimiento a las Certificaciones y/o ampliación de BPM Cosméticas.</v>
          </cell>
          <cell r="G153" t="str">
            <v>Visitas de Seguimiento a las Certificaciones y/o ampliación de BPM Cosméticas.</v>
          </cell>
          <cell r="H153">
            <v>2</v>
          </cell>
          <cell r="I153">
            <v>8</v>
          </cell>
          <cell r="J153">
            <v>4</v>
          </cell>
          <cell r="K153">
            <v>0</v>
          </cell>
          <cell r="L153">
            <v>2</v>
          </cell>
          <cell r="M153">
            <v>1</v>
          </cell>
          <cell r="N153">
            <v>1</v>
          </cell>
          <cell r="O153">
            <v>0</v>
          </cell>
          <cell r="P153">
            <v>0</v>
          </cell>
          <cell r="Q153">
            <v>0</v>
          </cell>
          <cell r="R153">
            <v>2</v>
          </cell>
          <cell r="S153">
            <v>2</v>
          </cell>
          <cell r="T153">
            <v>0</v>
          </cell>
          <cell r="U153">
            <v>0</v>
          </cell>
          <cell r="V153">
            <v>0</v>
          </cell>
        </row>
        <row r="154">
          <cell r="A154" t="str">
            <v>2014Dirección_de_Cosméticos_Aseo_Plaguicidas_y_Productos_de_Higiene_DomesticaVisitas de Acompañamiento Técnico en actividades relacionadas con IVC</v>
          </cell>
          <cell r="D154">
            <v>2014</v>
          </cell>
          <cell r="E154" t="str">
            <v>Dirección_de_Cosméticos_Aseo_Plaguicidas_y_Productos_de_Higiene_Domestica</v>
          </cell>
          <cell r="F154" t="str">
            <v>Visitas de Acompañamiento Técnico en actividades relacionadas con IVC</v>
          </cell>
          <cell r="G154" t="str">
            <v>Visitas de Acompañamiento Técnico en actividades relacionadas con IVC</v>
          </cell>
          <cell r="H154">
            <v>100</v>
          </cell>
          <cell r="I154">
            <v>109</v>
          </cell>
          <cell r="J154">
            <v>1.0900000000000001</v>
          </cell>
          <cell r="K154">
            <v>35</v>
          </cell>
          <cell r="L154">
            <v>6</v>
          </cell>
          <cell r="M154">
            <v>9</v>
          </cell>
          <cell r="N154">
            <v>4</v>
          </cell>
          <cell r="O154">
            <v>11</v>
          </cell>
          <cell r="P154">
            <v>16</v>
          </cell>
          <cell r="Q154">
            <v>4</v>
          </cell>
          <cell r="R154">
            <v>2</v>
          </cell>
          <cell r="S154">
            <v>6</v>
          </cell>
          <cell r="T154">
            <v>7</v>
          </cell>
          <cell r="U154">
            <v>9</v>
          </cell>
          <cell r="V154">
            <v>0</v>
          </cell>
        </row>
        <row r="155">
          <cell r="A155" t="str">
            <v>2014Dirección_de_Cosméticos_Aseo_Plaguicidas_y_Productos_de_Higiene_DomesticaCapacitaciónes Técnicas a entes territoriales y otros actores.</v>
          </cell>
          <cell r="D155">
            <v>2014</v>
          </cell>
          <cell r="E155" t="str">
            <v>Dirección_de_Cosméticos_Aseo_Plaguicidas_y_Productos_de_Higiene_Domestica</v>
          </cell>
          <cell r="F155" t="str">
            <v>Capacitaciónes Técnicas a entes territoriales y otros actores.</v>
          </cell>
          <cell r="G155" t="str">
            <v>Capacitaciónes Técnicas a entes territoriales y otros actores.</v>
          </cell>
          <cell r="H155">
            <v>13</v>
          </cell>
          <cell r="I155">
            <v>28</v>
          </cell>
          <cell r="J155">
            <v>2.1538461538461537</v>
          </cell>
          <cell r="K155">
            <v>0</v>
          </cell>
          <cell r="L155">
            <v>0</v>
          </cell>
          <cell r="M155">
            <v>1</v>
          </cell>
          <cell r="N155">
            <v>3</v>
          </cell>
          <cell r="O155">
            <v>0</v>
          </cell>
          <cell r="P155">
            <v>2</v>
          </cell>
          <cell r="Q155">
            <v>4</v>
          </cell>
          <cell r="R155">
            <v>9</v>
          </cell>
          <cell r="S155">
            <v>7</v>
          </cell>
          <cell r="T155">
            <v>1</v>
          </cell>
          <cell r="U155">
            <v>1</v>
          </cell>
          <cell r="V155">
            <v>0</v>
          </cell>
        </row>
        <row r="156">
          <cell r="A156" t="str">
            <v>2014Dirección_de_Cosméticos_Aseo_Plaguicidas_y_Productos_de_Higiene_DomesticaTramites asociados a registros sanitarios, permisos y notificaciones</v>
          </cell>
          <cell r="D156">
            <v>2014</v>
          </cell>
          <cell r="E156" t="str">
            <v>Dirección_de_Cosméticos_Aseo_Plaguicidas_y_Productos_de_Higiene_Domestica</v>
          </cell>
          <cell r="F156" t="str">
            <v>Tramites asociados a registros sanitarios, permisos y notificaciones</v>
          </cell>
          <cell r="G156" t="str">
            <v>Tramites asociados a registros sanitarios, permisos y notificaciones</v>
          </cell>
          <cell r="H156">
            <v>4000</v>
          </cell>
          <cell r="I156">
            <v>3812</v>
          </cell>
          <cell r="J156">
            <v>0.95299999999999996</v>
          </cell>
          <cell r="K156">
            <v>174</v>
          </cell>
          <cell r="L156">
            <v>328</v>
          </cell>
          <cell r="M156">
            <v>191</v>
          </cell>
          <cell r="N156">
            <v>255</v>
          </cell>
          <cell r="O156">
            <v>296</v>
          </cell>
          <cell r="P156">
            <v>267</v>
          </cell>
          <cell r="Q156">
            <v>550</v>
          </cell>
          <cell r="R156">
            <v>431</v>
          </cell>
          <cell r="S156">
            <v>478</v>
          </cell>
          <cell r="T156">
            <v>318</v>
          </cell>
          <cell r="U156">
            <v>339</v>
          </cell>
          <cell r="V156">
            <v>185</v>
          </cell>
        </row>
        <row r="157">
          <cell r="A157" t="str">
            <v>2014Dirección_de_Operaciones_SanitariasVisitas de IVC a Bancos de Sangre y Puestos de Control.</v>
          </cell>
          <cell r="B157">
            <v>0</v>
          </cell>
          <cell r="C157">
            <v>0</v>
          </cell>
          <cell r="D157">
            <v>2014</v>
          </cell>
          <cell r="E157" t="str">
            <v>Dirección_de_Operaciones_Sanitarias</v>
          </cell>
          <cell r="F157" t="str">
            <v>Visitas de IVC a Bancos de Sangre y Puestos de Control.</v>
          </cell>
          <cell r="G157" t="str">
            <v>Visitas de IVC a Bancos de Sangre y Puestos de Control.</v>
          </cell>
          <cell r="H157">
            <v>134</v>
          </cell>
          <cell r="I157">
            <v>148</v>
          </cell>
          <cell r="J157">
            <v>1.1044776119402986</v>
          </cell>
          <cell r="K157">
            <v>7</v>
          </cell>
          <cell r="L157">
            <v>15</v>
          </cell>
          <cell r="M157">
            <v>13</v>
          </cell>
          <cell r="N157">
            <v>13</v>
          </cell>
          <cell r="O157">
            <v>7</v>
          </cell>
          <cell r="P157">
            <v>13</v>
          </cell>
          <cell r="Q157">
            <v>16</v>
          </cell>
          <cell r="R157">
            <v>11</v>
          </cell>
          <cell r="S157">
            <v>15</v>
          </cell>
          <cell r="T157">
            <v>14</v>
          </cell>
          <cell r="U157">
            <v>13</v>
          </cell>
          <cell r="V157">
            <v>11</v>
          </cell>
        </row>
        <row r="158">
          <cell r="A158" t="str">
            <v xml:space="preserve">2014Dirección_de_Operaciones_SanitariasVisitas de IVC Alimentos  Total realizadas. </v>
          </cell>
          <cell r="B158">
            <v>0</v>
          </cell>
          <cell r="C158">
            <v>0</v>
          </cell>
          <cell r="D158">
            <v>2014</v>
          </cell>
          <cell r="E158" t="str">
            <v>Dirección_de_Operaciones_Sanitarias</v>
          </cell>
          <cell r="F158" t="str">
            <v xml:space="preserve">Visitas de IVC Alimentos  Total realizadas. </v>
          </cell>
          <cell r="G158" t="str">
            <v xml:space="preserve">Visitas de IVC Alimentos  Total realizadas. </v>
          </cell>
          <cell r="H158">
            <v>8303</v>
          </cell>
          <cell r="I158">
            <v>11547</v>
          </cell>
          <cell r="J158">
            <v>1.3907021558472841</v>
          </cell>
          <cell r="K158">
            <v>927</v>
          </cell>
          <cell r="L158">
            <v>1369</v>
          </cell>
          <cell r="M158">
            <v>1123</v>
          </cell>
          <cell r="N158">
            <v>930</v>
          </cell>
          <cell r="O158">
            <v>1048</v>
          </cell>
          <cell r="P158">
            <v>1012</v>
          </cell>
          <cell r="Q158">
            <v>877</v>
          </cell>
          <cell r="R158">
            <v>773</v>
          </cell>
          <cell r="S158">
            <v>977</v>
          </cell>
          <cell r="T158">
            <v>930</v>
          </cell>
          <cell r="U158">
            <v>932</v>
          </cell>
          <cell r="V158">
            <v>649</v>
          </cell>
        </row>
        <row r="159">
          <cell r="A159" t="str">
            <v xml:space="preserve">2014Dirección_de_Operaciones_SanitariasVisitas de IVC Alimentos  Efectivas realizadas. </v>
          </cell>
          <cell r="B159">
            <v>0</v>
          </cell>
          <cell r="C159">
            <v>0</v>
          </cell>
          <cell r="D159">
            <v>2014</v>
          </cell>
          <cell r="E159" t="str">
            <v>Dirección_de_Operaciones_Sanitarias</v>
          </cell>
          <cell r="F159" t="str">
            <v xml:space="preserve">Visitas de IVC Alimentos  Efectivas realizadas. </v>
          </cell>
          <cell r="G159" t="str">
            <v xml:space="preserve">Visitas de IVC Alimentos  Efectivas realizadas. </v>
          </cell>
          <cell r="H159">
            <v>8303</v>
          </cell>
          <cell r="I159">
            <v>7361</v>
          </cell>
          <cell r="J159">
            <v>0.8865470311935445</v>
          </cell>
          <cell r="K159">
            <v>532</v>
          </cell>
          <cell r="L159">
            <v>858</v>
          </cell>
          <cell r="M159">
            <v>738</v>
          </cell>
          <cell r="N159">
            <v>529</v>
          </cell>
          <cell r="O159">
            <v>635</v>
          </cell>
          <cell r="P159">
            <v>623</v>
          </cell>
          <cell r="Q159">
            <v>599</v>
          </cell>
          <cell r="R159">
            <v>530</v>
          </cell>
          <cell r="S159">
            <v>665</v>
          </cell>
          <cell r="T159">
            <v>633</v>
          </cell>
          <cell r="U159">
            <v>606</v>
          </cell>
          <cell r="V159">
            <v>413</v>
          </cell>
        </row>
        <row r="160">
          <cell r="A160" t="str">
            <v xml:space="preserve">2014Dirección_de_Operaciones_SanitariasVisitas de IVC Alimentos  No Efectivas realizadas. </v>
          </cell>
          <cell r="B160">
            <v>0</v>
          </cell>
          <cell r="C160">
            <v>0</v>
          </cell>
          <cell r="D160">
            <v>2014</v>
          </cell>
          <cell r="E160" t="str">
            <v>Dirección_de_Operaciones_Sanitarias</v>
          </cell>
          <cell r="F160" t="str">
            <v xml:space="preserve">Visitas de IVC Alimentos  No Efectivas realizadas. </v>
          </cell>
          <cell r="G160" t="str">
            <v xml:space="preserve">Visitas de IVC Alimentos  No Efectivas realizadas. </v>
          </cell>
          <cell r="H160">
            <v>8303</v>
          </cell>
          <cell r="I160">
            <v>2494</v>
          </cell>
          <cell r="J160">
            <v>0.30037335902685774</v>
          </cell>
          <cell r="K160">
            <v>395</v>
          </cell>
          <cell r="L160">
            <v>511</v>
          </cell>
          <cell r="M160">
            <v>385</v>
          </cell>
          <cell r="N160">
            <v>401</v>
          </cell>
          <cell r="O160">
            <v>413</v>
          </cell>
          <cell r="P160">
            <v>389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 t="str">
            <v xml:space="preserve">2014Dirección_de_Operaciones_SanitariasVisitas de IVC Alimentos  que No Generan Concepto realizadas. </v>
          </cell>
          <cell r="B161">
            <v>0</v>
          </cell>
          <cell r="C161">
            <v>0</v>
          </cell>
          <cell r="D161">
            <v>2014</v>
          </cell>
          <cell r="E161" t="str">
            <v>Dirección_de_Operaciones_Sanitarias</v>
          </cell>
          <cell r="F161" t="str">
            <v xml:space="preserve">Visitas de IVC Alimentos  que No Generan Concepto realizadas. </v>
          </cell>
          <cell r="G161" t="str">
            <v xml:space="preserve">Visitas de IVC Alimentos  que No Generan Concepto realizadas. </v>
          </cell>
          <cell r="H161">
            <v>8303</v>
          </cell>
          <cell r="I161">
            <v>1692</v>
          </cell>
          <cell r="J161">
            <v>0.20378176562688186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278</v>
          </cell>
          <cell r="R161">
            <v>243</v>
          </cell>
          <cell r="S161">
            <v>312</v>
          </cell>
          <cell r="T161">
            <v>297</v>
          </cell>
          <cell r="U161">
            <v>326</v>
          </cell>
          <cell r="V161">
            <v>236</v>
          </cell>
        </row>
        <row r="162">
          <cell r="A162" t="str">
            <v xml:space="preserve">2014Dirección_de_Operaciones_SanitariasVisitas de IVC Cosmeticos  realizadas. </v>
          </cell>
          <cell r="B162">
            <v>0</v>
          </cell>
          <cell r="C162">
            <v>0</v>
          </cell>
          <cell r="D162">
            <v>2014</v>
          </cell>
          <cell r="E162" t="str">
            <v>Dirección_de_Operaciones_Sanitarias</v>
          </cell>
          <cell r="F162" t="str">
            <v xml:space="preserve">Visitas de IVC Cosmeticos  realizadas. </v>
          </cell>
          <cell r="G162" t="str">
            <v xml:space="preserve">Visitas de IVC Cosmeticos  realizadas. </v>
          </cell>
          <cell r="H162">
            <v>400</v>
          </cell>
          <cell r="I162">
            <v>533</v>
          </cell>
          <cell r="J162">
            <v>1.3325</v>
          </cell>
          <cell r="K162">
            <v>59</v>
          </cell>
          <cell r="L162">
            <v>52</v>
          </cell>
          <cell r="M162">
            <v>70</v>
          </cell>
          <cell r="N162">
            <v>26</v>
          </cell>
          <cell r="O162">
            <v>28</v>
          </cell>
          <cell r="P162">
            <v>76</v>
          </cell>
          <cell r="Q162">
            <v>45</v>
          </cell>
          <cell r="R162">
            <v>35</v>
          </cell>
          <cell r="S162">
            <v>40</v>
          </cell>
          <cell r="T162">
            <v>45</v>
          </cell>
          <cell r="U162">
            <v>38</v>
          </cell>
          <cell r="V162">
            <v>19</v>
          </cell>
        </row>
        <row r="163">
          <cell r="A163" t="str">
            <v xml:space="preserve">2014Dirección_de_Operaciones_SanitariasVisitas de IVC Dispositivos realizadas. </v>
          </cell>
          <cell r="B163">
            <v>0</v>
          </cell>
          <cell r="C163">
            <v>0</v>
          </cell>
          <cell r="D163">
            <v>2014</v>
          </cell>
          <cell r="E163" t="str">
            <v>Dirección_de_Operaciones_Sanitarias</v>
          </cell>
          <cell r="F163" t="str">
            <v xml:space="preserve">Visitas de IVC Dispositivos realizadas. </v>
          </cell>
          <cell r="G163" t="str">
            <v xml:space="preserve">Visitas de IVC Dispositivos realizadas. </v>
          </cell>
          <cell r="H163">
            <v>908</v>
          </cell>
          <cell r="I163">
            <v>909</v>
          </cell>
          <cell r="J163">
            <v>1.001101321585903</v>
          </cell>
          <cell r="K163">
            <v>34</v>
          </cell>
          <cell r="L163">
            <v>67</v>
          </cell>
          <cell r="M163">
            <v>117</v>
          </cell>
          <cell r="N163">
            <v>53</v>
          </cell>
          <cell r="O163">
            <v>74</v>
          </cell>
          <cell r="P163">
            <v>79</v>
          </cell>
          <cell r="Q163">
            <v>105</v>
          </cell>
          <cell r="R163">
            <v>109</v>
          </cell>
          <cell r="S163">
            <v>86</v>
          </cell>
          <cell r="T163">
            <v>73</v>
          </cell>
          <cell r="U163">
            <v>76</v>
          </cell>
          <cell r="V163">
            <v>36</v>
          </cell>
        </row>
        <row r="164">
          <cell r="A164" t="str">
            <v xml:space="preserve">2014Dirección_de_Operaciones_SanitariasVisitas de IVC Medicamentos realizadas. </v>
          </cell>
          <cell r="B164">
            <v>0</v>
          </cell>
          <cell r="C164">
            <v>0</v>
          </cell>
          <cell r="D164">
            <v>2014</v>
          </cell>
          <cell r="E164" t="str">
            <v>Dirección_de_Operaciones_Sanitarias</v>
          </cell>
          <cell r="F164" t="str">
            <v xml:space="preserve">Visitas de IVC Medicamentos realizadas. </v>
          </cell>
          <cell r="G164" t="str">
            <v xml:space="preserve">Visitas de IVC Medicamentos realizadas. </v>
          </cell>
          <cell r="H164">
            <v>690</v>
          </cell>
          <cell r="I164">
            <v>697</v>
          </cell>
          <cell r="J164">
            <v>1.010144927536232</v>
          </cell>
          <cell r="K164">
            <v>81</v>
          </cell>
          <cell r="L164">
            <v>50</v>
          </cell>
          <cell r="M164">
            <v>47</v>
          </cell>
          <cell r="N164">
            <v>59</v>
          </cell>
          <cell r="O164">
            <v>47</v>
          </cell>
          <cell r="P164">
            <v>41</v>
          </cell>
          <cell r="Q164">
            <v>86</v>
          </cell>
          <cell r="R164">
            <v>94</v>
          </cell>
          <cell r="S164">
            <v>64</v>
          </cell>
          <cell r="T164">
            <v>60</v>
          </cell>
          <cell r="U164">
            <v>51</v>
          </cell>
          <cell r="V164">
            <v>17</v>
          </cell>
        </row>
        <row r="165">
          <cell r="A165" t="str">
            <v>2014Dirección_de_Operaciones_SanitariasVisitas de IVC Plantas de Beneficio Animal de Desposte y Desprese Total</v>
          </cell>
          <cell r="B165">
            <v>0</v>
          </cell>
          <cell r="C165">
            <v>0</v>
          </cell>
          <cell r="D165">
            <v>2014</v>
          </cell>
          <cell r="E165" t="str">
            <v>Dirección_de_Operaciones_Sanitarias</v>
          </cell>
          <cell r="F165" t="str">
            <v>Visitas de IVC Plantas de Beneficio Animal de Desposte y Desprese Total</v>
          </cell>
          <cell r="G165" t="str">
            <v>Visitas de IVC Plantas de Beneficio Animal de Desposte y Desprese Total</v>
          </cell>
          <cell r="H165">
            <v>1334</v>
          </cell>
          <cell r="I165">
            <v>1757</v>
          </cell>
          <cell r="J165">
            <v>1.3170914542728636</v>
          </cell>
          <cell r="K165">
            <v>59</v>
          </cell>
          <cell r="L165">
            <v>142</v>
          </cell>
          <cell r="M165">
            <v>182</v>
          </cell>
          <cell r="N165">
            <v>135</v>
          </cell>
          <cell r="O165">
            <v>192</v>
          </cell>
          <cell r="P165">
            <v>139</v>
          </cell>
          <cell r="Q165">
            <v>162</v>
          </cell>
          <cell r="R165">
            <v>123</v>
          </cell>
          <cell r="S165">
            <v>198</v>
          </cell>
          <cell r="T165">
            <v>176</v>
          </cell>
          <cell r="U165">
            <v>159</v>
          </cell>
          <cell r="V165">
            <v>90</v>
          </cell>
        </row>
        <row r="166">
          <cell r="A166" t="str">
            <v>2014Dirección_de_Operaciones_SanitariasVisitas de IVC Plantas de Beneficio Animal de Desposte y Desprese Efectivas</v>
          </cell>
          <cell r="B166">
            <v>0</v>
          </cell>
          <cell r="C166">
            <v>0</v>
          </cell>
          <cell r="D166">
            <v>2014</v>
          </cell>
          <cell r="E166" t="str">
            <v>Dirección_de_Operaciones_Sanitarias</v>
          </cell>
          <cell r="F166" t="str">
            <v>Visitas de IVC Plantas de Beneficio Animal de Desposte y Desprese Efectivas</v>
          </cell>
          <cell r="G166" t="str">
            <v>Visitas de IVC Plantas de Beneficio Animal de Desposte y Desprese Efectivas</v>
          </cell>
          <cell r="H166">
            <v>1334</v>
          </cell>
          <cell r="I166">
            <v>1561</v>
          </cell>
          <cell r="J166">
            <v>1.1701649175412294</v>
          </cell>
          <cell r="K166">
            <v>41</v>
          </cell>
          <cell r="L166">
            <v>124</v>
          </cell>
          <cell r="M166">
            <v>168</v>
          </cell>
          <cell r="N166">
            <v>113</v>
          </cell>
          <cell r="O166">
            <v>170</v>
          </cell>
          <cell r="P166">
            <v>116</v>
          </cell>
          <cell r="Q166">
            <v>142</v>
          </cell>
          <cell r="R166">
            <v>107</v>
          </cell>
          <cell r="S166">
            <v>182</v>
          </cell>
          <cell r="T166">
            <v>168</v>
          </cell>
          <cell r="U166">
            <v>152</v>
          </cell>
          <cell r="V166">
            <v>78</v>
          </cell>
        </row>
        <row r="167">
          <cell r="A167" t="str">
            <v>2014Dirección_de_Operaciones_SanitariasVisitas de IVC Plantas de Beneficio Animal de Desposte y Desprese No Efectivas</v>
          </cell>
          <cell r="B167">
            <v>0</v>
          </cell>
          <cell r="C167">
            <v>0</v>
          </cell>
          <cell r="D167">
            <v>2014</v>
          </cell>
          <cell r="E167" t="str">
            <v>Dirección_de_Operaciones_Sanitarias</v>
          </cell>
          <cell r="F167" t="str">
            <v>Visitas de IVC Plantas de Beneficio Animal de Desposte y Desprese No Efectivas</v>
          </cell>
          <cell r="G167" t="str">
            <v>Visitas de IVC Plantas de Beneficio Animal de Desposte y Desprese No Efectivas</v>
          </cell>
          <cell r="H167">
            <v>1334</v>
          </cell>
          <cell r="I167">
            <v>196</v>
          </cell>
          <cell r="J167">
            <v>0.14692653673163419</v>
          </cell>
          <cell r="K167">
            <v>18</v>
          </cell>
          <cell r="L167">
            <v>18</v>
          </cell>
          <cell r="M167">
            <v>14</v>
          </cell>
          <cell r="N167">
            <v>22</v>
          </cell>
          <cell r="O167">
            <v>22</v>
          </cell>
          <cell r="P167">
            <v>23</v>
          </cell>
          <cell r="Q167">
            <v>20</v>
          </cell>
          <cell r="R167">
            <v>16</v>
          </cell>
          <cell r="S167">
            <v>16</v>
          </cell>
          <cell r="T167">
            <v>8</v>
          </cell>
          <cell r="U167">
            <v>7</v>
          </cell>
          <cell r="V167">
            <v>12</v>
          </cell>
        </row>
        <row r="168">
          <cell r="A168" t="str">
            <v>2014Dirección_de_Operaciones_SanitariasMuestras ALIMENTOS Tomadas</v>
          </cell>
          <cell r="B168">
            <v>0</v>
          </cell>
          <cell r="C168">
            <v>0</v>
          </cell>
          <cell r="D168">
            <v>2014</v>
          </cell>
          <cell r="E168" t="str">
            <v>Dirección_de_Operaciones_Sanitarias</v>
          </cell>
          <cell r="F168" t="str">
            <v>Muestras ALIMENTOS Tomadas</v>
          </cell>
          <cell r="G168" t="str">
            <v>Muestras ALIMENTOS Tomadas</v>
          </cell>
          <cell r="H168">
            <v>5863</v>
          </cell>
          <cell r="I168">
            <v>5219</v>
          </cell>
          <cell r="J168">
            <v>0.89015862186593897</v>
          </cell>
          <cell r="K168">
            <v>84</v>
          </cell>
          <cell r="L168">
            <v>57</v>
          </cell>
          <cell r="M168">
            <v>148</v>
          </cell>
          <cell r="N168">
            <v>189</v>
          </cell>
          <cell r="O168">
            <v>277</v>
          </cell>
          <cell r="P168">
            <v>87</v>
          </cell>
          <cell r="Q168">
            <v>742</v>
          </cell>
          <cell r="R168">
            <v>782</v>
          </cell>
          <cell r="S168">
            <v>739</v>
          </cell>
          <cell r="T168">
            <v>655</v>
          </cell>
          <cell r="U168">
            <v>314</v>
          </cell>
          <cell r="V168">
            <v>1145</v>
          </cell>
        </row>
        <row r="169">
          <cell r="A169" t="str">
            <v>2014Dirección_de_Operaciones_SanitariasMuestras COSMETICOS Tomadas</v>
          </cell>
          <cell r="B169">
            <v>0</v>
          </cell>
          <cell r="C169">
            <v>0</v>
          </cell>
          <cell r="D169">
            <v>2014</v>
          </cell>
          <cell r="E169" t="str">
            <v>Dirección_de_Operaciones_Sanitarias</v>
          </cell>
          <cell r="F169" t="str">
            <v>Muestras COSMETICOS Tomadas</v>
          </cell>
          <cell r="G169" t="str">
            <v>Muestras COSMETICOS Tomadas</v>
          </cell>
          <cell r="H169">
            <v>40</v>
          </cell>
          <cell r="I169">
            <v>35</v>
          </cell>
          <cell r="J169">
            <v>0.875</v>
          </cell>
          <cell r="K169">
            <v>0</v>
          </cell>
          <cell r="L169">
            <v>0</v>
          </cell>
          <cell r="M169">
            <v>1</v>
          </cell>
          <cell r="N169">
            <v>5</v>
          </cell>
          <cell r="O169">
            <v>1</v>
          </cell>
          <cell r="P169">
            <v>9</v>
          </cell>
          <cell r="Q169">
            <v>17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0</v>
          </cell>
        </row>
        <row r="170">
          <cell r="A170" t="str">
            <v>2014Dirección_de_Operaciones_SanitariasMuestras DISPOSITIVOS Tomadas</v>
          </cell>
          <cell r="B170">
            <v>0</v>
          </cell>
          <cell r="C170">
            <v>0</v>
          </cell>
          <cell r="D170">
            <v>2014</v>
          </cell>
          <cell r="E170" t="str">
            <v>Dirección_de_Operaciones_Sanitarias</v>
          </cell>
          <cell r="F170" t="str">
            <v>Muestras DISPOSITIVOS Tomadas</v>
          </cell>
          <cell r="G170" t="str">
            <v>Muestras DISPOSITIVOS Tomadas</v>
          </cell>
          <cell r="H170">
            <v>50</v>
          </cell>
          <cell r="I170">
            <v>50</v>
          </cell>
          <cell r="J170">
            <v>1</v>
          </cell>
          <cell r="K170">
            <v>0</v>
          </cell>
          <cell r="L170">
            <v>0</v>
          </cell>
          <cell r="M170">
            <v>0</v>
          </cell>
          <cell r="N170">
            <v>3</v>
          </cell>
          <cell r="O170">
            <v>4</v>
          </cell>
          <cell r="P170">
            <v>3</v>
          </cell>
          <cell r="Q170">
            <v>3</v>
          </cell>
          <cell r="R170">
            <v>3</v>
          </cell>
          <cell r="S170">
            <v>23</v>
          </cell>
          <cell r="T170">
            <v>4</v>
          </cell>
          <cell r="U170">
            <v>7</v>
          </cell>
          <cell r="V170">
            <v>0</v>
          </cell>
        </row>
        <row r="171">
          <cell r="A171" t="str">
            <v>2014Dirección_de_Operaciones_SanitariasMuestras MEDICAMENTOS Tomadas</v>
          </cell>
          <cell r="B171">
            <v>0</v>
          </cell>
          <cell r="C171">
            <v>0</v>
          </cell>
          <cell r="D171">
            <v>2014</v>
          </cell>
          <cell r="E171" t="str">
            <v>Dirección_de_Operaciones_Sanitarias</v>
          </cell>
          <cell r="F171" t="str">
            <v>Muestras MEDICAMENTOS Tomadas</v>
          </cell>
          <cell r="G171" t="str">
            <v>Muestras MEDICAMENTOS Tomadas</v>
          </cell>
          <cell r="H171">
            <v>70</v>
          </cell>
          <cell r="I171">
            <v>51</v>
          </cell>
          <cell r="J171">
            <v>0.72857142857142854</v>
          </cell>
          <cell r="K171">
            <v>2</v>
          </cell>
          <cell r="L171">
            <v>3</v>
          </cell>
          <cell r="M171">
            <v>7</v>
          </cell>
          <cell r="N171">
            <v>8</v>
          </cell>
          <cell r="O171">
            <v>4</v>
          </cell>
          <cell r="P171">
            <v>5</v>
          </cell>
          <cell r="Q171">
            <v>1</v>
          </cell>
          <cell r="R171">
            <v>2</v>
          </cell>
          <cell r="S171">
            <v>2</v>
          </cell>
          <cell r="T171">
            <v>4</v>
          </cell>
          <cell r="U171">
            <v>10</v>
          </cell>
          <cell r="V171">
            <v>3</v>
          </cell>
        </row>
        <row r="172">
          <cell r="A172" t="str">
            <v>2014Dirección_de_Operaciones_SanitariasMuestras DEMUESTRA DE LA CALIDAD</v>
          </cell>
          <cell r="B172">
            <v>0</v>
          </cell>
          <cell r="C172">
            <v>0</v>
          </cell>
          <cell r="D172">
            <v>2014</v>
          </cell>
          <cell r="E172" t="str">
            <v>Dirección_de_Operaciones_Sanitarias</v>
          </cell>
          <cell r="F172" t="str">
            <v>Muestras DEMUESTRA DE LA CALIDAD</v>
          </cell>
          <cell r="G172" t="str">
            <v>Muestras DEMUESTRA DE LA CALIDAD</v>
          </cell>
          <cell r="H172">
            <v>13</v>
          </cell>
          <cell r="I172">
            <v>12</v>
          </cell>
          <cell r="J172">
            <v>0.92307692307692313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9</v>
          </cell>
          <cell r="P172">
            <v>0</v>
          </cell>
          <cell r="Q172">
            <v>0</v>
          </cell>
          <cell r="R172">
            <v>0</v>
          </cell>
          <cell r="S172">
            <v>1</v>
          </cell>
          <cell r="T172">
            <v>0</v>
          </cell>
          <cell r="U172">
            <v>2</v>
          </cell>
          <cell r="V172">
            <v>0</v>
          </cell>
        </row>
        <row r="173">
          <cell r="A173" t="str">
            <v xml:space="preserve">2014Dirección_de_Operaciones_SanitariasCIIS expedidos </v>
          </cell>
          <cell r="B173">
            <v>0</v>
          </cell>
          <cell r="C173">
            <v>0</v>
          </cell>
          <cell r="D173">
            <v>2014</v>
          </cell>
          <cell r="E173" t="str">
            <v>Dirección_de_Operaciones_Sanitarias</v>
          </cell>
          <cell r="F173" t="str">
            <v xml:space="preserve">CIIS expedidos </v>
          </cell>
          <cell r="G173" t="str">
            <v xml:space="preserve">CIIS expedidos </v>
          </cell>
          <cell r="H173">
            <v>25272</v>
          </cell>
          <cell r="I173">
            <v>54285</v>
          </cell>
          <cell r="J173">
            <v>2.1480294396961064</v>
          </cell>
          <cell r="K173">
            <v>4012</v>
          </cell>
          <cell r="L173">
            <v>4116</v>
          </cell>
          <cell r="M173">
            <v>4095</v>
          </cell>
          <cell r="N173">
            <v>4614</v>
          </cell>
          <cell r="O173">
            <v>4435</v>
          </cell>
          <cell r="P173">
            <v>4000</v>
          </cell>
          <cell r="Q173">
            <v>4914</v>
          </cell>
          <cell r="R173">
            <v>4493</v>
          </cell>
          <cell r="S173">
            <v>4832</v>
          </cell>
          <cell r="T173">
            <v>4713</v>
          </cell>
          <cell r="U173">
            <v>4977</v>
          </cell>
          <cell r="V173">
            <v>5084</v>
          </cell>
        </row>
        <row r="174">
          <cell r="A174" t="str">
            <v>2014Dirección_de_Operaciones_SanitariasEmisión de concepto sanitario de licencias de importación solicitadas ante el VUCE.</v>
          </cell>
          <cell r="B174">
            <v>0</v>
          </cell>
          <cell r="C174">
            <v>0</v>
          </cell>
          <cell r="D174">
            <v>2014</v>
          </cell>
          <cell r="E174" t="str">
            <v>Dirección_de_Operaciones_Sanitarias</v>
          </cell>
          <cell r="F174" t="str">
            <v>Emisión de concepto sanitario de licencias de importación solicitadas ante el VUCE.</v>
          </cell>
          <cell r="G174" t="str">
            <v>Emisión de concepto sanitario de licencias de importación solicitadas ante el VUCE.</v>
          </cell>
          <cell r="H174">
            <v>51312</v>
          </cell>
          <cell r="I174">
            <v>109206</v>
          </cell>
          <cell r="J174">
            <v>2.1282740879326472</v>
          </cell>
          <cell r="K174">
            <v>7747</v>
          </cell>
          <cell r="L174">
            <v>8204</v>
          </cell>
          <cell r="M174">
            <v>8284</v>
          </cell>
          <cell r="N174">
            <v>9398</v>
          </cell>
          <cell r="O174">
            <v>9465</v>
          </cell>
          <cell r="P174">
            <v>8214</v>
          </cell>
          <cell r="Q174">
            <v>11028</v>
          </cell>
          <cell r="R174">
            <v>8372</v>
          </cell>
          <cell r="S174">
            <v>10045</v>
          </cell>
          <cell r="T174">
            <v>9250</v>
          </cell>
          <cell r="U174">
            <v>9365</v>
          </cell>
          <cell r="V174">
            <v>9834</v>
          </cell>
        </row>
        <row r="175">
          <cell r="A175" t="str">
            <v>2014Dirección_de_Operaciones_SanitariasEmisión de concepto sanitario de autorizaciones de importación y exportación radicadas ante el INVIMA.</v>
          </cell>
          <cell r="B175">
            <v>0</v>
          </cell>
          <cell r="C175">
            <v>0</v>
          </cell>
          <cell r="D175">
            <v>2014</v>
          </cell>
          <cell r="E175" t="str">
            <v>Dirección_de_Operaciones_Sanitarias</v>
          </cell>
          <cell r="F175" t="str">
            <v>Emisión de concepto sanitario de autorizaciones de importación y exportación radicadas ante el INVIMA.</v>
          </cell>
          <cell r="G175" t="str">
            <v>Emisión de concepto sanitario de autorizaciones de importación y exportación radicadas ante el INVIMA.</v>
          </cell>
          <cell r="H175">
            <v>1446</v>
          </cell>
          <cell r="I175">
            <v>2974</v>
          </cell>
          <cell r="J175">
            <v>2.0567081604426001</v>
          </cell>
          <cell r="K175">
            <v>235</v>
          </cell>
          <cell r="L175">
            <v>236</v>
          </cell>
          <cell r="M175">
            <v>266</v>
          </cell>
          <cell r="N175">
            <v>240</v>
          </cell>
          <cell r="O175">
            <v>291</v>
          </cell>
          <cell r="P175">
            <v>178</v>
          </cell>
          <cell r="Q175">
            <v>335</v>
          </cell>
          <cell r="R175">
            <v>219</v>
          </cell>
          <cell r="S175">
            <v>268</v>
          </cell>
          <cell r="T175">
            <v>264</v>
          </cell>
          <cell r="U175">
            <v>178</v>
          </cell>
          <cell r="V175">
            <v>264</v>
          </cell>
        </row>
        <row r="176">
          <cell r="A176" t="str">
            <v>2014Dirección_de_Responsabilidad_SanitariaActos Adminisitrativos proferidos por procesos</v>
          </cell>
          <cell r="D176">
            <v>2014</v>
          </cell>
          <cell r="E176" t="str">
            <v>Dirección_de_Responsabilidad_Sanitaria</v>
          </cell>
          <cell r="F176" t="str">
            <v>Actos Adminisitrativos proferidos por procesos</v>
          </cell>
          <cell r="G176" t="str">
            <v>Actos Adminisitrativos proferidos por procesos</v>
          </cell>
          <cell r="H176">
            <v>3856</v>
          </cell>
          <cell r="I176">
            <v>7100</v>
          </cell>
          <cell r="J176">
            <v>1.8412863070539418</v>
          </cell>
          <cell r="K176">
            <v>410</v>
          </cell>
          <cell r="L176">
            <v>448</v>
          </cell>
          <cell r="M176">
            <v>828</v>
          </cell>
          <cell r="N176">
            <v>589</v>
          </cell>
          <cell r="O176">
            <v>612</v>
          </cell>
          <cell r="P176">
            <v>422</v>
          </cell>
          <cell r="Q176">
            <v>577</v>
          </cell>
          <cell r="R176">
            <v>521</v>
          </cell>
          <cell r="S176">
            <v>838</v>
          </cell>
          <cell r="T176">
            <v>771</v>
          </cell>
          <cell r="U176">
            <v>652</v>
          </cell>
          <cell r="V176">
            <v>432</v>
          </cell>
        </row>
        <row r="177">
          <cell r="A177" t="str">
            <v/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 t="str">
            <v>2013Dirección_de_Alimentos_y_BebidasCertificaciones BPM (Buenas Practicas de Manufactura) expedidas.</v>
          </cell>
          <cell r="D178">
            <v>2013</v>
          </cell>
          <cell r="E178" t="str">
            <v>Dirección_de_Alimentos_y_Bebidas</v>
          </cell>
          <cell r="F178" t="str">
            <v>Certificaciones BPM (Buenas Practicas de Manufactura) expedidas.</v>
          </cell>
          <cell r="G178">
            <v>0</v>
          </cell>
          <cell r="H178">
            <v>15</v>
          </cell>
          <cell r="I178">
            <v>10</v>
          </cell>
          <cell r="J178">
            <v>0.66666666666666663</v>
          </cell>
          <cell r="K178">
            <v>0</v>
          </cell>
          <cell r="L178">
            <v>1</v>
          </cell>
          <cell r="M178">
            <v>2</v>
          </cell>
          <cell r="N178">
            <v>1</v>
          </cell>
          <cell r="O178">
            <v>0</v>
          </cell>
          <cell r="P178">
            <v>0</v>
          </cell>
          <cell r="Q178">
            <v>1</v>
          </cell>
          <cell r="R178">
            <v>1</v>
          </cell>
          <cell r="S178">
            <v>2</v>
          </cell>
          <cell r="T178">
            <v>0</v>
          </cell>
          <cell r="U178">
            <v>1</v>
          </cell>
          <cell r="V178">
            <v>1</v>
          </cell>
        </row>
        <row r="179">
          <cell r="A179" t="str">
            <v>2013Dirección_de_Alimentos_y_BebidasCertificaciones HACCP expedidas.</v>
          </cell>
          <cell r="D179">
            <v>2013</v>
          </cell>
          <cell r="E179" t="str">
            <v>Dirección_de_Alimentos_y_Bebidas</v>
          </cell>
          <cell r="F179" t="str">
            <v>Certificaciones HACCP expedidas.</v>
          </cell>
          <cell r="G179">
            <v>0</v>
          </cell>
          <cell r="H179">
            <v>45</v>
          </cell>
          <cell r="I179">
            <v>43</v>
          </cell>
          <cell r="J179">
            <v>0.9555555555555556</v>
          </cell>
          <cell r="K179">
            <v>0</v>
          </cell>
          <cell r="L179">
            <v>2</v>
          </cell>
          <cell r="M179">
            <v>3</v>
          </cell>
          <cell r="N179">
            <v>8</v>
          </cell>
          <cell r="O179">
            <v>5</v>
          </cell>
          <cell r="P179">
            <v>4</v>
          </cell>
          <cell r="Q179">
            <v>2</v>
          </cell>
          <cell r="R179">
            <v>3</v>
          </cell>
          <cell r="S179">
            <v>1</v>
          </cell>
          <cell r="T179">
            <v>3</v>
          </cell>
          <cell r="U179">
            <v>7</v>
          </cell>
          <cell r="V179">
            <v>5</v>
          </cell>
        </row>
        <row r="180">
          <cell r="A180" t="str">
            <v>2013Dirección_de_Alimentos_y_BebidasControl y Seguimiento Certificaciones BPM</v>
          </cell>
          <cell r="D180">
            <v>2013</v>
          </cell>
          <cell r="E180" t="str">
            <v>Dirección_de_Alimentos_y_Bebidas</v>
          </cell>
          <cell r="F180" t="str">
            <v>Control y Seguimiento Certificaciones BPM</v>
          </cell>
          <cell r="G180">
            <v>0</v>
          </cell>
          <cell r="H180">
            <v>23</v>
          </cell>
          <cell r="I180">
            <v>23</v>
          </cell>
          <cell r="J180">
            <v>1</v>
          </cell>
          <cell r="K180">
            <v>0</v>
          </cell>
          <cell r="L180">
            <v>2</v>
          </cell>
          <cell r="M180">
            <v>1</v>
          </cell>
          <cell r="N180">
            <v>4</v>
          </cell>
          <cell r="O180">
            <v>3</v>
          </cell>
          <cell r="P180">
            <v>1</v>
          </cell>
          <cell r="Q180">
            <v>3</v>
          </cell>
          <cell r="R180">
            <v>2</v>
          </cell>
          <cell r="S180">
            <v>1</v>
          </cell>
          <cell r="T180">
            <v>3</v>
          </cell>
          <cell r="U180">
            <v>3</v>
          </cell>
          <cell r="V180">
            <v>0</v>
          </cell>
        </row>
        <row r="181">
          <cell r="A181" t="str">
            <v>2013Dirección_de_Alimentos_y_BebidasControl y Seguimiento Certificaciones HACCP</v>
          </cell>
          <cell r="D181">
            <v>2013</v>
          </cell>
          <cell r="E181" t="str">
            <v>Dirección_de_Alimentos_y_Bebidas</v>
          </cell>
          <cell r="F181" t="str">
            <v>Control y Seguimiento Certificaciones HACCP</v>
          </cell>
          <cell r="G181">
            <v>0</v>
          </cell>
          <cell r="H181">
            <v>35</v>
          </cell>
          <cell r="I181">
            <v>30</v>
          </cell>
          <cell r="J181">
            <v>0.8571428571428571</v>
          </cell>
          <cell r="K181">
            <v>0</v>
          </cell>
          <cell r="L181">
            <v>0</v>
          </cell>
          <cell r="M181">
            <v>4</v>
          </cell>
          <cell r="N181">
            <v>4</v>
          </cell>
          <cell r="O181">
            <v>6</v>
          </cell>
          <cell r="P181">
            <v>3</v>
          </cell>
          <cell r="Q181">
            <v>2</v>
          </cell>
          <cell r="R181">
            <v>0</v>
          </cell>
          <cell r="S181">
            <v>3</v>
          </cell>
          <cell r="T181">
            <v>3</v>
          </cell>
          <cell r="U181">
            <v>4</v>
          </cell>
          <cell r="V181">
            <v>1</v>
          </cell>
        </row>
        <row r="182">
          <cell r="A182" t="str">
            <v>2013Dirección_de_Alimentos_y_BebidasRegistros Sanitarios, permisos y notificaciones Nuevos</v>
          </cell>
          <cell r="D182">
            <v>2013</v>
          </cell>
          <cell r="E182" t="str">
            <v>Dirección_de_Alimentos_y_Bebidas</v>
          </cell>
          <cell r="F182" t="str">
            <v>Registros Sanitarios, permisos y notificaciones Nuevos</v>
          </cell>
          <cell r="G182">
            <v>0</v>
          </cell>
          <cell r="H182">
            <v>3500</v>
          </cell>
          <cell r="I182">
            <v>4294</v>
          </cell>
          <cell r="J182">
            <v>1.2268571428571429</v>
          </cell>
          <cell r="K182">
            <v>252</v>
          </cell>
          <cell r="L182">
            <v>355</v>
          </cell>
          <cell r="M182">
            <v>313</v>
          </cell>
          <cell r="N182">
            <v>315</v>
          </cell>
          <cell r="O182">
            <v>291</v>
          </cell>
          <cell r="P182">
            <v>304</v>
          </cell>
          <cell r="Q182">
            <v>457</v>
          </cell>
          <cell r="R182">
            <v>378</v>
          </cell>
          <cell r="S182">
            <v>431</v>
          </cell>
          <cell r="T182">
            <v>391</v>
          </cell>
          <cell r="U182">
            <v>385</v>
          </cell>
          <cell r="V182">
            <v>422</v>
          </cell>
        </row>
        <row r="183">
          <cell r="A183" t="str">
            <v>2013Dirección_de_Alimentos_y_BebidasDocumentos Técnicos Públicados</v>
          </cell>
          <cell r="D183">
            <v>2013</v>
          </cell>
          <cell r="E183" t="str">
            <v>Dirección_de_Alimentos_y_Bebidas</v>
          </cell>
          <cell r="F183" t="str">
            <v>Documentos Técnicos Públicados</v>
          </cell>
          <cell r="G183">
            <v>0</v>
          </cell>
          <cell r="H183">
            <v>18</v>
          </cell>
          <cell r="I183">
            <v>18</v>
          </cell>
          <cell r="J183">
            <v>1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1</v>
          </cell>
          <cell r="P183">
            <v>0</v>
          </cell>
          <cell r="Q183">
            <v>1</v>
          </cell>
          <cell r="R183">
            <v>1</v>
          </cell>
          <cell r="S183">
            <v>1</v>
          </cell>
          <cell r="T183">
            <v>6</v>
          </cell>
          <cell r="U183">
            <v>3</v>
          </cell>
          <cell r="V183">
            <v>5</v>
          </cell>
        </row>
        <row r="184">
          <cell r="A184" t="str">
            <v>2013Dirección_de_Alimentos_y_BebidasVisitas de Acompañamiento Técnico en actividades relacionadas con IVC</v>
          </cell>
          <cell r="D184">
            <v>2013</v>
          </cell>
          <cell r="E184" t="str">
            <v>Dirección_de_Alimentos_y_Bebidas</v>
          </cell>
          <cell r="F184" t="str">
            <v>Visitas de Acompañamiento Técnico en actividades relacionadas con IVC</v>
          </cell>
          <cell r="G184">
            <v>0</v>
          </cell>
          <cell r="H184">
            <v>66</v>
          </cell>
          <cell r="I184">
            <v>79</v>
          </cell>
          <cell r="J184">
            <v>1.196969696969697</v>
          </cell>
          <cell r="K184">
            <v>0</v>
          </cell>
          <cell r="L184">
            <v>2</v>
          </cell>
          <cell r="M184">
            <v>10</v>
          </cell>
          <cell r="N184">
            <v>1</v>
          </cell>
          <cell r="O184">
            <v>2</v>
          </cell>
          <cell r="P184">
            <v>6</v>
          </cell>
          <cell r="Q184">
            <v>4</v>
          </cell>
          <cell r="R184">
            <v>15</v>
          </cell>
          <cell r="S184">
            <v>10</v>
          </cell>
          <cell r="T184">
            <v>19</v>
          </cell>
          <cell r="U184">
            <v>9</v>
          </cell>
          <cell r="V184">
            <v>1</v>
          </cell>
        </row>
        <row r="185">
          <cell r="A185" t="str">
            <v>2013Dirección_de_Alimentos_y_BebidasAsistencia Técnica a entes territoriales y otros actores.</v>
          </cell>
          <cell r="D185">
            <v>2013</v>
          </cell>
          <cell r="E185" t="str">
            <v>Dirección_de_Alimentos_y_Bebidas</v>
          </cell>
          <cell r="F185" t="str">
            <v>Asistencia Técnica a entes territoriales y otros actores.</v>
          </cell>
          <cell r="G185">
            <v>0</v>
          </cell>
          <cell r="H185">
            <v>30</v>
          </cell>
          <cell r="I185">
            <v>50</v>
          </cell>
          <cell r="J185">
            <v>1.6666666666666667</v>
          </cell>
          <cell r="K185">
            <v>0</v>
          </cell>
          <cell r="L185">
            <v>0</v>
          </cell>
          <cell r="M185">
            <v>0</v>
          </cell>
          <cell r="N185">
            <v>4</v>
          </cell>
          <cell r="O185">
            <v>12</v>
          </cell>
          <cell r="P185">
            <v>7</v>
          </cell>
          <cell r="Q185">
            <v>1</v>
          </cell>
          <cell r="R185">
            <v>0</v>
          </cell>
          <cell r="S185">
            <v>6</v>
          </cell>
          <cell r="T185">
            <v>13</v>
          </cell>
          <cell r="U185">
            <v>5</v>
          </cell>
          <cell r="V185">
            <v>2</v>
          </cell>
        </row>
        <row r="186">
          <cell r="A186" t="str">
            <v>2013Dirección_de_Medicamentos_y_Productos_BiologicosCertificaciones BPM (Buenas Practicas de Manufactura) expedidas.</v>
          </cell>
          <cell r="D186">
            <v>2013</v>
          </cell>
          <cell r="E186" t="str">
            <v>Dirección_de_Medicamentos_y_Productos_Biologicos</v>
          </cell>
          <cell r="F186" t="str">
            <v>Certificaciones BPM (Buenas Practicas de Manufactura) expedidas.</v>
          </cell>
          <cell r="G186">
            <v>0</v>
          </cell>
          <cell r="H186">
            <v>130</v>
          </cell>
          <cell r="I186">
            <v>116</v>
          </cell>
          <cell r="J186">
            <v>0.89230769230769236</v>
          </cell>
          <cell r="K186">
            <v>4</v>
          </cell>
          <cell r="L186">
            <v>6</v>
          </cell>
          <cell r="M186">
            <v>11</v>
          </cell>
          <cell r="N186">
            <v>8</v>
          </cell>
          <cell r="O186">
            <v>12</v>
          </cell>
          <cell r="P186">
            <v>7</v>
          </cell>
          <cell r="Q186">
            <v>13</v>
          </cell>
          <cell r="R186">
            <v>15</v>
          </cell>
          <cell r="S186">
            <v>13</v>
          </cell>
          <cell r="T186">
            <v>12</v>
          </cell>
          <cell r="U186">
            <v>11</v>
          </cell>
          <cell r="V186">
            <v>4</v>
          </cell>
        </row>
        <row r="187">
          <cell r="A187" t="str">
            <v>2013Dirección_de_Medicamentos_y_Productos_BiologicosCertificaciones BPM (Buenas Practicas de Manufactura) De Orden Internacional expedidas.</v>
          </cell>
          <cell r="D187">
            <v>2013</v>
          </cell>
          <cell r="E187" t="str">
            <v>Dirección_de_Medicamentos_y_Productos_Biologicos</v>
          </cell>
          <cell r="F187" t="str">
            <v>Certificaciones BPM (Buenas Practicas de Manufactura) De Orden Internacional expedidas.</v>
          </cell>
          <cell r="G187">
            <v>0</v>
          </cell>
          <cell r="H187">
            <v>80</v>
          </cell>
          <cell r="I187">
            <v>66</v>
          </cell>
          <cell r="J187">
            <v>0.82499999999999996</v>
          </cell>
          <cell r="K187">
            <v>0</v>
          </cell>
          <cell r="L187">
            <v>0</v>
          </cell>
          <cell r="M187">
            <v>4</v>
          </cell>
          <cell r="N187">
            <v>7</v>
          </cell>
          <cell r="O187">
            <v>4</v>
          </cell>
          <cell r="P187">
            <v>0</v>
          </cell>
          <cell r="Q187">
            <v>2</v>
          </cell>
          <cell r="R187">
            <v>4</v>
          </cell>
          <cell r="S187">
            <v>4</v>
          </cell>
          <cell r="T187">
            <v>12</v>
          </cell>
          <cell r="U187">
            <v>17</v>
          </cell>
          <cell r="V187">
            <v>12</v>
          </cell>
        </row>
        <row r="188">
          <cell r="A188" t="str">
            <v>2013Dirección_de_Medicamentos_y_Productos_BiologicosCertificaciones BPE (Buenas Practicas de Elaboración) expedidas.</v>
          </cell>
          <cell r="D188">
            <v>2013</v>
          </cell>
          <cell r="E188" t="str">
            <v>Dirección_de_Medicamentos_y_Productos_Biologicos</v>
          </cell>
          <cell r="F188" t="str">
            <v>Certificaciones BPE (Buenas Practicas de Elaboración) expedidas.</v>
          </cell>
          <cell r="G188">
            <v>0</v>
          </cell>
          <cell r="H188">
            <v>80</v>
          </cell>
          <cell r="I188">
            <v>53</v>
          </cell>
          <cell r="J188">
            <v>0.66249999999999998</v>
          </cell>
          <cell r="K188">
            <v>2</v>
          </cell>
          <cell r="L188">
            <v>3</v>
          </cell>
          <cell r="M188">
            <v>2</v>
          </cell>
          <cell r="N188">
            <v>4</v>
          </cell>
          <cell r="O188">
            <v>4</v>
          </cell>
          <cell r="P188">
            <v>10</v>
          </cell>
          <cell r="Q188">
            <v>7</v>
          </cell>
          <cell r="R188">
            <v>5</v>
          </cell>
          <cell r="S188">
            <v>6</v>
          </cell>
          <cell r="T188">
            <v>4</v>
          </cell>
          <cell r="U188">
            <v>3</v>
          </cell>
          <cell r="V188">
            <v>3</v>
          </cell>
        </row>
        <row r="189">
          <cell r="A189" t="str">
            <v>2013Dirección_de_Medicamentos_y_Productos_BiologicosCertificaciones BPC (Buenas Practicas Clinicas) realizadas.</v>
          </cell>
          <cell r="D189">
            <v>2013</v>
          </cell>
          <cell r="E189" t="str">
            <v>Dirección_de_Medicamentos_y_Productos_Biologicos</v>
          </cell>
          <cell r="F189" t="str">
            <v>Certificaciones BPC (Buenas Practicas Clinicas) realizadas.</v>
          </cell>
          <cell r="G189">
            <v>0</v>
          </cell>
          <cell r="H189">
            <v>10</v>
          </cell>
          <cell r="I189">
            <v>8</v>
          </cell>
          <cell r="J189">
            <v>0.8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1</v>
          </cell>
          <cell r="P189">
            <v>0</v>
          </cell>
          <cell r="Q189">
            <v>0</v>
          </cell>
          <cell r="R189">
            <v>1</v>
          </cell>
          <cell r="S189">
            <v>1</v>
          </cell>
          <cell r="T189">
            <v>2</v>
          </cell>
          <cell r="U189">
            <v>1</v>
          </cell>
          <cell r="V189">
            <v>2</v>
          </cell>
        </row>
        <row r="190">
          <cell r="A190" t="str">
            <v>2013Dirección_de_Medicamentos_y_Productos_BiologicosVisitas de Seguimientos a las Certificaciones BPM.</v>
          </cell>
          <cell r="D190">
            <v>2013</v>
          </cell>
          <cell r="E190" t="str">
            <v>Dirección_de_Medicamentos_y_Productos_Biologicos</v>
          </cell>
          <cell r="F190" t="str">
            <v>Visitas de Seguimientos a las Certificaciones BPM.</v>
          </cell>
          <cell r="G190">
            <v>0</v>
          </cell>
          <cell r="H190">
            <v>20</v>
          </cell>
          <cell r="I190">
            <v>19</v>
          </cell>
          <cell r="J190">
            <v>0.95</v>
          </cell>
          <cell r="K190">
            <v>4</v>
          </cell>
          <cell r="L190">
            <v>1</v>
          </cell>
          <cell r="M190">
            <v>1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7</v>
          </cell>
          <cell r="T190">
            <v>4</v>
          </cell>
          <cell r="U190">
            <v>1</v>
          </cell>
          <cell r="V190">
            <v>1</v>
          </cell>
        </row>
        <row r="191">
          <cell r="A191" t="str">
            <v>2013Dirección_de_Medicamentos_y_Productos_BiologicosVisitas de Seguimiento a las Certificaciones BPE (Buenas Practicas de Elaboración).</v>
          </cell>
          <cell r="D191">
            <v>2013</v>
          </cell>
          <cell r="E191" t="str">
            <v>Dirección_de_Medicamentos_y_Productos_Biologicos</v>
          </cell>
          <cell r="F191" t="str">
            <v>Visitas de Seguimiento a las Certificaciones BPE (Buenas Practicas de Elaboración).</v>
          </cell>
          <cell r="G191">
            <v>0</v>
          </cell>
          <cell r="H191">
            <v>10</v>
          </cell>
          <cell r="I191">
            <v>6</v>
          </cell>
          <cell r="J191">
            <v>0.6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</v>
          </cell>
          <cell r="T191">
            <v>2</v>
          </cell>
          <cell r="U191">
            <v>0</v>
          </cell>
          <cell r="V191">
            <v>0</v>
          </cell>
        </row>
        <row r="192">
          <cell r="A192" t="str">
            <v>2013Dirección_de_Medicamentos_y_Productos_BiologicosVisitas de Seguimiento BPC (Buenas Practicas Clinicas).</v>
          </cell>
          <cell r="D192">
            <v>2013</v>
          </cell>
          <cell r="E192" t="str">
            <v>Dirección_de_Medicamentos_y_Productos_Biologicos</v>
          </cell>
          <cell r="F192" t="str">
            <v>Visitas de Seguimiento BPC (Buenas Practicas Clinicas).</v>
          </cell>
          <cell r="G192">
            <v>0</v>
          </cell>
          <cell r="H192">
            <v>24</v>
          </cell>
          <cell r="I192">
            <v>20</v>
          </cell>
          <cell r="J192">
            <v>0.83333333333333337</v>
          </cell>
          <cell r="K192">
            <v>0</v>
          </cell>
          <cell r="L192">
            <v>0</v>
          </cell>
          <cell r="M192">
            <v>0</v>
          </cell>
          <cell r="N192">
            <v>4</v>
          </cell>
          <cell r="O192">
            <v>4</v>
          </cell>
          <cell r="P192">
            <v>2</v>
          </cell>
          <cell r="Q192">
            <v>3</v>
          </cell>
          <cell r="R192">
            <v>2</v>
          </cell>
          <cell r="S192">
            <v>1</v>
          </cell>
          <cell r="T192">
            <v>2</v>
          </cell>
          <cell r="U192">
            <v>1</v>
          </cell>
          <cell r="V192">
            <v>1</v>
          </cell>
        </row>
        <row r="193">
          <cell r="A193" t="str">
            <v>2013Dirección_de_Medicamentos_y_Productos_BiologicosRegistros Sanitarios, permisos y notificaciones Nuevos.</v>
          </cell>
          <cell r="D193">
            <v>2013</v>
          </cell>
          <cell r="E193" t="str">
            <v>Dirección_de_Medicamentos_y_Productos_Biologicos</v>
          </cell>
          <cell r="F193" t="str">
            <v>Registros Sanitarios, permisos y notificaciones Nuevos.</v>
          </cell>
          <cell r="G193">
            <v>0</v>
          </cell>
          <cell r="H193">
            <v>3500</v>
          </cell>
          <cell r="I193">
            <v>4528</v>
          </cell>
          <cell r="J193">
            <v>1.2937142857142858</v>
          </cell>
          <cell r="K193">
            <v>315</v>
          </cell>
          <cell r="L193">
            <v>430</v>
          </cell>
          <cell r="M193">
            <v>292</v>
          </cell>
          <cell r="N193">
            <v>417</v>
          </cell>
          <cell r="O193">
            <v>285</v>
          </cell>
          <cell r="P193">
            <v>283</v>
          </cell>
          <cell r="Q193">
            <v>441</v>
          </cell>
          <cell r="R193">
            <v>476</v>
          </cell>
          <cell r="S193">
            <v>497</v>
          </cell>
          <cell r="T193">
            <v>547</v>
          </cell>
          <cell r="U193">
            <v>225</v>
          </cell>
          <cell r="V193">
            <v>320</v>
          </cell>
        </row>
        <row r="194">
          <cell r="A194" t="str">
            <v>2013Dirección_de_Medicamentos_y_Productos_BiologicosDocumentos Ténicos Publicados.</v>
          </cell>
          <cell r="D194">
            <v>2013</v>
          </cell>
          <cell r="E194" t="str">
            <v>Dirección_de_Medicamentos_y_Productos_Biologicos</v>
          </cell>
          <cell r="F194" t="str">
            <v>Documentos Ténicos Publicados.</v>
          </cell>
          <cell r="G194">
            <v>0</v>
          </cell>
          <cell r="H194">
            <v>5</v>
          </cell>
          <cell r="I194">
            <v>4</v>
          </cell>
          <cell r="J194">
            <v>0.8</v>
          </cell>
          <cell r="K194">
            <v>0</v>
          </cell>
          <cell r="L194">
            <v>0</v>
          </cell>
          <cell r="M194">
            <v>0</v>
          </cell>
          <cell r="N194">
            <v>1</v>
          </cell>
          <cell r="O194">
            <v>0</v>
          </cell>
          <cell r="P194">
            <v>0</v>
          </cell>
          <cell r="Q194">
            <v>0</v>
          </cell>
          <cell r="R194">
            <v>1</v>
          </cell>
          <cell r="S194">
            <v>0</v>
          </cell>
          <cell r="T194">
            <v>0</v>
          </cell>
          <cell r="U194">
            <v>0</v>
          </cell>
          <cell r="V194">
            <v>2</v>
          </cell>
        </row>
        <row r="195">
          <cell r="A195" t="str">
            <v>2013Dirección_de_Medicamentos_y_Productos_BiologicosVisitas de Acompañamiento Técnico en actividades relacionadas con IVC.</v>
          </cell>
          <cell r="D195">
            <v>2013</v>
          </cell>
          <cell r="E195" t="str">
            <v>Dirección_de_Medicamentos_y_Productos_Biologicos</v>
          </cell>
          <cell r="F195" t="str">
            <v>Visitas de Acompañamiento Técnico en actividades relacionadas con IVC.</v>
          </cell>
          <cell r="G195">
            <v>0</v>
          </cell>
          <cell r="H195">
            <v>25</v>
          </cell>
          <cell r="I195">
            <v>46</v>
          </cell>
          <cell r="J195">
            <v>1.84</v>
          </cell>
          <cell r="K195">
            <v>0</v>
          </cell>
          <cell r="L195">
            <v>4</v>
          </cell>
          <cell r="M195">
            <v>1</v>
          </cell>
          <cell r="N195">
            <v>2</v>
          </cell>
          <cell r="O195">
            <v>8</v>
          </cell>
          <cell r="P195">
            <v>2</v>
          </cell>
          <cell r="Q195">
            <v>2</v>
          </cell>
          <cell r="R195">
            <v>6</v>
          </cell>
          <cell r="S195">
            <v>17</v>
          </cell>
          <cell r="T195">
            <v>0</v>
          </cell>
          <cell r="U195">
            <v>0</v>
          </cell>
          <cell r="V195">
            <v>4</v>
          </cell>
        </row>
        <row r="196">
          <cell r="A196" t="str">
            <v>2013Dirección_de_Medicamentos_y_Productos_BiologicosAsistencia Técnica a entes territoriales y otros actores.</v>
          </cell>
          <cell r="D196">
            <v>2013</v>
          </cell>
          <cell r="E196" t="str">
            <v>Dirección_de_Medicamentos_y_Productos_Biologicos</v>
          </cell>
          <cell r="F196" t="str">
            <v>Asistencia Técnica a entes territoriales y otros actores.</v>
          </cell>
          <cell r="G196">
            <v>0</v>
          </cell>
          <cell r="H196">
            <v>16</v>
          </cell>
          <cell r="I196">
            <v>27</v>
          </cell>
          <cell r="J196">
            <v>1.6875</v>
          </cell>
          <cell r="K196">
            <v>0</v>
          </cell>
          <cell r="L196">
            <v>1</v>
          </cell>
          <cell r="M196">
            <v>0</v>
          </cell>
          <cell r="N196">
            <v>6</v>
          </cell>
          <cell r="O196">
            <v>9</v>
          </cell>
          <cell r="P196">
            <v>3</v>
          </cell>
          <cell r="Q196">
            <v>3</v>
          </cell>
          <cell r="R196">
            <v>0</v>
          </cell>
          <cell r="S196">
            <v>1</v>
          </cell>
          <cell r="T196">
            <v>0</v>
          </cell>
          <cell r="U196">
            <v>1</v>
          </cell>
          <cell r="V196">
            <v>3</v>
          </cell>
        </row>
        <row r="197">
          <cell r="A197" t="str">
            <v>2013Dirección_de_Medicamentos_y_Productos_BiologicosAuditorias a los Centros de Análisis del Programa de Demuestra de la Calidad</v>
          </cell>
          <cell r="D197">
            <v>2013</v>
          </cell>
          <cell r="E197" t="str">
            <v>Dirección_de_Medicamentos_y_Productos_Biologicos</v>
          </cell>
          <cell r="F197" t="str">
            <v>Auditorias a los Centros de Análisis del Programa de Demuestra de la Calidad</v>
          </cell>
          <cell r="G197">
            <v>0</v>
          </cell>
          <cell r="H197">
            <v>8</v>
          </cell>
          <cell r="I197">
            <v>8</v>
          </cell>
          <cell r="J197">
            <v>1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1</v>
          </cell>
          <cell r="P197">
            <v>3</v>
          </cell>
          <cell r="Q197">
            <v>0</v>
          </cell>
          <cell r="R197">
            <v>0</v>
          </cell>
          <cell r="S197">
            <v>2</v>
          </cell>
          <cell r="T197">
            <v>2</v>
          </cell>
          <cell r="U197">
            <v>0</v>
          </cell>
          <cell r="V197">
            <v>0</v>
          </cell>
        </row>
        <row r="198">
          <cell r="A198" t="str">
            <v>2013Dirección_de_Dispositivos_Médicos_y_otras_TecnologiasCertificaciones CCA (Certificados de Capacidad de Almacenamiento) expedidos.</v>
          </cell>
          <cell r="D198">
            <v>2013</v>
          </cell>
          <cell r="E198" t="str">
            <v>Dirección_de_Dispositivos_Médicos_y_otras_Tecnologias</v>
          </cell>
          <cell r="F198" t="str">
            <v>Certificaciones CCA (Certificados de Capacidad de Almacenamiento) expedidos.</v>
          </cell>
          <cell r="G198">
            <v>0</v>
          </cell>
          <cell r="H198">
            <v>541</v>
          </cell>
          <cell r="I198">
            <v>544</v>
          </cell>
          <cell r="J198">
            <v>1.0055452865064696</v>
          </cell>
          <cell r="K198">
            <v>17</v>
          </cell>
          <cell r="L198">
            <v>61</v>
          </cell>
          <cell r="M198">
            <v>31</v>
          </cell>
          <cell r="N198">
            <v>52</v>
          </cell>
          <cell r="O198">
            <v>12</v>
          </cell>
          <cell r="P198">
            <v>39</v>
          </cell>
          <cell r="Q198">
            <v>64</v>
          </cell>
          <cell r="R198">
            <v>61</v>
          </cell>
          <cell r="S198">
            <v>70</v>
          </cell>
          <cell r="T198">
            <v>63</v>
          </cell>
          <cell r="U198">
            <v>48</v>
          </cell>
          <cell r="V198">
            <v>26</v>
          </cell>
        </row>
        <row r="199">
          <cell r="A199" t="str">
            <v>2013Dirección_de_Dispositivos_Médicos_y_otras_TecnologiasAuditorias de certificación de Buenas Practicas de Bancos de Tejido y Medula Osea</v>
          </cell>
          <cell r="D199">
            <v>2013</v>
          </cell>
          <cell r="E199" t="str">
            <v>Dirección_de_Dispositivos_Médicos_y_otras_Tecnologias</v>
          </cell>
          <cell r="F199" t="str">
            <v>Auditorias de certificación de Buenas Practicas de Bancos de Tejido y Medula Osea</v>
          </cell>
          <cell r="G199">
            <v>0</v>
          </cell>
          <cell r="H199">
            <v>5</v>
          </cell>
          <cell r="I199">
            <v>6</v>
          </cell>
          <cell r="J199">
            <v>1.2</v>
          </cell>
          <cell r="K199">
            <v>0</v>
          </cell>
          <cell r="L199">
            <v>1</v>
          </cell>
          <cell r="M199">
            <v>0</v>
          </cell>
          <cell r="N199">
            <v>1</v>
          </cell>
          <cell r="O199">
            <v>2</v>
          </cell>
          <cell r="P199">
            <v>0</v>
          </cell>
          <cell r="Q199">
            <v>0</v>
          </cell>
          <cell r="R199">
            <v>1</v>
          </cell>
          <cell r="S199">
            <v>0</v>
          </cell>
          <cell r="T199">
            <v>1</v>
          </cell>
          <cell r="U199">
            <v>0</v>
          </cell>
          <cell r="V199">
            <v>0</v>
          </cell>
        </row>
        <row r="200">
          <cell r="A200" t="str">
            <v>2013Dirección_de_Dispositivos_Médicos_y_otras_TecnologiasCertificaciones Condiciones Sanitarias para Bancos de Tejido y Medula Osea expedidas.</v>
          </cell>
          <cell r="D200">
            <v>2013</v>
          </cell>
          <cell r="E200" t="str">
            <v>Dirección_de_Dispositivos_Médicos_y_otras_Tecnologias</v>
          </cell>
          <cell r="F200" t="str">
            <v>Certificaciones Condiciones Sanitarias para Bancos de Tejido y Medula Osea expedidas.</v>
          </cell>
          <cell r="G200">
            <v>0</v>
          </cell>
          <cell r="H200">
            <v>3</v>
          </cell>
          <cell r="I200">
            <v>5</v>
          </cell>
          <cell r="J200">
            <v>1.6666666666666667</v>
          </cell>
          <cell r="K200">
            <v>0</v>
          </cell>
          <cell r="L200">
            <v>1</v>
          </cell>
          <cell r="M200">
            <v>0</v>
          </cell>
          <cell r="N200">
            <v>0</v>
          </cell>
          <cell r="O200">
            <v>1</v>
          </cell>
          <cell r="P200">
            <v>0</v>
          </cell>
          <cell r="Q200">
            <v>1</v>
          </cell>
          <cell r="R200">
            <v>1</v>
          </cell>
          <cell r="S200">
            <v>0</v>
          </cell>
          <cell r="T200">
            <v>0</v>
          </cell>
          <cell r="U200">
            <v>0</v>
          </cell>
          <cell r="V200">
            <v>1</v>
          </cell>
        </row>
        <row r="201">
          <cell r="A201" t="str">
            <v>2013Dirección_de_Dispositivos_Médicos_y_otras_TecnologiasRegistros Sanitarios, permisos y notificaciones Nuevos</v>
          </cell>
          <cell r="D201">
            <v>2013</v>
          </cell>
          <cell r="E201" t="str">
            <v>Dirección_de_Dispositivos_Médicos_y_otras_Tecnologias</v>
          </cell>
          <cell r="F201" t="str">
            <v>Registros Sanitarios, permisos y notificaciones Nuevos</v>
          </cell>
          <cell r="G201">
            <v>0</v>
          </cell>
          <cell r="H201">
            <v>1535</v>
          </cell>
          <cell r="I201">
            <v>2015</v>
          </cell>
          <cell r="J201">
            <v>1.3127035830618892</v>
          </cell>
          <cell r="K201">
            <v>198</v>
          </cell>
          <cell r="L201">
            <v>114</v>
          </cell>
          <cell r="M201">
            <v>73</v>
          </cell>
          <cell r="N201">
            <v>128</v>
          </cell>
          <cell r="O201">
            <v>220</v>
          </cell>
          <cell r="P201">
            <v>298</v>
          </cell>
          <cell r="Q201">
            <v>248</v>
          </cell>
          <cell r="R201">
            <v>133</v>
          </cell>
          <cell r="S201">
            <v>119</v>
          </cell>
          <cell r="T201">
            <v>138</v>
          </cell>
          <cell r="U201">
            <v>160</v>
          </cell>
          <cell r="V201">
            <v>186</v>
          </cell>
        </row>
        <row r="202">
          <cell r="A202" t="str">
            <v>2013Dirección_de_Dispositivos_Médicos_y_otras_TecnologiasVisita de verificación de requisitos para Bancos de semen, óvulos y embriones.</v>
          </cell>
          <cell r="D202">
            <v>2013</v>
          </cell>
          <cell r="E202" t="str">
            <v>Dirección_de_Dispositivos_Médicos_y_otras_Tecnologias</v>
          </cell>
          <cell r="F202" t="str">
            <v>Visita de verificación de requisitos para Bancos de semen, óvulos y embriones.</v>
          </cell>
          <cell r="G202">
            <v>0</v>
          </cell>
          <cell r="H202">
            <v>7</v>
          </cell>
          <cell r="I202">
            <v>11</v>
          </cell>
          <cell r="J202">
            <v>1.5714285714285714</v>
          </cell>
          <cell r="K202">
            <v>0</v>
          </cell>
          <cell r="L202">
            <v>1</v>
          </cell>
          <cell r="M202">
            <v>1</v>
          </cell>
          <cell r="N202">
            <v>0</v>
          </cell>
          <cell r="O202">
            <v>0</v>
          </cell>
          <cell r="P202">
            <v>4</v>
          </cell>
          <cell r="Q202">
            <v>0</v>
          </cell>
          <cell r="R202">
            <v>0</v>
          </cell>
          <cell r="S202">
            <v>1</v>
          </cell>
          <cell r="T202">
            <v>1</v>
          </cell>
          <cell r="U202">
            <v>3</v>
          </cell>
          <cell r="V202">
            <v>0</v>
          </cell>
        </row>
        <row r="203">
          <cell r="A203" t="str">
            <v>2013Dirección_de_Dispositivos_Médicos_y_otras_TecnologiasDocumentos Técnicos Públicados</v>
          </cell>
          <cell r="D203">
            <v>2013</v>
          </cell>
          <cell r="E203" t="str">
            <v>Dirección_de_Dispositivos_Médicos_y_otras_Tecnologias</v>
          </cell>
          <cell r="F203" t="str">
            <v>Documentos Técnicos Públicados</v>
          </cell>
          <cell r="G203">
            <v>0</v>
          </cell>
          <cell r="H203">
            <v>9</v>
          </cell>
          <cell r="I203">
            <v>9</v>
          </cell>
          <cell r="J203">
            <v>1</v>
          </cell>
          <cell r="K203">
            <v>0</v>
          </cell>
          <cell r="L203">
            <v>0</v>
          </cell>
          <cell r="M203">
            <v>1</v>
          </cell>
          <cell r="N203">
            <v>1</v>
          </cell>
          <cell r="O203">
            <v>1</v>
          </cell>
          <cell r="P203">
            <v>0</v>
          </cell>
          <cell r="Q203">
            <v>1</v>
          </cell>
          <cell r="R203">
            <v>0</v>
          </cell>
          <cell r="S203">
            <v>1</v>
          </cell>
          <cell r="T203">
            <v>2</v>
          </cell>
          <cell r="U203">
            <v>0</v>
          </cell>
          <cell r="V203">
            <v>2</v>
          </cell>
        </row>
        <row r="204">
          <cell r="A204" t="str">
            <v xml:space="preserve">2013Dirección_de_Dispositivos_Médicos_y_otras_TecnologiasVisitas de IVC Bancos de Tejido y Medula Osea, Bancos de Medicina Reproductiva </v>
          </cell>
          <cell r="D204">
            <v>2013</v>
          </cell>
          <cell r="E204" t="str">
            <v>Dirección_de_Dispositivos_Médicos_y_otras_Tecnologias</v>
          </cell>
          <cell r="F204" t="str">
            <v xml:space="preserve">Visitas de IVC Bancos de Tejido y Medula Osea, Bancos de Medicina Reproductiva </v>
          </cell>
          <cell r="G204">
            <v>0</v>
          </cell>
          <cell r="H204">
            <v>12</v>
          </cell>
          <cell r="I204">
            <v>16</v>
          </cell>
          <cell r="J204">
            <v>1.3333333333333333</v>
          </cell>
          <cell r="K204">
            <v>0</v>
          </cell>
          <cell r="L204">
            <v>0</v>
          </cell>
          <cell r="M204">
            <v>2</v>
          </cell>
          <cell r="N204">
            <v>3</v>
          </cell>
          <cell r="O204">
            <v>3</v>
          </cell>
          <cell r="P204">
            <v>2</v>
          </cell>
          <cell r="Q204">
            <v>0</v>
          </cell>
          <cell r="R204">
            <v>0</v>
          </cell>
          <cell r="S204">
            <v>2</v>
          </cell>
          <cell r="T204">
            <v>1</v>
          </cell>
          <cell r="U204">
            <v>0</v>
          </cell>
          <cell r="V204">
            <v>3</v>
          </cell>
        </row>
        <row r="205">
          <cell r="A205" t="str">
            <v>2013Dirección_de_Dispositivos_Médicos_y_otras_TecnologiasVisitas de Acompañamiento Técnico en actividades relacionadas con IVC</v>
          </cell>
          <cell r="D205">
            <v>2013</v>
          </cell>
          <cell r="E205" t="str">
            <v>Dirección_de_Dispositivos_Médicos_y_otras_Tecnologias</v>
          </cell>
          <cell r="F205" t="str">
            <v>Visitas de Acompañamiento Técnico en actividades relacionadas con IVC</v>
          </cell>
          <cell r="G205">
            <v>0</v>
          </cell>
          <cell r="H205">
            <v>164</v>
          </cell>
          <cell r="I205">
            <v>257</v>
          </cell>
          <cell r="J205">
            <v>1.5670731707317074</v>
          </cell>
          <cell r="K205">
            <v>11</v>
          </cell>
          <cell r="L205">
            <v>18</v>
          </cell>
          <cell r="M205">
            <v>7</v>
          </cell>
          <cell r="N205">
            <v>14</v>
          </cell>
          <cell r="O205">
            <v>0</v>
          </cell>
          <cell r="P205">
            <v>68</v>
          </cell>
          <cell r="Q205">
            <v>37</v>
          </cell>
          <cell r="R205">
            <v>34</v>
          </cell>
          <cell r="S205">
            <v>26</v>
          </cell>
          <cell r="T205">
            <v>19</v>
          </cell>
          <cell r="U205">
            <v>10</v>
          </cell>
          <cell r="V205">
            <v>13</v>
          </cell>
        </row>
        <row r="206">
          <cell r="A206" t="str">
            <v>2013Dirección_de_Dispositivos_Médicos_y_otras_TecnologiasCapacitaciónes Técnicas a entes territoriales y otros actores.</v>
          </cell>
          <cell r="D206">
            <v>2013</v>
          </cell>
          <cell r="E206" t="str">
            <v>Dirección_de_Dispositivos_Médicos_y_otras_Tecnologias</v>
          </cell>
          <cell r="F206" t="str">
            <v>Capacitaciónes Técnicas a entes territoriales y otros actores.</v>
          </cell>
          <cell r="G206">
            <v>0</v>
          </cell>
          <cell r="H206">
            <v>78</v>
          </cell>
          <cell r="I206">
            <v>83</v>
          </cell>
          <cell r="J206">
            <v>1.0641025641025641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16</v>
          </cell>
          <cell r="Q206">
            <v>24</v>
          </cell>
          <cell r="R206">
            <v>7</v>
          </cell>
          <cell r="S206">
            <v>15</v>
          </cell>
          <cell r="T206">
            <v>14</v>
          </cell>
          <cell r="U206">
            <v>6</v>
          </cell>
          <cell r="V206">
            <v>0</v>
          </cell>
        </row>
        <row r="207">
          <cell r="A207" t="str">
            <v>2013Dirección_de_Cosméticos_Aseo_Plaguicidas_y_Productos_de_Higiene_DomesticaCertificaciones para Establecimientos Fabricantes de Productos Cosméticos, de Higiene Doméstica, Absorbentes de Higiene Personal y Plaguicidas de Uso Doméstico</v>
          </cell>
          <cell r="D207">
            <v>2013</v>
          </cell>
          <cell r="E207" t="str">
            <v>Dirección_de_Cosméticos_Aseo_Plaguicidas_y_Productos_de_Higiene_Domestica</v>
          </cell>
          <cell r="F207" t="str">
            <v>Certificaciones para Establecimientos Fabricantes de Productos Cosméticos, de Higiene Doméstica, Absorbentes de Higiene Personal y Plaguicidas de Uso Doméstico</v>
          </cell>
          <cell r="G207" t="str">
            <v>Certificaciones para Establecimientos Fabricantes de Productos Cosméticos, de Higiene Doméstica, Absorbentes de Higiene Personal y Plaguicidas de Uso Doméstico</v>
          </cell>
          <cell r="H207">
            <v>120</v>
          </cell>
          <cell r="I207">
            <v>121</v>
          </cell>
          <cell r="J207">
            <v>1.0083333333333333</v>
          </cell>
          <cell r="K207">
            <v>10</v>
          </cell>
          <cell r="L207">
            <v>10</v>
          </cell>
          <cell r="M207">
            <v>10</v>
          </cell>
          <cell r="N207">
            <v>20</v>
          </cell>
          <cell r="O207">
            <v>8</v>
          </cell>
          <cell r="P207">
            <v>9</v>
          </cell>
          <cell r="Q207">
            <v>6</v>
          </cell>
          <cell r="R207">
            <v>9</v>
          </cell>
          <cell r="S207">
            <v>13</v>
          </cell>
          <cell r="T207">
            <v>9</v>
          </cell>
          <cell r="U207">
            <v>6</v>
          </cell>
          <cell r="V207">
            <v>11</v>
          </cell>
        </row>
        <row r="208">
          <cell r="A208" t="str">
            <v>2013Dirección_de_Cosméticos_Aseo_Plaguicidas_y_Productos_de_Higiene_DomesticaRegistros Sanitarios y/o renovaciòn de plaguicidas nuevos</v>
          </cell>
          <cell r="D208">
            <v>2013</v>
          </cell>
          <cell r="E208" t="str">
            <v>Dirección_de_Cosméticos_Aseo_Plaguicidas_y_Productos_de_Higiene_Domestica</v>
          </cell>
          <cell r="F208" t="str">
            <v>Registros Sanitarios y/o renovaciòn de plaguicidas nuevos</v>
          </cell>
          <cell r="G208" t="str">
            <v>Registros Sanitarios y/o renovaciòn de plaguicidas nuevos</v>
          </cell>
          <cell r="H208">
            <v>50</v>
          </cell>
          <cell r="I208">
            <v>43</v>
          </cell>
          <cell r="J208">
            <v>0.86</v>
          </cell>
          <cell r="K208">
            <v>0</v>
          </cell>
          <cell r="L208">
            <v>13</v>
          </cell>
          <cell r="M208">
            <v>10</v>
          </cell>
          <cell r="N208">
            <v>0</v>
          </cell>
          <cell r="O208">
            <v>3</v>
          </cell>
          <cell r="P208">
            <v>4</v>
          </cell>
          <cell r="Q208">
            <v>0</v>
          </cell>
          <cell r="R208">
            <v>3</v>
          </cell>
          <cell r="S208">
            <v>1</v>
          </cell>
          <cell r="T208">
            <v>3</v>
          </cell>
          <cell r="U208">
            <v>1</v>
          </cell>
          <cell r="V208">
            <v>5</v>
          </cell>
        </row>
        <row r="209">
          <cell r="A209" t="str">
            <v xml:space="preserve">2013Dirección_de_Cosméticos_Aseo_Plaguicidas_y_Productos_de_Higiene_DomesticaVisitas de Seguimiento a Establecimientos Certificados. </v>
          </cell>
          <cell r="D209">
            <v>2013</v>
          </cell>
          <cell r="E209" t="str">
            <v>Dirección_de_Cosméticos_Aseo_Plaguicidas_y_Productos_de_Higiene_Domestica</v>
          </cell>
          <cell r="F209" t="str">
            <v xml:space="preserve">Visitas de Seguimiento a Establecimientos Certificados. </v>
          </cell>
          <cell r="G209" t="str">
            <v xml:space="preserve">Visitas de Seguimiento a Establecimientos Certificados. </v>
          </cell>
          <cell r="H209">
            <v>35</v>
          </cell>
          <cell r="I209">
            <v>46</v>
          </cell>
          <cell r="J209">
            <v>1.3142857142857143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4</v>
          </cell>
          <cell r="Q209">
            <v>5</v>
          </cell>
          <cell r="R209">
            <v>5</v>
          </cell>
          <cell r="S209">
            <v>18</v>
          </cell>
          <cell r="T209">
            <v>10</v>
          </cell>
          <cell r="U209">
            <v>2</v>
          </cell>
          <cell r="V209">
            <v>2</v>
          </cell>
        </row>
        <row r="210">
          <cell r="A210" t="str">
            <v>2013Dirección_de_Cosméticos_Aseo_Plaguicidas_y_Productos_de_Higiene_DomesticaVisitas de Acompañamiento Técnico en actividades relacionadas con IVC</v>
          </cell>
          <cell r="D210">
            <v>2013</v>
          </cell>
          <cell r="E210" t="str">
            <v>Dirección_de_Cosméticos_Aseo_Plaguicidas_y_Productos_de_Higiene_Domestica</v>
          </cell>
          <cell r="F210" t="str">
            <v>Visitas de Acompañamiento Técnico en actividades relacionadas con IVC</v>
          </cell>
          <cell r="G210" t="str">
            <v>Visitas de Acompañamiento Técnico en actividades relacionadas con IVC</v>
          </cell>
          <cell r="H210">
            <v>110</v>
          </cell>
          <cell r="I210">
            <v>221</v>
          </cell>
          <cell r="J210">
            <v>2.0090909090909093</v>
          </cell>
          <cell r="K210">
            <v>3</v>
          </cell>
          <cell r="L210">
            <v>2</v>
          </cell>
          <cell r="M210">
            <v>6</v>
          </cell>
          <cell r="N210">
            <v>1</v>
          </cell>
          <cell r="O210">
            <v>21</v>
          </cell>
          <cell r="P210">
            <v>8</v>
          </cell>
          <cell r="Q210">
            <v>48</v>
          </cell>
          <cell r="R210">
            <v>42</v>
          </cell>
          <cell r="S210">
            <v>31</v>
          </cell>
          <cell r="T210">
            <v>14</v>
          </cell>
          <cell r="U210">
            <v>33</v>
          </cell>
          <cell r="V210">
            <v>12</v>
          </cell>
        </row>
        <row r="211">
          <cell r="A211" t="str">
            <v>2013Dirección_de_Cosméticos_Aseo_Plaguicidas_y_Productos_de_Higiene_DomesticaCapacitaciónes Técnicas a entes territoriales y otros actores.</v>
          </cell>
          <cell r="D211">
            <v>2013</v>
          </cell>
          <cell r="E211" t="str">
            <v>Dirección_de_Cosméticos_Aseo_Plaguicidas_y_Productos_de_Higiene_Domestica</v>
          </cell>
          <cell r="F211" t="str">
            <v>Capacitaciónes Técnicas a entes territoriales y otros actores.</v>
          </cell>
          <cell r="G211" t="str">
            <v>Capacitaciónes Técnicas a entes territoriales y otros actores.</v>
          </cell>
          <cell r="H211">
            <v>10</v>
          </cell>
          <cell r="I211">
            <v>20</v>
          </cell>
          <cell r="J211">
            <v>2</v>
          </cell>
          <cell r="K211">
            <v>0</v>
          </cell>
          <cell r="L211">
            <v>0</v>
          </cell>
          <cell r="M211">
            <v>0</v>
          </cell>
          <cell r="N211">
            <v>3</v>
          </cell>
          <cell r="O211">
            <v>2</v>
          </cell>
          <cell r="P211">
            <v>1</v>
          </cell>
          <cell r="Q211">
            <v>1</v>
          </cell>
          <cell r="R211">
            <v>0</v>
          </cell>
          <cell r="S211">
            <v>3</v>
          </cell>
          <cell r="T211">
            <v>2</v>
          </cell>
          <cell r="U211">
            <v>6</v>
          </cell>
          <cell r="V211">
            <v>2</v>
          </cell>
        </row>
        <row r="212">
          <cell r="A212" t="str">
            <v>2013Dirección_de_Cosméticos_Aseo_Plaguicidas_y_Productos_de_Higiene_DomesticaAsignación de Códigos de Notificación Sanitaria Obligatoria, reconocimiento o renovació General.</v>
          </cell>
          <cell r="D212">
            <v>2013</v>
          </cell>
          <cell r="E212" t="str">
            <v>Dirección_de_Cosméticos_Aseo_Plaguicidas_y_Productos_de_Higiene_Domestica</v>
          </cell>
          <cell r="F212" t="str">
            <v>Asignación de Códigos de Notificación Sanitaria Obligatoria, reconocimiento o renovació General.</v>
          </cell>
          <cell r="G212" t="str">
            <v>Asignación de Códigos de Notificación Sanitaria Obligatoria, reconocimiento o renovació General.</v>
          </cell>
          <cell r="H212">
            <v>14500</v>
          </cell>
          <cell r="I212">
            <v>14441</v>
          </cell>
          <cell r="J212">
            <v>0.99593103448275866</v>
          </cell>
          <cell r="K212">
            <v>681</v>
          </cell>
          <cell r="L212">
            <v>1089</v>
          </cell>
          <cell r="M212">
            <v>879</v>
          </cell>
          <cell r="N212">
            <v>1302</v>
          </cell>
          <cell r="O212">
            <v>1300</v>
          </cell>
          <cell r="P212">
            <v>894</v>
          </cell>
          <cell r="Q212">
            <v>1462</v>
          </cell>
          <cell r="R212">
            <v>1284</v>
          </cell>
          <cell r="S212">
            <v>1168</v>
          </cell>
          <cell r="T212">
            <v>1371</v>
          </cell>
          <cell r="U212">
            <v>1355</v>
          </cell>
          <cell r="V212">
            <v>1656</v>
          </cell>
        </row>
        <row r="213">
          <cell r="A213" t="str">
            <v>2013Dirección_de_Cosméticos_Aseo_Plaguicidas_y_Productos_de_Higiene_DomesticaTramites asociados a registros sanitarios, permisos y notificaciones</v>
          </cell>
          <cell r="D213">
            <v>2013</v>
          </cell>
          <cell r="E213" t="str">
            <v>Dirección_de_Cosméticos_Aseo_Plaguicidas_y_Productos_de_Higiene_Domestica</v>
          </cell>
          <cell r="F213" t="str">
            <v>Tramites asociados a registros sanitarios, permisos y notificaciones</v>
          </cell>
          <cell r="G213" t="str">
            <v>Tramites asociados a registros sanitarios, permisos y notificaciones</v>
          </cell>
          <cell r="H213">
            <v>4000</v>
          </cell>
          <cell r="I213">
            <v>3627</v>
          </cell>
          <cell r="J213">
            <v>0.90674999999999994</v>
          </cell>
          <cell r="K213">
            <v>212</v>
          </cell>
          <cell r="L213">
            <v>424</v>
          </cell>
          <cell r="M213">
            <v>216</v>
          </cell>
          <cell r="N213">
            <v>444</v>
          </cell>
          <cell r="O213">
            <v>295</v>
          </cell>
          <cell r="P213">
            <v>229</v>
          </cell>
          <cell r="Q213">
            <v>336</v>
          </cell>
          <cell r="R213">
            <v>279</v>
          </cell>
          <cell r="S213">
            <v>310</v>
          </cell>
          <cell r="T213">
            <v>252</v>
          </cell>
          <cell r="U213">
            <v>305</v>
          </cell>
          <cell r="V213">
            <v>325</v>
          </cell>
        </row>
        <row r="214">
          <cell r="A214" t="str">
            <v>2013Dirección_de_Cosméticos_Aseo_Plaguicidas_y_Productos_de_Higiene_DomesticaDocumentos Técnicos Publicados.</v>
          </cell>
          <cell r="D214">
            <v>2013</v>
          </cell>
          <cell r="E214" t="str">
            <v>Dirección_de_Cosméticos_Aseo_Plaguicidas_y_Productos_de_Higiene_Domestica</v>
          </cell>
          <cell r="F214" t="str">
            <v>Documentos Técnicos Publicados.</v>
          </cell>
          <cell r="G214" t="str">
            <v>Documentos Técnicos Publicados.</v>
          </cell>
          <cell r="H214">
            <v>5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 t="str">
            <v>2013</v>
          </cell>
          <cell r="D215">
            <v>2013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 t="str">
            <v>2013</v>
          </cell>
          <cell r="D216">
            <v>2013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 t="str">
            <v>2013</v>
          </cell>
          <cell r="D217">
            <v>2013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 t="str">
            <v>2013</v>
          </cell>
          <cell r="D218">
            <v>2013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 t="str">
            <v>2013</v>
          </cell>
          <cell r="D219">
            <v>2013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 t="str">
            <v>2013</v>
          </cell>
          <cell r="D220">
            <v>2013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 t="str">
            <v>2013</v>
          </cell>
          <cell r="D221">
            <v>2013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 t="str">
            <v>2013</v>
          </cell>
          <cell r="D222">
            <v>2013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 t="str">
            <v>2013</v>
          </cell>
          <cell r="D223">
            <v>2013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 t="str">
            <v>2013</v>
          </cell>
          <cell r="D224">
            <v>2013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 t="str">
            <v>2013</v>
          </cell>
          <cell r="D225">
            <v>2013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 t="str">
            <v>2013</v>
          </cell>
          <cell r="D226">
            <v>2013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 t="str">
            <v>2013</v>
          </cell>
          <cell r="D227">
            <v>2013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 t="str">
            <v>2013</v>
          </cell>
          <cell r="D228">
            <v>2013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 t="str">
            <v>2013</v>
          </cell>
          <cell r="D229">
            <v>2013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 t="str">
            <v>2013</v>
          </cell>
          <cell r="D230">
            <v>2013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 t="str">
            <v>2013</v>
          </cell>
          <cell r="D231">
            <v>2013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 t="str">
            <v>2013</v>
          </cell>
          <cell r="D232">
            <v>2013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 t="str">
            <v>2013</v>
          </cell>
          <cell r="D233">
            <v>2013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 t="str">
            <v>2013</v>
          </cell>
          <cell r="D234">
            <v>2013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 t="str">
            <v>2013</v>
          </cell>
          <cell r="D235">
            <v>2013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 t="str">
            <v>2013</v>
          </cell>
          <cell r="D236">
            <v>2013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 t="str">
            <v>2013</v>
          </cell>
          <cell r="D237">
            <v>2013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 t="str">
            <v>2013</v>
          </cell>
          <cell r="D238">
            <v>2013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 t="str">
            <v>2013</v>
          </cell>
          <cell r="D239">
            <v>2013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 t="str">
            <v>2013</v>
          </cell>
          <cell r="D240">
            <v>2013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 t="str">
            <v>2013</v>
          </cell>
          <cell r="D241">
            <v>2013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 t="str">
            <v>2013</v>
          </cell>
          <cell r="D242">
            <v>2013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 t="str">
            <v>2013</v>
          </cell>
          <cell r="D243">
            <v>2013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 t="str">
            <v>2013</v>
          </cell>
          <cell r="D244">
            <v>2013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 t="str">
            <v>2013</v>
          </cell>
          <cell r="D245">
            <v>2013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 t="str">
            <v>2013</v>
          </cell>
          <cell r="D246">
            <v>2013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 t="str">
            <v>2013</v>
          </cell>
          <cell r="D247">
            <v>2013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 t="str">
            <v>2013</v>
          </cell>
          <cell r="D248">
            <v>2013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 t="str">
            <v>2013</v>
          </cell>
          <cell r="D249">
            <v>2013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 t="str">
            <v>2013</v>
          </cell>
          <cell r="D250">
            <v>2013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 t="str">
            <v>2013</v>
          </cell>
          <cell r="D251">
            <v>2013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 t="str">
            <v>2013</v>
          </cell>
          <cell r="D252">
            <v>2013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 t="str">
            <v>2013</v>
          </cell>
          <cell r="D253">
            <v>2013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 t="str">
            <v>2013</v>
          </cell>
          <cell r="D254">
            <v>2013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 t="str">
            <v>2013</v>
          </cell>
          <cell r="D255">
            <v>2013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 t="str">
            <v>2013</v>
          </cell>
          <cell r="D256">
            <v>2013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 t="str">
            <v>2013</v>
          </cell>
          <cell r="D257">
            <v>2013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 t="str">
            <v>2013</v>
          </cell>
          <cell r="D258">
            <v>2013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 t="str">
            <v>2013</v>
          </cell>
          <cell r="D259">
            <v>2013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 t="str">
            <v>2013</v>
          </cell>
          <cell r="D260">
            <v>2013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 t="str">
            <v>2013</v>
          </cell>
          <cell r="D261">
            <v>2013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 t="str">
            <v>2013</v>
          </cell>
          <cell r="D262">
            <v>2013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 t="str">
            <v>2013</v>
          </cell>
          <cell r="D263">
            <v>2013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 t="str">
            <v>2013</v>
          </cell>
          <cell r="D264">
            <v>2013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 t="str">
            <v>2013</v>
          </cell>
          <cell r="D265">
            <v>2013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 t="str">
            <v>2013</v>
          </cell>
          <cell r="D266">
            <v>2013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</sheetData>
      <sheetData sheetId="2">
        <row r="3">
          <cell r="A3" t="str">
            <v>Acompañamiento a las autoridades sanitarias de terceros paises para la habilitación y certificación de estableccimientos colombianos que quieren exportar.</v>
          </cell>
        </row>
        <row r="4">
          <cell r="A4" t="str">
            <v>Acompañamientos Técnicos</v>
          </cell>
          <cell r="D4">
            <v>2010</v>
          </cell>
        </row>
        <row r="5">
          <cell r="A5" t="str">
            <v>Actos Adminisitrativos proferidos por procesos</v>
          </cell>
          <cell r="D5">
            <v>2011</v>
          </cell>
        </row>
        <row r="6">
          <cell r="A6" t="str">
            <v>Acuerdos suscritos de  apoyo a los productores colombianos del sector avícola, cárnico bovino-porcino y lácteo interesados en ingresar a mercados internacionales en el logro del acceso sanitario a terceros paises.</v>
          </cell>
          <cell r="D6">
            <v>2012</v>
          </cell>
        </row>
        <row r="7">
          <cell r="A7" t="str">
            <v>Aditorias realizadas</v>
          </cell>
          <cell r="D7">
            <v>2013</v>
          </cell>
        </row>
        <row r="8">
          <cell r="A8" t="str">
            <v>Adquisición de Insumos Materiales y Elementos para Laboratorios</v>
          </cell>
          <cell r="D8">
            <v>2014</v>
          </cell>
        </row>
        <row r="9">
          <cell r="A9" t="str">
            <v>Adquisición Equipos de Laboratorio</v>
          </cell>
          <cell r="D9">
            <v>2015</v>
          </cell>
        </row>
        <row r="10">
          <cell r="A10" t="str">
            <v xml:space="preserve">Analizis de reportes de eventos e incidentes adversos asociados al uso de los dispositivos médicos Reactivovigilancia. </v>
          </cell>
        </row>
        <row r="11">
          <cell r="A11" t="str">
            <v xml:space="preserve">Analizis de reportes de eventos e incidentes adversos asociados al uso de los dispositivos médicos Tecnovigilancia. </v>
          </cell>
        </row>
        <row r="12">
          <cell r="A12" t="str">
            <v xml:space="preserve">Asignación de Códigos de Notificación Sanitaria Obligatoria, reconocimiento o renovación para productos Cosméticos. </v>
          </cell>
        </row>
        <row r="13">
          <cell r="A13" t="str">
            <v>Asignación de Códigos de Notificaciòn Sanitaria Obligatoria, reconocimiento o renovación para productos de Higiene Doméstica y Absorbentes de Higiene Personal.</v>
          </cell>
        </row>
        <row r="14">
          <cell r="A14" t="str">
            <v>Asistencia a Reuniones de representación del INVIMA frente a otros organismos</v>
          </cell>
        </row>
        <row r="15">
          <cell r="A15" t="str">
            <v>Asistencia Técnica a entes descentralizados</v>
          </cell>
        </row>
        <row r="16">
          <cell r="A16" t="str">
            <v>Asistencia Técnica a entes territoriales y otros actores.</v>
          </cell>
        </row>
        <row r="17">
          <cell r="A17" t="str">
            <v>Auditorias a los centros de análisis del programa de demuestra la calidad.</v>
          </cell>
        </row>
        <row r="18">
          <cell r="A18" t="str">
            <v>Auditorias de certificación de Buenas Practicas de Bancos de Tejido y Medula Osea</v>
          </cell>
        </row>
        <row r="19">
          <cell r="A19" t="str">
            <v>Autorizaciones Sanitarias</v>
          </cell>
        </row>
        <row r="20">
          <cell r="A20" t="str">
            <v>Boletines de Farmacovigilancia publicado</v>
          </cell>
        </row>
        <row r="21">
          <cell r="A21" t="str">
            <v>Cambios de Notificaciones y/o modificaciòn de Registro Sanitario para productos cosméticos.</v>
          </cell>
        </row>
        <row r="22">
          <cell r="A22" t="str">
            <v>Cambios de Notificaciones y/o modificaciòn de Registro Sanitario para productos de Higiene Doméstica y Absorbentes de Higiene Personal.</v>
          </cell>
        </row>
        <row r="23">
          <cell r="A23" t="str">
            <v>Cantidad De registros Sanitarios y/o renovaciòn de plaguicidas nuevos.</v>
          </cell>
        </row>
        <row r="24">
          <cell r="A24" t="str">
            <v>Capacitaciónes Técnicas a entes descentralizados.</v>
          </cell>
        </row>
        <row r="25">
          <cell r="A25" t="str">
            <v>Capacitaciónes Técnicas a entes territoriales y otros actores.</v>
          </cell>
        </row>
        <row r="26">
          <cell r="A26" t="str">
            <v>Capacitaciones Técnicas realizadas.</v>
          </cell>
        </row>
        <row r="27">
          <cell r="A27" t="str">
            <v>Certificaciones BPC ( Buenas Practicas Clinicas) expedidas.</v>
          </cell>
        </row>
        <row r="28">
          <cell r="A28" t="str">
            <v>Certificaciones BPC (Buenas Practicas Clinicas) realizadas.</v>
          </cell>
        </row>
        <row r="29">
          <cell r="A29" t="str">
            <v>Certificaciones BPE (Buenas Practicas de Elaboración) expedidas.</v>
          </cell>
        </row>
        <row r="30">
          <cell r="A30" t="str">
            <v>Certificaciones BPF (Buenas Practicas de Fabricación) expedidas.</v>
          </cell>
        </row>
        <row r="31">
          <cell r="A31" t="str">
            <v>Certificaciones BPF (Buenas Practicas de Farmacovigilancia) realizadas.</v>
          </cell>
        </row>
        <row r="32">
          <cell r="A32" t="str">
            <v>Certificaciones BPL (Buenas Practicas de Laboratorio) expedidas.</v>
          </cell>
        </row>
        <row r="33">
          <cell r="A33" t="str">
            <v>Certificaciones BPM (Buenas Practias de Manufactura) para Gases Medicinales expedidas.</v>
          </cell>
        </row>
        <row r="34">
          <cell r="A34" t="str">
            <v>Certificaciones BPM (Buenas Practicas de Manufactura) De Orden Internacional expedidas.</v>
          </cell>
        </row>
        <row r="35">
          <cell r="A35" t="str">
            <v>Certificaciones BPM (Buenas Practicas de Manufactura) expedidas.</v>
          </cell>
        </row>
        <row r="36">
          <cell r="A36" t="str">
            <v>Certificaciones BPM (Buenas Practicas de Manufactura) para Fabricantes  expedidas.</v>
          </cell>
        </row>
        <row r="37">
          <cell r="A37" t="str">
            <v>Certificaciones BPM de cosméticos y NTF de aseo expedidas.</v>
          </cell>
        </row>
        <row r="38">
          <cell r="A38" t="str">
            <v>Certificaciones CCA (Certificados de Capacidad de Almacenamiento) expedidos.</v>
          </cell>
        </row>
        <row r="39">
          <cell r="A39" t="str">
            <v>Certificaciones CCP de aseo expedidas.</v>
          </cell>
        </row>
        <row r="40">
          <cell r="A40" t="str">
            <v>Certificaciones CCP de cosméticos expedidas.</v>
          </cell>
        </row>
        <row r="41">
          <cell r="A41" t="str">
            <v>Certificaciones Condiciones Sanitarias para Bancos de Tejido y Medula Osea expedidas.</v>
          </cell>
        </row>
        <row r="42">
          <cell r="A42" t="str">
            <v>Certificaciones de Clasificación</v>
          </cell>
        </row>
        <row r="43">
          <cell r="A43" t="str">
            <v>Certificaciones HACCP expedidas.</v>
          </cell>
        </row>
        <row r="44">
          <cell r="A44" t="str">
            <v>Certificados de concepto sanitario de plaguicidas de uso doméstico</v>
          </cell>
        </row>
        <row r="45">
          <cell r="A45" t="str">
            <v xml:space="preserve">CIIS expedidos </v>
          </cell>
        </row>
        <row r="46">
          <cell r="A46" t="str">
            <v>Control y Seguimiento Certificaciones BPF</v>
          </cell>
        </row>
        <row r="47">
          <cell r="A47" t="str">
            <v>Control y Seguimiento Certificaciones BPM</v>
          </cell>
        </row>
        <row r="48">
          <cell r="A48" t="str">
            <v>Control y Seguimiento Certificaciones HACCP</v>
          </cell>
        </row>
        <row r="49">
          <cell r="A49" t="str">
            <v>Controles a Certificaciones BPF o a Autorizaciones de empresas recicladoras de materiales de envases de alimentos.</v>
          </cell>
        </row>
        <row r="50">
          <cell r="A50" t="str">
            <v>Convenios con entidades públicas y privadas competentes en materia sanitaria, de propiedad intelectual y de cooperación internacional.</v>
          </cell>
        </row>
        <row r="51">
          <cell r="A51" t="str">
            <v>Diagnóstico Nacional de Laboratorios Especializados.</v>
          </cell>
        </row>
        <row r="52">
          <cell r="A52" t="str">
            <v>Documentos Técnicos Públicados</v>
          </cell>
        </row>
        <row r="53">
          <cell r="A53" t="str">
            <v xml:space="preserve">Documentos ténicos elaborados, validados. </v>
          </cell>
        </row>
        <row r="54">
          <cell r="A54" t="str">
            <v>Emición de Boletines de Farmacovigilancia.</v>
          </cell>
        </row>
        <row r="55">
          <cell r="A55" t="str">
            <v>Emisión de concepto sanitario de autorizaciones de importación y exportación radicadas ante el INVIMA.</v>
          </cell>
        </row>
        <row r="56">
          <cell r="A56" t="str">
            <v>Emisión de concepto sanitario de licencias de importación solicitadas ante el VUCE.</v>
          </cell>
        </row>
        <row r="57">
          <cell r="A57" t="str">
            <v>Entidades Administradoras de Planes de Beneficios APBrealizadas.</v>
          </cell>
        </row>
        <row r="58">
          <cell r="A58" t="str">
            <v>Estudios de referenciación realizados con entidades públicas y privadas</v>
          </cell>
        </row>
        <row r="59">
          <cell r="A59" t="str">
            <v>Fracciones reportadas a las Direcciones de Responsabilidad Sanitaria y/o de Operaciones Sanitarias.</v>
          </cell>
        </row>
        <row r="60">
          <cell r="A60" t="str">
            <v>Implementación de procesos</v>
          </cell>
        </row>
        <row r="61">
          <cell r="A61" t="str">
            <v>Implementación del Sistema de Gestión de Riesgo Clínico con la metodología Análisis Modo Falla Efecto en Instituciones Prestadoras de Servicios de Salud a nivel nacional.</v>
          </cell>
        </row>
        <row r="62">
          <cell r="A62" t="str">
            <v>Inscripciones a la Red Nacional de Reactivovigilancia</v>
          </cell>
        </row>
        <row r="63">
          <cell r="A63" t="str">
            <v>Inscripciones a la Red Nacional de Tecnovigilancia</v>
          </cell>
        </row>
        <row r="64">
          <cell r="A64" t="str">
            <v>Liberación de lotes de productos biológicos.</v>
          </cell>
        </row>
        <row r="65">
          <cell r="A65" t="str">
            <v>Mantenimiento  de software y hadware a puestos de trabajo.</v>
          </cell>
        </row>
        <row r="66">
          <cell r="A66" t="str">
            <v>Modificación de Registro Sanitario para productos cosméticos.</v>
          </cell>
        </row>
        <row r="67">
          <cell r="A67" t="str">
            <v>Modificaciòn de Registro Sanitario para productos de Higiene Doméstica y Absorbentes de Higiene Personal.</v>
          </cell>
        </row>
        <row r="68">
          <cell r="A68" t="str">
            <v>Monto de Adquisición de hardware y Software</v>
          </cell>
        </row>
        <row r="69">
          <cell r="A69" t="str">
            <v>Muestras ALIMENTOS Tomadas</v>
          </cell>
        </row>
        <row r="70">
          <cell r="A70" t="str">
            <v>Muestras COSMETICOS Tomadas</v>
          </cell>
        </row>
        <row r="71">
          <cell r="A71" t="str">
            <v>Muestras DEMUESTRA DE LA CALIDAD</v>
          </cell>
        </row>
        <row r="72">
          <cell r="A72" t="str">
            <v>Muestras DISPOSITIVOS Tomadas</v>
          </cell>
        </row>
        <row r="73">
          <cell r="A73" t="str">
            <v>Muestras MEDICAMENTOS Tomadas</v>
          </cell>
        </row>
        <row r="74">
          <cell r="A74" t="str">
            <v>Notificaciones  o renovación de productos de higiene domestica y de absorventes de higiene personal.</v>
          </cell>
        </row>
        <row r="75">
          <cell r="A75" t="str">
            <v>Notificaciones, reconocimiento y renovacion de productos cosmetios.</v>
          </cell>
        </row>
        <row r="76">
          <cell r="A76" t="str">
            <v>Número de Alertas Gestionadas</v>
          </cell>
        </row>
        <row r="77">
          <cell r="A77" t="str">
            <v>Numero de equipos reportenciados/calibrados/verificados/calificados</v>
          </cell>
        </row>
        <row r="78">
          <cell r="A78" t="str">
            <v>Número de Informes de Seguridad Gestionados.</v>
          </cell>
        </row>
        <row r="79">
          <cell r="A79" t="str">
            <v>Número de Inscritos a la Red Nacional de Tecnovigilancia</v>
          </cell>
        </row>
        <row r="80">
          <cell r="A80" t="str">
            <v>PQRs recibidas</v>
          </cell>
        </row>
        <row r="81">
          <cell r="A81" t="str">
            <v>PQRs resueltas</v>
          </cell>
        </row>
        <row r="82">
          <cell r="A82" t="str">
            <v>Proyectos de cooperación internacional gestionados</v>
          </cell>
        </row>
        <row r="83">
          <cell r="A83" t="str">
            <v>Registros Sanitarios y/o renovaciòn de plaguicidas nuevos</v>
          </cell>
        </row>
        <row r="84">
          <cell r="A84" t="str">
            <v>Registros Sanitarios, permisos y notificaciones Nuevos</v>
          </cell>
        </row>
        <row r="85">
          <cell r="A85" t="str">
            <v>Requerimientos de servicios informaticos presentados.</v>
          </cell>
        </row>
        <row r="86">
          <cell r="A86" t="str">
            <v>Requerimientos de servicios presentados en el mes.</v>
          </cell>
        </row>
        <row r="87">
          <cell r="A87" t="str">
            <v>Resolución de recursos</v>
          </cell>
        </row>
        <row r="88">
          <cell r="A88" t="str">
            <v>Solicitudes de análisis de los productos</v>
          </cell>
        </row>
        <row r="89">
          <cell r="A89" t="str">
            <v>Tramites asociados a registros sanitarios, permisos y notificaciones</v>
          </cell>
        </row>
        <row r="90">
          <cell r="A90" t="str">
            <v>Visita de Verificación de requisitos para Bancos de semen, óvulos y embriones.</v>
          </cell>
        </row>
        <row r="91">
          <cell r="A91" t="str">
            <v>Visitas  para Certificaciòn y/o ampliaciòn de BPM Cosméticas.</v>
          </cell>
        </row>
        <row r="92">
          <cell r="A92" t="str">
            <v>Visitas a Instituciones de Salud de realizadas.</v>
          </cell>
        </row>
        <row r="93">
          <cell r="A93" t="str">
            <v>Visitas a Laboratorios de Medicamentos realizadas.</v>
          </cell>
        </row>
        <row r="94">
          <cell r="A94" t="str">
            <v>Visitas de Acompañamiento Técnico en actividades relacionadas con IVC</v>
          </cell>
        </row>
        <row r="95">
          <cell r="A95" t="str">
            <v>Visitas de Acompañamiento Técnico en actividades relacionadas con IVC de Bancos de Sangre.</v>
          </cell>
        </row>
        <row r="96">
          <cell r="A96" t="str">
            <v>Visitas de Acompañamiento Técnico en actividades relacionadas con IVC de Medicamentos.</v>
          </cell>
        </row>
        <row r="97">
          <cell r="A97" t="str">
            <v>Visitas de Apoyo a la ejecución de IVC institucional.</v>
          </cell>
        </row>
        <row r="98">
          <cell r="A98" t="str">
            <v>Visitas de Autorización Sanitarias Realizadas a PBA.</v>
          </cell>
        </row>
        <row r="99">
          <cell r="A99" t="str">
            <v>Visitas de Certificación BPM para Fabricantes realizadas.</v>
          </cell>
        </row>
        <row r="100">
          <cell r="A100" t="str">
            <v xml:space="preserve">Visitas de Certificaciòn y/o ampliaciòn del Concepto Sanitario de fabricaciòn de plaguicidas de uso doméstico </v>
          </cell>
        </row>
        <row r="101">
          <cell r="A101" t="str">
            <v>Visitas de Clasificación realizadas</v>
          </cell>
        </row>
        <row r="102">
          <cell r="A102" t="str">
            <v>Visitas de Habilitación a Terceros Paises.</v>
          </cell>
        </row>
        <row r="103">
          <cell r="A103" t="str">
            <v xml:space="preserve">Visitas de Habilitacion de establecimientos o de reconocimiento de Equivalencia de Sistemas Sanitarios en terceros países. </v>
          </cell>
        </row>
        <row r="104">
          <cell r="A104" t="str">
            <v xml:space="preserve">Visitas de IVC Alimentos  Efectivas realizadas. </v>
          </cell>
        </row>
        <row r="105">
          <cell r="A105" t="str">
            <v xml:space="preserve">Visitas de IVC Alimentos  No Efectivas realizadas. </v>
          </cell>
        </row>
        <row r="106">
          <cell r="A106" t="str">
            <v xml:space="preserve">Visitas de IVC Alimentos  que No Generan Concepto realizadas. </v>
          </cell>
        </row>
        <row r="107">
          <cell r="A107" t="str">
            <v xml:space="preserve">Visitas de IVC Alimentos  Total realizadas. </v>
          </cell>
        </row>
        <row r="108">
          <cell r="A108" t="str">
            <v xml:space="preserve">Visitas de IVC Bancos de Sangre local realizadas. </v>
          </cell>
        </row>
        <row r="109">
          <cell r="A109" t="str">
            <v>Visitas de IVC Bancos de Sangre y Puestos de Control.</v>
          </cell>
        </row>
        <row r="110">
          <cell r="A110" t="str">
            <v xml:space="preserve">Visitas de IVC Bancos de Tejido y Medula Osea, Bancos de Medicina Reproductiva </v>
          </cell>
        </row>
        <row r="111">
          <cell r="A111" t="str">
            <v xml:space="preserve">Visitas de IVC Cosmeticos  realizadas. </v>
          </cell>
        </row>
        <row r="112">
          <cell r="A112" t="str">
            <v xml:space="preserve">Visitas de IVC Dispositivos realizadas. </v>
          </cell>
        </row>
        <row r="113">
          <cell r="A113" t="str">
            <v>Visitas de IVC en Sitios de Control de Primera Barrera Dispositivos</v>
          </cell>
        </row>
        <row r="114">
          <cell r="A114" t="str">
            <v>Visitas de IVC en Sitios de Control de Primera Barrera Medicamentos</v>
          </cell>
        </row>
        <row r="115">
          <cell r="A115" t="str">
            <v xml:space="preserve">Visitas de IVC Medicamentos realizadas. </v>
          </cell>
        </row>
        <row r="116">
          <cell r="A116" t="str">
            <v>Visitas de IVC Plantas de Beneficio Animal de Desposte y Desprese Efectivas</v>
          </cell>
        </row>
        <row r="117">
          <cell r="A117" t="str">
            <v>Visitas de IVC Plantas de Beneficio Animal de Desposte y Desprese No Efectivas</v>
          </cell>
        </row>
        <row r="118">
          <cell r="A118" t="str">
            <v>Visitas de IVC Plantas de Beneficio Animal de Desposte y Desprese Total</v>
          </cell>
        </row>
        <row r="119">
          <cell r="A119" t="str">
            <v>Visitas de Seguimiento a Bancos de Sangre realizadas.</v>
          </cell>
        </row>
        <row r="120">
          <cell r="A120" t="str">
            <v xml:space="preserve">Visitas de Seguimiento a Estudios de Estabilidad de los Laboratorios Farmaceuticos </v>
          </cell>
        </row>
        <row r="121">
          <cell r="A121" t="str">
            <v>Visitas de Seguimiento a las Certificaciones BPC (Buenas Practicas Clinicas).</v>
          </cell>
        </row>
        <row r="122">
          <cell r="A122" t="str">
            <v>Visitas de Seguimiento a las Certificaciones BPE (Buenas Practicas de Elaboración).</v>
          </cell>
        </row>
        <row r="123">
          <cell r="A123" t="str">
            <v>Visitas de Seguimiento a las Certificaciones BPM (Buenas Practicas de Manufactura)</v>
          </cell>
        </row>
        <row r="124">
          <cell r="A124" t="str">
            <v>Visitas de Seguimiento a las Certificaciones BPM para Gases Medicinales.</v>
          </cell>
        </row>
        <row r="125">
          <cell r="A125" t="str">
            <v>Visitas de Seguimiento a las Certificaciones y/o ampliación de BPM Cosméticas.</v>
          </cell>
        </row>
        <row r="126">
          <cell r="A126" t="str">
            <v>Visitas de Seguimiento a las Certificaciones y/o ampliaciòn de CCP Cosméticos.</v>
          </cell>
        </row>
        <row r="127">
          <cell r="A127" t="str">
            <v>Visitas de Seguimiento a las Certificaciones y/o ampliaciòn de CCP de aseo.</v>
          </cell>
        </row>
        <row r="128">
          <cell r="A128" t="str">
            <v>Visitas de Seguimiento a los diferentes procesos, planes, programas, proyectos y actividades institucionales</v>
          </cell>
        </row>
        <row r="129">
          <cell r="A129" t="str">
            <v xml:space="preserve">Visitas de Seguimiento a los GTTs </v>
          </cell>
        </row>
        <row r="130">
          <cell r="A130" t="str">
            <v>Visitas de Seguimiento a Patrocinadores/CRO Contract Research Organization.</v>
          </cell>
        </row>
        <row r="131">
          <cell r="A131" t="str">
            <v>Visitas de Seguimiento a Protocolos de Investigación Clínica</v>
          </cell>
        </row>
        <row r="132">
          <cell r="A132" t="str">
            <v>Visitas de Seguimiento al Programa Nacional de Farmacovigilancia en Entidades Administradoras de Planes de Beneficios APB.</v>
          </cell>
        </row>
        <row r="133">
          <cell r="A133" t="str">
            <v xml:space="preserve">Visitas de Seguimiento al Programa Nacional de Farmacovigilancia en instituciones de salud. </v>
          </cell>
        </row>
        <row r="134">
          <cell r="A134" t="str">
            <v xml:space="preserve">Visitas de Seguimiento al Programa Nacional de Farmacovigilancia en Laboratorios de Medicamentos.  </v>
          </cell>
        </row>
        <row r="135">
          <cell r="A135" t="str">
            <v>Visitas de Seguimientos a Certificaciones</v>
          </cell>
        </row>
        <row r="136">
          <cell r="A136" t="str">
            <v>Visitas de Seguimientos a establecimientos Certificados con Concepto Sanitario de Fabricaciòn de Plaguicidas de uso Doméstico.</v>
          </cell>
        </row>
        <row r="137">
          <cell r="A137" t="str">
            <v>Visitas de Seguimientos a establecimientos Certificados de Cosméticos, Aseo y con Concepto Sanitario de Plaguicidas de uso Doméstico.</v>
          </cell>
        </row>
        <row r="138">
          <cell r="A138" t="str">
            <v>Visitas de Seguimientos a establecimientos Certificados de Cosméticos.</v>
          </cell>
        </row>
        <row r="139">
          <cell r="A139" t="str">
            <v>Visitas de Seguimientos a establecimientos Certificados de Higiene Doméstica y Absorbentes de Higiene Personal.</v>
          </cell>
        </row>
        <row r="140">
          <cell r="A140" t="str">
            <v>Visitas de Seguimientos a las Certificaciones BPF</v>
          </cell>
        </row>
        <row r="141">
          <cell r="A141" t="str">
            <v>Visitas de Seguimientos a las Certificaciones BPM</v>
          </cell>
        </row>
        <row r="142">
          <cell r="A142" t="str">
            <v xml:space="preserve">Visitas de Seguimientos a las Certificaciones de BPM para Gases Medicinales </v>
          </cell>
        </row>
        <row r="143">
          <cell r="A143" t="str">
            <v>Visitas de Seguimientos a las Certificaciones HACCP</v>
          </cell>
        </row>
        <row r="144">
          <cell r="A144" t="str">
            <v>Visitas de verificación de prerequisitos realizadas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yectos"/>
      <sheetName val="Dependencias"/>
      <sheetName val="Actividades"/>
      <sheetName val="Control"/>
      <sheetName val="Tablas_Relacion"/>
      <sheetName val="Informacion_CDP"/>
      <sheetName val="Informacion_CRP"/>
      <sheetName val="Informacion_OBL"/>
      <sheetName val="Salas"/>
      <sheetName val="Tablas"/>
    </sheetNames>
    <sheetDataSet>
      <sheetData sheetId="0"/>
      <sheetData sheetId="1">
        <row r="11">
          <cell r="C11" t="str">
            <v>Dirección General</v>
          </cell>
          <cell r="D11">
            <v>794856568</v>
          </cell>
          <cell r="E11">
            <v>111899998.71000004</v>
          </cell>
          <cell r="F11">
            <v>682956569.28999996</v>
          </cell>
          <cell r="G11">
            <v>0.85921988542969419</v>
          </cell>
          <cell r="H11">
            <v>682956568</v>
          </cell>
          <cell r="I11">
            <v>0.85921988380675995</v>
          </cell>
          <cell r="J11">
            <v>682857186.24000001</v>
          </cell>
        </row>
        <row r="12">
          <cell r="C12" t="str">
            <v>Oficina Asesora de Planeación</v>
          </cell>
          <cell r="D12">
            <v>121474408</v>
          </cell>
          <cell r="E12">
            <v>55165886.187137887</v>
          </cell>
          <cell r="F12">
            <v>66308521.812862113</v>
          </cell>
          <cell r="G12">
            <v>0.54586412812863527</v>
          </cell>
          <cell r="H12">
            <v>66308521.812862113</v>
          </cell>
          <cell r="I12">
            <v>0.54586412812863527</v>
          </cell>
          <cell r="J12">
            <v>44184121.679343134</v>
          </cell>
        </row>
        <row r="13">
          <cell r="C13" t="str">
            <v>Oficina Asesora Jurídica</v>
          </cell>
          <cell r="D13">
            <v>275895874</v>
          </cell>
          <cell r="E13">
            <v>104407958.34957004</v>
          </cell>
          <cell r="F13">
            <v>171487915.65042996</v>
          </cell>
          <cell r="G13">
            <v>0.6215675253281604</v>
          </cell>
          <cell r="H13">
            <v>90834791.650429979</v>
          </cell>
          <cell r="I13">
            <v>0.32923577411103283</v>
          </cell>
          <cell r="J13">
            <v>79547857.239069983</v>
          </cell>
        </row>
        <row r="14">
          <cell r="C14" t="str">
            <v>Oficina de Laboratorios y Control de Calidad</v>
          </cell>
          <cell r="D14">
            <v>13785266691</v>
          </cell>
          <cell r="E14">
            <v>6976803469.4399996</v>
          </cell>
          <cell r="F14">
            <v>6808463221.5600004</v>
          </cell>
          <cell r="G14">
            <v>0.49389419691133346</v>
          </cell>
          <cell r="H14">
            <v>2195820405.9400001</v>
          </cell>
          <cell r="I14">
            <v>0.15928748098675433</v>
          </cell>
          <cell r="J14">
            <v>985219251.77999997</v>
          </cell>
        </row>
        <row r="15">
          <cell r="C15" t="str">
            <v>Oficina de Tecnologías de la información</v>
          </cell>
          <cell r="D15">
            <v>17325217880.797142</v>
          </cell>
          <cell r="E15">
            <v>7014440208.6571426</v>
          </cell>
          <cell r="F15">
            <v>10310777672.139999</v>
          </cell>
          <cell r="G15">
            <v>0.5951311979497943</v>
          </cell>
          <cell r="H15">
            <v>9053022883.3199997</v>
          </cell>
          <cell r="I15">
            <v>0.52253443192504689</v>
          </cell>
          <cell r="J15">
            <v>5359908458.1900005</v>
          </cell>
        </row>
        <row r="16">
          <cell r="C16" t="str">
            <v>Oficina de Atención al Ciudadano</v>
          </cell>
          <cell r="D16">
            <v>190815900</v>
          </cell>
          <cell r="E16">
            <v>86729498.466934279</v>
          </cell>
          <cell r="F16">
            <v>104086401.53306572</v>
          </cell>
          <cell r="G16">
            <v>0.54548075675593977</v>
          </cell>
          <cell r="H16">
            <v>104086401.53306572</v>
          </cell>
          <cell r="I16">
            <v>0.54548075675593977</v>
          </cell>
          <cell r="J16">
            <v>86735585.894792005</v>
          </cell>
        </row>
        <row r="17">
          <cell r="C17" t="str">
            <v>Oficina de Asuntos Internacionales</v>
          </cell>
          <cell r="D17">
            <v>417926184.93502438</v>
          </cell>
          <cell r="E17">
            <v>262488070.36527044</v>
          </cell>
          <cell r="F17">
            <v>155438114.56975394</v>
          </cell>
          <cell r="G17">
            <v>0.37192719712912975</v>
          </cell>
          <cell r="H17">
            <v>142735361.56975394</v>
          </cell>
          <cell r="I17">
            <v>0.34153246844761648</v>
          </cell>
          <cell r="J17">
            <v>43643725.399891593</v>
          </cell>
        </row>
        <row r="18">
          <cell r="C18" t="str">
            <v>Secretaría General</v>
          </cell>
          <cell r="D18">
            <v>11367139206.684406</v>
          </cell>
          <cell r="E18">
            <v>7332704828.7016811</v>
          </cell>
          <cell r="F18">
            <v>4034434377.9827247</v>
          </cell>
          <cell r="G18">
            <v>0.35492082085264598</v>
          </cell>
          <cell r="H18">
            <v>3401944985.3827248</v>
          </cell>
          <cell r="I18">
            <v>0.29927890593459283</v>
          </cell>
          <cell r="J18">
            <v>295802678.36309749</v>
          </cell>
        </row>
        <row r="19">
          <cell r="C19" t="str">
            <v>Dirección de Cosmeticos, Aseo, Plaguicidas y Productos de Higiene Doméstica</v>
          </cell>
          <cell r="D19">
            <v>1119183463.876698</v>
          </cell>
          <cell r="E19">
            <v>545368948.96704519</v>
          </cell>
          <cell r="F19">
            <v>573814514.90965283</v>
          </cell>
          <cell r="G19">
            <v>0.51270817826599946</v>
          </cell>
          <cell r="H19">
            <v>322934292.18565375</v>
          </cell>
          <cell r="I19">
            <v>0.28854455288952685</v>
          </cell>
          <cell r="J19">
            <v>167822306.77733111</v>
          </cell>
        </row>
        <row r="20">
          <cell r="C20" t="str">
            <v xml:space="preserve">Dirección de Alimentos y Bebidas </v>
          </cell>
          <cell r="D20">
            <v>10881061702.833099</v>
          </cell>
          <cell r="E20">
            <v>6804285427.0549822</v>
          </cell>
          <cell r="F20">
            <v>4076776275.7781172</v>
          </cell>
          <cell r="G20">
            <v>0.37466714068137746</v>
          </cell>
          <cell r="H20">
            <v>1511043706.1668675</v>
          </cell>
          <cell r="I20">
            <v>0.13886914231663969</v>
          </cell>
          <cell r="J20">
            <v>780049311.9992764</v>
          </cell>
        </row>
        <row r="21">
          <cell r="C21" t="str">
            <v>Dirección de Dispositivos Médicos y Otras Tecnologías</v>
          </cell>
          <cell r="D21">
            <v>1951412449.4100332</v>
          </cell>
          <cell r="E21">
            <v>330170637.7142911</v>
          </cell>
          <cell r="F21">
            <v>1621241811.6957421</v>
          </cell>
          <cell r="G21">
            <v>0.83080427829897729</v>
          </cell>
          <cell r="H21">
            <v>1390180283.299597</v>
          </cell>
          <cell r="I21">
            <v>0.71239695315046681</v>
          </cell>
          <cell r="J21">
            <v>664052111.07877553</v>
          </cell>
        </row>
        <row r="22">
          <cell r="C22" t="str">
            <v>Dirección de Medicamentos y Productos Biológicos</v>
          </cell>
          <cell r="D22">
            <v>13424016187.946054</v>
          </cell>
          <cell r="E22">
            <v>4598371270.6975155</v>
          </cell>
          <cell r="F22">
            <v>8825644917.248539</v>
          </cell>
          <cell r="G22">
            <v>0.65745189767972934</v>
          </cell>
          <cell r="H22">
            <v>6323143167.4601336</v>
          </cell>
          <cell r="I22">
            <v>0.47103214708113428</v>
          </cell>
          <cell r="J22">
            <v>3749566207.041995</v>
          </cell>
        </row>
        <row r="23">
          <cell r="C23" t="str">
            <v>Dirección de Operaciones Sanitarias</v>
          </cell>
          <cell r="D23">
            <v>25081312050.139206</v>
          </cell>
          <cell r="E23">
            <v>5242789725.4089165</v>
          </cell>
          <cell r="F23">
            <v>19838522324.730289</v>
          </cell>
          <cell r="G23">
            <v>0.79096828288216214</v>
          </cell>
          <cell r="H23">
            <v>8108968865.1858864</v>
          </cell>
          <cell r="I23">
            <v>0.32330720374498428</v>
          </cell>
          <cell r="J23">
            <v>7200001641.9571304</v>
          </cell>
        </row>
        <row r="24">
          <cell r="C24" t="str">
            <v>Dirección de Responsabilidad Sanitaria</v>
          </cell>
          <cell r="D24">
            <v>231303025.51833335</v>
          </cell>
          <cell r="E24">
            <v>39053052.731946021</v>
          </cell>
          <cell r="F24">
            <v>192249972.78638732</v>
          </cell>
          <cell r="G24">
            <v>0.83116064891744945</v>
          </cell>
          <cell r="H24">
            <v>120189038.21058875</v>
          </cell>
          <cell r="I24">
            <v>0.51961723345924171</v>
          </cell>
          <cell r="J24">
            <v>75834702.441528469</v>
          </cell>
        </row>
        <row r="25">
          <cell r="C25" t="str">
            <v>Tiquetes</v>
          </cell>
          <cell r="D25">
            <v>3033118406.8599997</v>
          </cell>
          <cell r="E25">
            <v>-34775846.082437515</v>
          </cell>
          <cell r="F25">
            <v>3067894252.9424372</v>
          </cell>
          <cell r="G25">
            <v>1.0114653770204898</v>
          </cell>
          <cell r="H25">
            <v>3067894252.9424372</v>
          </cell>
          <cell r="I25">
            <v>1.0114653770204898</v>
          </cell>
          <cell r="J25">
            <v>712836427.45776808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 Contratos DIROS"/>
      <sheetName val="Contratos DIROS"/>
      <sheetName val="Necesidades MV"/>
      <sheetName val="Hoja1"/>
      <sheetName val="secretaria general"/>
      <sheetName val="alfabetico"/>
      <sheetName val="Hoja2"/>
      <sheetName val="Hoja3"/>
    </sheetNames>
    <sheetDataSet>
      <sheetData sheetId="0"/>
      <sheetData sheetId="1"/>
      <sheetData sheetId="2"/>
      <sheetData sheetId="3">
        <row r="1">
          <cell r="B1" t="str">
            <v>1 ARRENDAMIENTO y/o ADQUISICIÓN DE INMUEBLES</v>
          </cell>
        </row>
        <row r="2">
          <cell r="B2" t="str">
            <v>2 COMODATO</v>
          </cell>
        </row>
        <row r="3">
          <cell r="B3" t="str">
            <v>3 COMPRAVENTA y/o SUMINISTRO</v>
          </cell>
        </row>
        <row r="4">
          <cell r="B4" t="str">
            <v>4 CONCESIÓN</v>
          </cell>
        </row>
        <row r="5">
          <cell r="B5" t="str">
            <v>5 CONSULTORÍA</v>
          </cell>
        </row>
        <row r="6">
          <cell r="B6" t="str">
            <v>6 CONTRATOS DE ACTIVIDAD CIENTÍFICA Y TECNOLÓGICA</v>
          </cell>
        </row>
        <row r="7">
          <cell r="B7" t="str">
            <v>7 CONTRATOS DE ESTABILIDAD JURÍDICA</v>
          </cell>
        </row>
        <row r="8">
          <cell r="B8" t="str">
            <v>8 DEPÓSITO</v>
          </cell>
        </row>
        <row r="9">
          <cell r="B9" t="str">
            <v>9 FIDUCIA y/o ENCARGO FIDUCIARIO</v>
          </cell>
        </row>
        <row r="10">
          <cell r="B10" t="str">
            <v>10 INTERVENTORÍA</v>
          </cell>
        </row>
        <row r="11">
          <cell r="B11" t="str">
            <v>11 MANTENIMIENTO y/o REPARACIÓN</v>
          </cell>
        </row>
        <row r="12">
          <cell r="B12" t="str">
            <v>12 OBRA PÚBLICA</v>
          </cell>
        </row>
        <row r="13">
          <cell r="B13" t="str">
            <v>13 PERMUTA</v>
          </cell>
        </row>
        <row r="14">
          <cell r="B14" t="str">
            <v>14 PRESTACIÓN DE SERVICIOS</v>
          </cell>
        </row>
        <row r="15">
          <cell r="B15" t="str">
            <v>15 PRESTACIÓN DE SERVICIOS DE SALUD</v>
          </cell>
        </row>
        <row r="16">
          <cell r="B16" t="str">
            <v>16 PRÉSTAMO o MUTUO</v>
          </cell>
        </row>
        <row r="17">
          <cell r="B17" t="str">
            <v>17 PUBLICIDAD</v>
          </cell>
        </row>
        <row r="18">
          <cell r="B18" t="str">
            <v>18 SEGUROS</v>
          </cell>
        </row>
        <row r="19">
          <cell r="B19" t="str">
            <v>19 TRANSPORTE</v>
          </cell>
        </row>
        <row r="20">
          <cell r="B20" t="str">
            <v>20 OTROS</v>
          </cell>
        </row>
        <row r="21">
          <cell r="B21" t="str">
            <v>99999998 NO SE DILIGENCIA INFORMACIÓN PARA ESTE FORMULARIO EN ESTE PERÍODO DE REPORTE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TI"/>
      <sheetName val="TABLEROHVI"/>
      <sheetName val="GUIA TABLERO"/>
      <sheetName val="objproceso"/>
      <sheetName val="REPORTESOPERACION"/>
      <sheetName val="OPERACION"/>
      <sheetName val="objestrat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BL Y DIST"/>
      <sheetName val="MORBI"/>
      <sheetName val="MORTA"/>
      <sheetName val="CAPAC"/>
      <sheetName val="SERV ESE"/>
      <sheetName val="CAP PRIV"/>
      <sheetName val="calidad"/>
      <sheetName val="procesos"/>
      <sheetName val="Portafolio"/>
      <sheetName val="Produccion"/>
      <sheetName val="Eficiencia"/>
      <sheetName val="Reconocimiento"/>
      <sheetName val="%Reconocimiento"/>
      <sheetName val="Recaudado"/>
      <sheetName val="%Recaudado"/>
      <sheetName val="Cuadro verificación"/>
      <sheetName val="plan recau"/>
      <sheetName val="Cartera"/>
      <sheetName val="GVariables"/>
      <sheetName val="%Gastos"/>
      <sheetName val="Contratos personal"/>
      <sheetName val="eficiencia eco"/>
      <sheetName val="balance pptal"/>
      <sheetName val="Pasivos"/>
      <sheetName val="Fortalecimiento tecnológico"/>
      <sheetName val="PRESUPUESTO"/>
      <sheetName val="Equilibrio presupuestal"/>
      <sheetName val="Flujo Financiero Proyectado"/>
      <sheetName val="Riesgo"/>
      <sheetName val="Car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I2" t="str">
            <v>05</v>
          </cell>
        </row>
        <row r="3">
          <cell r="BI3" t="str">
            <v>05</v>
          </cell>
        </row>
        <row r="4">
          <cell r="BI4" t="str">
            <v>05</v>
          </cell>
        </row>
        <row r="5">
          <cell r="BI5" t="str">
            <v>05</v>
          </cell>
        </row>
        <row r="6">
          <cell r="BI6" t="str">
            <v>05</v>
          </cell>
        </row>
        <row r="7">
          <cell r="BI7" t="str">
            <v>05</v>
          </cell>
        </row>
        <row r="8">
          <cell r="BI8" t="str">
            <v>05</v>
          </cell>
        </row>
        <row r="9">
          <cell r="BI9" t="str">
            <v>05</v>
          </cell>
        </row>
        <row r="10">
          <cell r="BI10" t="str">
            <v>05</v>
          </cell>
        </row>
        <row r="11">
          <cell r="BI11" t="str">
            <v>05</v>
          </cell>
        </row>
        <row r="12">
          <cell r="BI12" t="str">
            <v>05</v>
          </cell>
        </row>
        <row r="13">
          <cell r="BI13" t="str">
            <v>05</v>
          </cell>
        </row>
        <row r="14">
          <cell r="BI14" t="str">
            <v>05</v>
          </cell>
        </row>
        <row r="15">
          <cell r="BI15" t="str">
            <v>05</v>
          </cell>
        </row>
        <row r="16">
          <cell r="BI16" t="str">
            <v>05</v>
          </cell>
        </row>
        <row r="17">
          <cell r="BI17" t="str">
            <v>05</v>
          </cell>
        </row>
        <row r="18">
          <cell r="BI18" t="str">
            <v>05</v>
          </cell>
        </row>
        <row r="19">
          <cell r="BI19" t="str">
            <v>05</v>
          </cell>
        </row>
        <row r="20">
          <cell r="BI20" t="str">
            <v>05</v>
          </cell>
        </row>
        <row r="21">
          <cell r="BI21" t="str">
            <v>05</v>
          </cell>
        </row>
        <row r="22">
          <cell r="BI22" t="str">
            <v>05</v>
          </cell>
        </row>
        <row r="23">
          <cell r="BI23" t="str">
            <v>05</v>
          </cell>
        </row>
        <row r="24">
          <cell r="BI24" t="str">
            <v>05</v>
          </cell>
        </row>
        <row r="25">
          <cell r="BI25" t="str">
            <v>05</v>
          </cell>
        </row>
        <row r="26">
          <cell r="BI26" t="str">
            <v>05</v>
          </cell>
        </row>
        <row r="27">
          <cell r="BI27" t="str">
            <v>05</v>
          </cell>
        </row>
        <row r="28">
          <cell r="BI28" t="str">
            <v>05</v>
          </cell>
        </row>
        <row r="29">
          <cell r="BI29" t="str">
            <v>05</v>
          </cell>
        </row>
        <row r="30">
          <cell r="BI30" t="str">
            <v>05</v>
          </cell>
        </row>
        <row r="31">
          <cell r="BI31" t="str">
            <v>05</v>
          </cell>
        </row>
        <row r="32">
          <cell r="BI32" t="str">
            <v>05</v>
          </cell>
        </row>
        <row r="33">
          <cell r="BI33" t="str">
            <v>05</v>
          </cell>
        </row>
        <row r="34">
          <cell r="BI34" t="str">
            <v>05</v>
          </cell>
        </row>
        <row r="35">
          <cell r="BI35" t="str">
            <v>05</v>
          </cell>
        </row>
        <row r="36">
          <cell r="BI36" t="str">
            <v>05</v>
          </cell>
        </row>
        <row r="37">
          <cell r="BI37" t="str">
            <v>05</v>
          </cell>
        </row>
        <row r="38">
          <cell r="BI38" t="str">
            <v>05</v>
          </cell>
        </row>
        <row r="39">
          <cell r="BI39" t="str">
            <v>05</v>
          </cell>
        </row>
        <row r="40">
          <cell r="BI40" t="str">
            <v>05</v>
          </cell>
        </row>
        <row r="41">
          <cell r="BI41" t="str">
            <v>05</v>
          </cell>
        </row>
        <row r="42">
          <cell r="BI42" t="str">
            <v>05</v>
          </cell>
        </row>
        <row r="43">
          <cell r="BI43" t="str">
            <v>05</v>
          </cell>
        </row>
        <row r="44">
          <cell r="BI44" t="str">
            <v>05</v>
          </cell>
        </row>
        <row r="45">
          <cell r="BI45" t="str">
            <v>05</v>
          </cell>
        </row>
        <row r="46">
          <cell r="BI46" t="str">
            <v>05</v>
          </cell>
        </row>
        <row r="47">
          <cell r="BI47" t="str">
            <v>05</v>
          </cell>
        </row>
        <row r="48">
          <cell r="BI48" t="str">
            <v>05</v>
          </cell>
        </row>
        <row r="49">
          <cell r="BI49" t="str">
            <v>05</v>
          </cell>
        </row>
        <row r="50">
          <cell r="BI50" t="str">
            <v>05</v>
          </cell>
        </row>
        <row r="51">
          <cell r="BI51" t="str">
            <v>05</v>
          </cell>
        </row>
        <row r="52">
          <cell r="BI52" t="str">
            <v>05</v>
          </cell>
        </row>
        <row r="53">
          <cell r="BI53" t="str">
            <v>05</v>
          </cell>
        </row>
        <row r="54">
          <cell r="A54">
            <v>0</v>
          </cell>
          <cell r="K54">
            <v>0</v>
          </cell>
          <cell r="BI54" t="str">
            <v>05</v>
          </cell>
        </row>
        <row r="55">
          <cell r="BI55" t="str">
            <v>05</v>
          </cell>
        </row>
        <row r="56">
          <cell r="BI56" t="str">
            <v>05</v>
          </cell>
        </row>
        <row r="57">
          <cell r="BI57" t="str">
            <v>05</v>
          </cell>
        </row>
        <row r="58">
          <cell r="BI58" t="str">
            <v>05</v>
          </cell>
        </row>
        <row r="59">
          <cell r="BI59" t="str">
            <v>05</v>
          </cell>
        </row>
        <row r="60">
          <cell r="BI60" t="str">
            <v>05</v>
          </cell>
        </row>
        <row r="61">
          <cell r="BI61" t="str">
            <v>05</v>
          </cell>
        </row>
        <row r="62">
          <cell r="BI62" t="str">
            <v>05</v>
          </cell>
        </row>
        <row r="63">
          <cell r="BI63" t="str">
            <v>05</v>
          </cell>
        </row>
        <row r="64">
          <cell r="BI64" t="str">
            <v>05</v>
          </cell>
        </row>
        <row r="65">
          <cell r="BI65" t="str">
            <v>05</v>
          </cell>
        </row>
        <row r="66">
          <cell r="BI66" t="str">
            <v>05</v>
          </cell>
        </row>
        <row r="67">
          <cell r="BI67" t="str">
            <v>05</v>
          </cell>
        </row>
        <row r="68">
          <cell r="BI68" t="str">
            <v>05</v>
          </cell>
        </row>
        <row r="69">
          <cell r="BI69" t="str">
            <v>05</v>
          </cell>
        </row>
        <row r="70">
          <cell r="BI70" t="str">
            <v>05</v>
          </cell>
        </row>
        <row r="71">
          <cell r="BI71" t="str">
            <v>05</v>
          </cell>
        </row>
        <row r="72">
          <cell r="BI72" t="str">
            <v>05</v>
          </cell>
        </row>
        <row r="73">
          <cell r="BI73" t="str">
            <v>05</v>
          </cell>
        </row>
        <row r="74">
          <cell r="BI74" t="str">
            <v>05</v>
          </cell>
        </row>
        <row r="75">
          <cell r="BI75" t="str">
            <v>05</v>
          </cell>
        </row>
        <row r="76">
          <cell r="BI76" t="str">
            <v>05</v>
          </cell>
        </row>
        <row r="77">
          <cell r="BI77" t="str">
            <v>05</v>
          </cell>
        </row>
        <row r="78">
          <cell r="BI78" t="str">
            <v>05</v>
          </cell>
        </row>
        <row r="79">
          <cell r="BI79" t="str">
            <v>05</v>
          </cell>
        </row>
        <row r="80">
          <cell r="BI80" t="str">
            <v>05</v>
          </cell>
        </row>
        <row r="81">
          <cell r="BI81" t="str">
            <v>05</v>
          </cell>
        </row>
        <row r="82">
          <cell r="BI82" t="str">
            <v>05</v>
          </cell>
        </row>
        <row r="83">
          <cell r="BI83" t="str">
            <v>05</v>
          </cell>
        </row>
        <row r="84">
          <cell r="BI84" t="str">
            <v>05</v>
          </cell>
        </row>
        <row r="85">
          <cell r="BI85" t="str">
            <v>05</v>
          </cell>
        </row>
        <row r="86">
          <cell r="BI86" t="str">
            <v>05</v>
          </cell>
        </row>
        <row r="87">
          <cell r="BI87" t="str">
            <v>05</v>
          </cell>
        </row>
        <row r="88">
          <cell r="BI88" t="str">
            <v>05</v>
          </cell>
        </row>
        <row r="89">
          <cell r="BI89" t="str">
            <v>05</v>
          </cell>
        </row>
        <row r="90">
          <cell r="BI90" t="str">
            <v>05</v>
          </cell>
        </row>
        <row r="91">
          <cell r="BI91" t="str">
            <v>05</v>
          </cell>
        </row>
        <row r="92">
          <cell r="BI92" t="str">
            <v>05</v>
          </cell>
        </row>
        <row r="93">
          <cell r="BI93" t="str">
            <v>05</v>
          </cell>
        </row>
        <row r="94">
          <cell r="BI94" t="str">
            <v>05</v>
          </cell>
        </row>
        <row r="95">
          <cell r="BI95" t="str">
            <v>05</v>
          </cell>
        </row>
        <row r="96">
          <cell r="BI96" t="str">
            <v>05</v>
          </cell>
        </row>
        <row r="97">
          <cell r="BI97" t="str">
            <v>05</v>
          </cell>
        </row>
        <row r="98">
          <cell r="BI98" t="str">
            <v>05</v>
          </cell>
        </row>
        <row r="99">
          <cell r="BI99" t="str">
            <v>05</v>
          </cell>
        </row>
        <row r="100">
          <cell r="BI100" t="str">
            <v>05</v>
          </cell>
        </row>
        <row r="101">
          <cell r="BI101" t="str">
            <v>05</v>
          </cell>
        </row>
        <row r="102">
          <cell r="BI102" t="str">
            <v>05</v>
          </cell>
        </row>
        <row r="103">
          <cell r="BI103" t="str">
            <v>05</v>
          </cell>
        </row>
        <row r="104">
          <cell r="BI104" t="str">
            <v>05</v>
          </cell>
        </row>
        <row r="105">
          <cell r="BI105" t="str">
            <v>05</v>
          </cell>
        </row>
        <row r="106">
          <cell r="BI106" t="str">
            <v>05</v>
          </cell>
        </row>
        <row r="107">
          <cell r="BI107" t="str">
            <v>05</v>
          </cell>
        </row>
        <row r="108">
          <cell r="BI108" t="str">
            <v>05</v>
          </cell>
        </row>
        <row r="109">
          <cell r="BI109" t="str">
            <v>05</v>
          </cell>
        </row>
        <row r="110">
          <cell r="BI110" t="str">
            <v>05</v>
          </cell>
        </row>
        <row r="111">
          <cell r="BI111" t="str">
            <v>05</v>
          </cell>
        </row>
        <row r="112">
          <cell r="BI112" t="str">
            <v>05</v>
          </cell>
        </row>
        <row r="113">
          <cell r="BI113" t="str">
            <v>05</v>
          </cell>
        </row>
        <row r="114">
          <cell r="BI114" t="str">
            <v>05</v>
          </cell>
        </row>
        <row r="115">
          <cell r="BI115" t="str">
            <v>05</v>
          </cell>
        </row>
        <row r="116">
          <cell r="BI116" t="str">
            <v>05</v>
          </cell>
        </row>
        <row r="117">
          <cell r="BI117" t="str">
            <v>05</v>
          </cell>
        </row>
        <row r="118">
          <cell r="BI118" t="str">
            <v>05</v>
          </cell>
        </row>
        <row r="119">
          <cell r="BI119" t="str">
            <v>05</v>
          </cell>
        </row>
        <row r="120">
          <cell r="BI120" t="str">
            <v>05</v>
          </cell>
        </row>
        <row r="121">
          <cell r="BI121" t="str">
            <v>05</v>
          </cell>
        </row>
        <row r="122">
          <cell r="BI122" t="str">
            <v>05</v>
          </cell>
        </row>
        <row r="123">
          <cell r="BI123" t="str">
            <v>05</v>
          </cell>
        </row>
        <row r="124">
          <cell r="BI124" t="str">
            <v>05</v>
          </cell>
        </row>
        <row r="125">
          <cell r="BI125" t="str">
            <v>05</v>
          </cell>
        </row>
        <row r="126">
          <cell r="BI126" t="str">
            <v>05</v>
          </cell>
        </row>
        <row r="127">
          <cell r="BI127" t="str">
            <v>08</v>
          </cell>
        </row>
        <row r="128">
          <cell r="BI128" t="str">
            <v>08</v>
          </cell>
        </row>
        <row r="129">
          <cell r="BI129" t="str">
            <v>08</v>
          </cell>
        </row>
        <row r="130">
          <cell r="BI130" t="str">
            <v>08</v>
          </cell>
        </row>
        <row r="131">
          <cell r="BI131" t="str">
            <v>08</v>
          </cell>
        </row>
        <row r="132">
          <cell r="BI132" t="str">
            <v>08</v>
          </cell>
        </row>
        <row r="133">
          <cell r="BI133" t="str">
            <v>08</v>
          </cell>
        </row>
        <row r="134">
          <cell r="BI134" t="str">
            <v>08</v>
          </cell>
        </row>
        <row r="135">
          <cell r="BI135" t="str">
            <v>08</v>
          </cell>
        </row>
        <row r="136">
          <cell r="BI136" t="str">
            <v>08</v>
          </cell>
        </row>
        <row r="137">
          <cell r="BI137" t="str">
            <v>08</v>
          </cell>
        </row>
        <row r="138">
          <cell r="BI138" t="str">
            <v>08</v>
          </cell>
        </row>
        <row r="139">
          <cell r="BI139" t="str">
            <v>08</v>
          </cell>
        </row>
        <row r="140">
          <cell r="BI140" t="str">
            <v>08</v>
          </cell>
        </row>
        <row r="141">
          <cell r="BI141" t="str">
            <v>08</v>
          </cell>
        </row>
        <row r="142">
          <cell r="BI142" t="str">
            <v>08</v>
          </cell>
        </row>
        <row r="143">
          <cell r="BI143" t="str">
            <v>08</v>
          </cell>
        </row>
        <row r="144">
          <cell r="BI144" t="str">
            <v>08</v>
          </cell>
        </row>
        <row r="145">
          <cell r="BI145" t="str">
            <v>08</v>
          </cell>
        </row>
        <row r="146">
          <cell r="BI146" t="str">
            <v>08</v>
          </cell>
        </row>
        <row r="147">
          <cell r="BI147" t="str">
            <v>08</v>
          </cell>
        </row>
        <row r="148">
          <cell r="BI148" t="str">
            <v>08</v>
          </cell>
        </row>
        <row r="149">
          <cell r="BI149" t="str">
            <v>08</v>
          </cell>
        </row>
        <row r="150">
          <cell r="BI150" t="str">
            <v>11</v>
          </cell>
        </row>
        <row r="151">
          <cell r="BI151" t="str">
            <v>13</v>
          </cell>
        </row>
        <row r="152">
          <cell r="BI152" t="str">
            <v>13</v>
          </cell>
        </row>
        <row r="153">
          <cell r="BI153" t="str">
            <v>13</v>
          </cell>
        </row>
        <row r="154">
          <cell r="BI154" t="str">
            <v>13</v>
          </cell>
        </row>
        <row r="155">
          <cell r="BI155" t="str">
            <v>13</v>
          </cell>
        </row>
        <row r="156">
          <cell r="BI156" t="str">
            <v>13</v>
          </cell>
        </row>
        <row r="157">
          <cell r="BI157" t="str">
            <v>13</v>
          </cell>
        </row>
        <row r="158">
          <cell r="BI158" t="str">
            <v>13</v>
          </cell>
        </row>
        <row r="159">
          <cell r="BI159" t="str">
            <v>13</v>
          </cell>
        </row>
        <row r="160">
          <cell r="BI160" t="str">
            <v>13</v>
          </cell>
        </row>
        <row r="161">
          <cell r="BI161" t="str">
            <v>13</v>
          </cell>
        </row>
        <row r="162">
          <cell r="BI162" t="str">
            <v>13</v>
          </cell>
        </row>
        <row r="163">
          <cell r="BI163" t="str">
            <v>13</v>
          </cell>
        </row>
        <row r="164">
          <cell r="BI164" t="str">
            <v>13</v>
          </cell>
        </row>
        <row r="165">
          <cell r="BI165" t="str">
            <v>13</v>
          </cell>
        </row>
        <row r="166">
          <cell r="BI166" t="str">
            <v>13</v>
          </cell>
        </row>
        <row r="167">
          <cell r="BI167" t="str">
            <v>13</v>
          </cell>
        </row>
        <row r="168">
          <cell r="BI168" t="str">
            <v>13</v>
          </cell>
        </row>
        <row r="169">
          <cell r="BI169" t="str">
            <v>13</v>
          </cell>
        </row>
        <row r="170">
          <cell r="BI170" t="str">
            <v>13</v>
          </cell>
        </row>
        <row r="171">
          <cell r="BI171" t="str">
            <v>13</v>
          </cell>
        </row>
        <row r="172">
          <cell r="BI172" t="str">
            <v>13</v>
          </cell>
        </row>
        <row r="173">
          <cell r="BI173" t="str">
            <v>13</v>
          </cell>
        </row>
        <row r="174">
          <cell r="BI174" t="str">
            <v>13</v>
          </cell>
        </row>
        <row r="175">
          <cell r="BI175" t="str">
            <v>13</v>
          </cell>
        </row>
        <row r="176">
          <cell r="BI176" t="str">
            <v>13</v>
          </cell>
        </row>
        <row r="177">
          <cell r="BI177" t="str">
            <v>13</v>
          </cell>
        </row>
        <row r="178">
          <cell r="BI178" t="str">
            <v>13</v>
          </cell>
        </row>
        <row r="179">
          <cell r="BI179" t="str">
            <v>13</v>
          </cell>
        </row>
        <row r="180">
          <cell r="BI180" t="str">
            <v>13</v>
          </cell>
        </row>
        <row r="181">
          <cell r="BI181" t="str">
            <v>13</v>
          </cell>
        </row>
        <row r="182">
          <cell r="BI182" t="str">
            <v>13</v>
          </cell>
        </row>
        <row r="183">
          <cell r="BI183" t="str">
            <v>13</v>
          </cell>
        </row>
        <row r="184">
          <cell r="BI184" t="str">
            <v>13</v>
          </cell>
        </row>
        <row r="185">
          <cell r="BI185" t="str">
            <v>13</v>
          </cell>
        </row>
        <row r="186">
          <cell r="BI186" t="str">
            <v>13</v>
          </cell>
        </row>
        <row r="187">
          <cell r="BI187" t="str">
            <v>13</v>
          </cell>
        </row>
        <row r="188">
          <cell r="BI188" t="str">
            <v>13</v>
          </cell>
        </row>
        <row r="189">
          <cell r="BI189" t="str">
            <v>13</v>
          </cell>
        </row>
        <row r="190">
          <cell r="BI190" t="str">
            <v>13</v>
          </cell>
        </row>
        <row r="191">
          <cell r="BI191" t="str">
            <v>13</v>
          </cell>
        </row>
        <row r="192">
          <cell r="BI192" t="str">
            <v>13</v>
          </cell>
        </row>
        <row r="193">
          <cell r="BI193" t="str">
            <v>13</v>
          </cell>
        </row>
        <row r="194">
          <cell r="BI194" t="str">
            <v>13</v>
          </cell>
        </row>
        <row r="195">
          <cell r="BI195" t="str">
            <v>13</v>
          </cell>
        </row>
        <row r="196">
          <cell r="BI196" t="str">
            <v>15</v>
          </cell>
        </row>
        <row r="197">
          <cell r="BI197" t="str">
            <v>15</v>
          </cell>
        </row>
        <row r="198">
          <cell r="BI198" t="str">
            <v>15</v>
          </cell>
        </row>
        <row r="199">
          <cell r="BI199" t="str">
            <v>15</v>
          </cell>
        </row>
        <row r="200">
          <cell r="BI200" t="str">
            <v>15</v>
          </cell>
        </row>
        <row r="201">
          <cell r="BI201" t="str">
            <v>15</v>
          </cell>
        </row>
        <row r="202">
          <cell r="BI202" t="str">
            <v>15</v>
          </cell>
        </row>
        <row r="203">
          <cell r="BI203" t="str">
            <v>15</v>
          </cell>
        </row>
        <row r="204">
          <cell r="BI204" t="str">
            <v>15</v>
          </cell>
        </row>
        <row r="205">
          <cell r="BI205" t="str">
            <v>15</v>
          </cell>
        </row>
        <row r="206">
          <cell r="BI206" t="str">
            <v>15</v>
          </cell>
        </row>
        <row r="207">
          <cell r="BI207" t="str">
            <v>15</v>
          </cell>
        </row>
        <row r="208">
          <cell r="BI208" t="str">
            <v>15</v>
          </cell>
        </row>
        <row r="209">
          <cell r="BI209" t="str">
            <v>15</v>
          </cell>
        </row>
        <row r="210">
          <cell r="BI210" t="str">
            <v>15</v>
          </cell>
        </row>
        <row r="211">
          <cell r="BI211" t="str">
            <v>15</v>
          </cell>
        </row>
        <row r="212">
          <cell r="BI212" t="str">
            <v>15</v>
          </cell>
        </row>
        <row r="213">
          <cell r="BI213" t="str">
            <v>15</v>
          </cell>
        </row>
        <row r="214">
          <cell r="BI214" t="str">
            <v>15</v>
          </cell>
        </row>
        <row r="215">
          <cell r="BI215" t="str">
            <v>15</v>
          </cell>
        </row>
        <row r="216">
          <cell r="BI216" t="str">
            <v>15</v>
          </cell>
        </row>
        <row r="217">
          <cell r="BI217" t="str">
            <v>15</v>
          </cell>
        </row>
        <row r="218">
          <cell r="BI218" t="str">
            <v>15</v>
          </cell>
        </row>
        <row r="219">
          <cell r="BI219" t="str">
            <v>15</v>
          </cell>
        </row>
        <row r="220">
          <cell r="BI220" t="str">
            <v>15</v>
          </cell>
        </row>
        <row r="221">
          <cell r="BI221" t="str">
            <v>15</v>
          </cell>
        </row>
        <row r="222">
          <cell r="BI222" t="str">
            <v>15</v>
          </cell>
        </row>
        <row r="223">
          <cell r="BI223" t="str">
            <v>15</v>
          </cell>
        </row>
        <row r="224">
          <cell r="BI224" t="str">
            <v>15</v>
          </cell>
        </row>
        <row r="225">
          <cell r="BI225" t="str">
            <v>15</v>
          </cell>
        </row>
        <row r="226">
          <cell r="BI226" t="str">
            <v>15</v>
          </cell>
        </row>
        <row r="227">
          <cell r="BI227" t="str">
            <v>15</v>
          </cell>
        </row>
        <row r="228">
          <cell r="BI228" t="str">
            <v>15</v>
          </cell>
        </row>
        <row r="229">
          <cell r="BI229" t="str">
            <v>15</v>
          </cell>
        </row>
        <row r="230">
          <cell r="BI230" t="str">
            <v>15</v>
          </cell>
        </row>
        <row r="231">
          <cell r="BI231" t="str">
            <v>15</v>
          </cell>
        </row>
        <row r="232">
          <cell r="BI232" t="str">
            <v>15</v>
          </cell>
        </row>
        <row r="233">
          <cell r="BI233" t="str">
            <v>15</v>
          </cell>
        </row>
        <row r="234">
          <cell r="BI234" t="str">
            <v>15</v>
          </cell>
        </row>
        <row r="235">
          <cell r="BI235" t="str">
            <v>15</v>
          </cell>
        </row>
        <row r="236">
          <cell r="BI236" t="str">
            <v>15</v>
          </cell>
        </row>
        <row r="237">
          <cell r="BI237" t="str">
            <v>15</v>
          </cell>
        </row>
        <row r="238">
          <cell r="BI238" t="str">
            <v>15</v>
          </cell>
        </row>
        <row r="239">
          <cell r="BI239" t="str">
            <v>15</v>
          </cell>
        </row>
        <row r="240">
          <cell r="BI240" t="str">
            <v>15</v>
          </cell>
        </row>
        <row r="241">
          <cell r="BI241" t="str">
            <v>15</v>
          </cell>
        </row>
        <row r="242">
          <cell r="BI242" t="str">
            <v>15</v>
          </cell>
        </row>
        <row r="243">
          <cell r="BI243" t="str">
            <v>15</v>
          </cell>
        </row>
        <row r="244">
          <cell r="BI244" t="str">
            <v>15</v>
          </cell>
        </row>
        <row r="245">
          <cell r="BI245" t="str">
            <v>15</v>
          </cell>
        </row>
        <row r="246">
          <cell r="BI246" t="str">
            <v>15</v>
          </cell>
        </row>
        <row r="247">
          <cell r="BI247" t="str">
            <v>15</v>
          </cell>
        </row>
        <row r="248">
          <cell r="BI248" t="str">
            <v>15</v>
          </cell>
        </row>
        <row r="249">
          <cell r="BI249" t="str">
            <v>15</v>
          </cell>
        </row>
        <row r="250">
          <cell r="BI250" t="str">
            <v>15</v>
          </cell>
        </row>
        <row r="251">
          <cell r="BI251" t="str">
            <v>15</v>
          </cell>
        </row>
        <row r="252">
          <cell r="BI252" t="str">
            <v>15</v>
          </cell>
        </row>
        <row r="253">
          <cell r="BI253" t="str">
            <v>15</v>
          </cell>
        </row>
        <row r="254">
          <cell r="BI254" t="str">
            <v>15</v>
          </cell>
        </row>
        <row r="255">
          <cell r="BI255" t="str">
            <v>15</v>
          </cell>
        </row>
        <row r="256">
          <cell r="BI256" t="str">
            <v>15</v>
          </cell>
        </row>
        <row r="257">
          <cell r="BI257" t="str">
            <v>15</v>
          </cell>
        </row>
        <row r="258">
          <cell r="BI258" t="str">
            <v>15</v>
          </cell>
        </row>
        <row r="259">
          <cell r="BI259" t="str">
            <v>15</v>
          </cell>
        </row>
        <row r="260">
          <cell r="BI260" t="str">
            <v>15</v>
          </cell>
        </row>
        <row r="261">
          <cell r="BI261" t="str">
            <v>15</v>
          </cell>
        </row>
        <row r="262">
          <cell r="BI262" t="str">
            <v>15</v>
          </cell>
        </row>
        <row r="263">
          <cell r="BI263" t="str">
            <v>15</v>
          </cell>
        </row>
        <row r="264">
          <cell r="BI264" t="str">
            <v>15</v>
          </cell>
        </row>
        <row r="265">
          <cell r="BI265" t="str">
            <v>15</v>
          </cell>
        </row>
        <row r="266">
          <cell r="BI266" t="str">
            <v>15</v>
          </cell>
        </row>
        <row r="267">
          <cell r="BI267" t="str">
            <v>15</v>
          </cell>
        </row>
        <row r="268">
          <cell r="BI268" t="str">
            <v>15</v>
          </cell>
        </row>
        <row r="269">
          <cell r="BI269" t="str">
            <v>15</v>
          </cell>
        </row>
        <row r="270">
          <cell r="BI270" t="str">
            <v>15</v>
          </cell>
        </row>
        <row r="271">
          <cell r="BI271" t="str">
            <v>15</v>
          </cell>
        </row>
        <row r="272">
          <cell r="BI272" t="str">
            <v>15</v>
          </cell>
        </row>
        <row r="273">
          <cell r="BI273" t="str">
            <v>15</v>
          </cell>
        </row>
        <row r="274">
          <cell r="BI274" t="str">
            <v>15</v>
          </cell>
        </row>
        <row r="275">
          <cell r="BI275" t="str">
            <v>15</v>
          </cell>
        </row>
        <row r="276">
          <cell r="BI276" t="str">
            <v>15</v>
          </cell>
        </row>
        <row r="277">
          <cell r="BI277" t="str">
            <v>15</v>
          </cell>
        </row>
        <row r="278">
          <cell r="BI278" t="str">
            <v>15</v>
          </cell>
        </row>
        <row r="279">
          <cell r="BI279" t="str">
            <v>15</v>
          </cell>
        </row>
        <row r="280">
          <cell r="BI280" t="str">
            <v>15</v>
          </cell>
        </row>
        <row r="281">
          <cell r="BI281" t="str">
            <v>15</v>
          </cell>
        </row>
        <row r="282">
          <cell r="BI282" t="str">
            <v>15</v>
          </cell>
        </row>
        <row r="283">
          <cell r="BI283" t="str">
            <v>15</v>
          </cell>
        </row>
        <row r="284">
          <cell r="BI284" t="str">
            <v>15</v>
          </cell>
        </row>
        <row r="285">
          <cell r="BI285" t="str">
            <v>15</v>
          </cell>
        </row>
        <row r="286">
          <cell r="BI286" t="str">
            <v>15</v>
          </cell>
        </row>
        <row r="287">
          <cell r="BI287" t="str">
            <v>15</v>
          </cell>
        </row>
        <row r="288">
          <cell r="BI288" t="str">
            <v>15</v>
          </cell>
        </row>
        <row r="289">
          <cell r="BI289" t="str">
            <v>15</v>
          </cell>
        </row>
        <row r="290">
          <cell r="BI290" t="str">
            <v>15</v>
          </cell>
        </row>
        <row r="291">
          <cell r="BI291" t="str">
            <v>15</v>
          </cell>
        </row>
        <row r="292">
          <cell r="BI292" t="str">
            <v>15</v>
          </cell>
        </row>
        <row r="293">
          <cell r="BI293" t="str">
            <v>15</v>
          </cell>
        </row>
        <row r="294">
          <cell r="BI294" t="str">
            <v>15</v>
          </cell>
        </row>
        <row r="295">
          <cell r="BI295" t="str">
            <v>15</v>
          </cell>
        </row>
        <row r="296">
          <cell r="BI296" t="str">
            <v>15</v>
          </cell>
        </row>
        <row r="297">
          <cell r="BI297" t="str">
            <v>15</v>
          </cell>
        </row>
        <row r="298">
          <cell r="BI298" t="str">
            <v>15</v>
          </cell>
        </row>
        <row r="299">
          <cell r="BI299" t="str">
            <v>15</v>
          </cell>
        </row>
        <row r="300">
          <cell r="BI300" t="str">
            <v>15</v>
          </cell>
        </row>
        <row r="301">
          <cell r="BI301" t="str">
            <v>15</v>
          </cell>
        </row>
        <row r="302">
          <cell r="BI302" t="str">
            <v>15</v>
          </cell>
        </row>
        <row r="303">
          <cell r="BI303" t="str">
            <v>15</v>
          </cell>
        </row>
        <row r="304">
          <cell r="BI304" t="str">
            <v>15</v>
          </cell>
        </row>
        <row r="305">
          <cell r="BI305" t="str">
            <v>15</v>
          </cell>
        </row>
        <row r="306">
          <cell r="BI306" t="str">
            <v>15</v>
          </cell>
        </row>
        <row r="307">
          <cell r="BI307" t="str">
            <v>15</v>
          </cell>
        </row>
        <row r="308">
          <cell r="BI308" t="str">
            <v>15</v>
          </cell>
        </row>
        <row r="309">
          <cell r="BI309" t="str">
            <v>15</v>
          </cell>
        </row>
        <row r="310">
          <cell r="BI310" t="str">
            <v>15</v>
          </cell>
        </row>
        <row r="311">
          <cell r="BI311" t="str">
            <v>15</v>
          </cell>
        </row>
        <row r="312">
          <cell r="BI312" t="str">
            <v>15</v>
          </cell>
        </row>
        <row r="313">
          <cell r="BI313" t="str">
            <v>15</v>
          </cell>
        </row>
        <row r="314">
          <cell r="BI314" t="str">
            <v>15</v>
          </cell>
        </row>
        <row r="315">
          <cell r="BI315" t="str">
            <v>15</v>
          </cell>
        </row>
        <row r="316">
          <cell r="BI316" t="str">
            <v>15</v>
          </cell>
        </row>
        <row r="317">
          <cell r="BI317" t="str">
            <v>15</v>
          </cell>
        </row>
        <row r="318">
          <cell r="BI318" t="str">
            <v>15</v>
          </cell>
        </row>
        <row r="319">
          <cell r="BI319" t="str">
            <v>17</v>
          </cell>
        </row>
        <row r="320">
          <cell r="BI320" t="str">
            <v>17</v>
          </cell>
        </row>
        <row r="321">
          <cell r="BI321" t="str">
            <v>17</v>
          </cell>
        </row>
        <row r="322">
          <cell r="BI322" t="str">
            <v>17</v>
          </cell>
        </row>
        <row r="323">
          <cell r="BI323" t="str">
            <v>17</v>
          </cell>
        </row>
        <row r="324">
          <cell r="BI324" t="str">
            <v>17</v>
          </cell>
        </row>
        <row r="325">
          <cell r="BI325" t="str">
            <v>17</v>
          </cell>
        </row>
        <row r="326">
          <cell r="BI326" t="str">
            <v>17</v>
          </cell>
        </row>
        <row r="327">
          <cell r="BI327" t="str">
            <v>17</v>
          </cell>
        </row>
        <row r="328">
          <cell r="BI328" t="str">
            <v>17</v>
          </cell>
        </row>
        <row r="329">
          <cell r="BI329" t="str">
            <v>17</v>
          </cell>
        </row>
        <row r="330">
          <cell r="BI330" t="str">
            <v>17</v>
          </cell>
        </row>
        <row r="331">
          <cell r="BI331" t="str">
            <v>17</v>
          </cell>
        </row>
        <row r="332">
          <cell r="BI332" t="str">
            <v>17</v>
          </cell>
        </row>
        <row r="333">
          <cell r="BI333" t="str">
            <v>17</v>
          </cell>
        </row>
        <row r="334">
          <cell r="BI334" t="str">
            <v>17</v>
          </cell>
        </row>
        <row r="335">
          <cell r="BI335" t="str">
            <v>17</v>
          </cell>
        </row>
        <row r="336">
          <cell r="BI336" t="str">
            <v>17</v>
          </cell>
        </row>
        <row r="337">
          <cell r="BI337" t="str">
            <v>17</v>
          </cell>
        </row>
        <row r="338">
          <cell r="BI338" t="str">
            <v>17</v>
          </cell>
        </row>
        <row r="339">
          <cell r="BI339" t="str">
            <v>17</v>
          </cell>
        </row>
        <row r="340">
          <cell r="BI340" t="str">
            <v>17</v>
          </cell>
        </row>
        <row r="341">
          <cell r="BI341" t="str">
            <v>17</v>
          </cell>
        </row>
        <row r="342">
          <cell r="BI342" t="str">
            <v>17</v>
          </cell>
        </row>
        <row r="343">
          <cell r="BI343" t="str">
            <v>17</v>
          </cell>
        </row>
        <row r="344">
          <cell r="BI344" t="str">
            <v>17</v>
          </cell>
        </row>
        <row r="345">
          <cell r="BI345" t="str">
            <v>17</v>
          </cell>
        </row>
        <row r="346">
          <cell r="BI346" t="str">
            <v>18</v>
          </cell>
        </row>
        <row r="347">
          <cell r="BI347" t="str">
            <v>18</v>
          </cell>
        </row>
        <row r="348">
          <cell r="BI348" t="str">
            <v>18</v>
          </cell>
        </row>
        <row r="349">
          <cell r="BI349" t="str">
            <v>18</v>
          </cell>
        </row>
        <row r="350">
          <cell r="BI350" t="str">
            <v>18</v>
          </cell>
        </row>
        <row r="351">
          <cell r="BI351" t="str">
            <v>18</v>
          </cell>
        </row>
        <row r="352">
          <cell r="BI352" t="str">
            <v>18</v>
          </cell>
        </row>
        <row r="353">
          <cell r="BI353" t="str">
            <v>18</v>
          </cell>
        </row>
        <row r="354">
          <cell r="BI354" t="str">
            <v>18</v>
          </cell>
        </row>
        <row r="355">
          <cell r="BI355" t="str">
            <v>18</v>
          </cell>
        </row>
        <row r="356">
          <cell r="BI356" t="str">
            <v>18</v>
          </cell>
        </row>
        <row r="357">
          <cell r="BI357" t="str">
            <v>18</v>
          </cell>
        </row>
        <row r="358">
          <cell r="BI358" t="str">
            <v>18</v>
          </cell>
        </row>
        <row r="359">
          <cell r="BI359" t="str">
            <v>18</v>
          </cell>
        </row>
        <row r="360">
          <cell r="BI360" t="str">
            <v>18</v>
          </cell>
        </row>
        <row r="361">
          <cell r="BI361" t="str">
            <v>18</v>
          </cell>
        </row>
        <row r="362">
          <cell r="BI362" t="str">
            <v>19</v>
          </cell>
        </row>
        <row r="363">
          <cell r="BI363" t="str">
            <v>19</v>
          </cell>
        </row>
        <row r="364">
          <cell r="BI364" t="str">
            <v>19</v>
          </cell>
        </row>
        <row r="365">
          <cell r="BI365" t="str">
            <v>19</v>
          </cell>
        </row>
        <row r="366">
          <cell r="BI366" t="str">
            <v>19</v>
          </cell>
        </row>
        <row r="367">
          <cell r="BI367" t="str">
            <v>19</v>
          </cell>
        </row>
        <row r="368">
          <cell r="BI368" t="str">
            <v>19</v>
          </cell>
        </row>
        <row r="369">
          <cell r="BI369" t="str">
            <v>19</v>
          </cell>
        </row>
        <row r="370">
          <cell r="BI370" t="str">
            <v>19</v>
          </cell>
        </row>
        <row r="371">
          <cell r="BI371" t="str">
            <v>19</v>
          </cell>
        </row>
        <row r="372">
          <cell r="BI372" t="str">
            <v>19</v>
          </cell>
        </row>
        <row r="373">
          <cell r="BI373" t="str">
            <v>19</v>
          </cell>
        </row>
        <row r="374">
          <cell r="BI374" t="str">
            <v>19</v>
          </cell>
        </row>
        <row r="375">
          <cell r="BI375" t="str">
            <v>19</v>
          </cell>
        </row>
        <row r="376">
          <cell r="BI376" t="str">
            <v>19</v>
          </cell>
        </row>
        <row r="377">
          <cell r="BI377" t="str">
            <v>19</v>
          </cell>
        </row>
        <row r="378">
          <cell r="BI378" t="str">
            <v>19</v>
          </cell>
        </row>
        <row r="379">
          <cell r="BI379" t="str">
            <v>19</v>
          </cell>
        </row>
        <row r="380">
          <cell r="BI380" t="str">
            <v>19</v>
          </cell>
        </row>
        <row r="381">
          <cell r="BI381" t="str">
            <v>19</v>
          </cell>
        </row>
        <row r="382">
          <cell r="BI382" t="str">
            <v>19</v>
          </cell>
        </row>
        <row r="383">
          <cell r="BI383" t="str">
            <v>19</v>
          </cell>
        </row>
        <row r="384">
          <cell r="BI384" t="str">
            <v>19</v>
          </cell>
        </row>
        <row r="385">
          <cell r="BI385" t="str">
            <v>19</v>
          </cell>
        </row>
        <row r="386">
          <cell r="BI386" t="str">
            <v>19</v>
          </cell>
        </row>
        <row r="387">
          <cell r="BI387" t="str">
            <v>19</v>
          </cell>
        </row>
        <row r="388">
          <cell r="BI388" t="str">
            <v>19</v>
          </cell>
        </row>
        <row r="389">
          <cell r="BI389" t="str">
            <v>19</v>
          </cell>
        </row>
        <row r="390">
          <cell r="BI390" t="str">
            <v>19</v>
          </cell>
        </row>
        <row r="391">
          <cell r="BI391" t="str">
            <v>19</v>
          </cell>
        </row>
        <row r="392">
          <cell r="BI392" t="str">
            <v>19</v>
          </cell>
        </row>
        <row r="393">
          <cell r="BI393" t="str">
            <v>19</v>
          </cell>
        </row>
        <row r="394">
          <cell r="BI394" t="str">
            <v>19</v>
          </cell>
        </row>
        <row r="395">
          <cell r="BI395" t="str">
            <v>19</v>
          </cell>
        </row>
        <row r="396">
          <cell r="BI396" t="str">
            <v>19</v>
          </cell>
        </row>
        <row r="397">
          <cell r="BI397" t="str">
            <v>19</v>
          </cell>
        </row>
        <row r="398">
          <cell r="BI398" t="str">
            <v>19</v>
          </cell>
        </row>
        <row r="399">
          <cell r="BI399" t="str">
            <v>19</v>
          </cell>
        </row>
        <row r="400">
          <cell r="BI400" t="str">
            <v>19</v>
          </cell>
        </row>
        <row r="401">
          <cell r="BI401" t="str">
            <v>19</v>
          </cell>
        </row>
        <row r="402">
          <cell r="BI402" t="str">
            <v>19</v>
          </cell>
        </row>
        <row r="403">
          <cell r="BI403" t="str">
            <v>20</v>
          </cell>
        </row>
        <row r="404">
          <cell r="BI404" t="str">
            <v>20</v>
          </cell>
        </row>
        <row r="405">
          <cell r="BI405" t="str">
            <v>20</v>
          </cell>
        </row>
        <row r="406">
          <cell r="BI406" t="str">
            <v>20</v>
          </cell>
        </row>
        <row r="407">
          <cell r="BI407" t="str">
            <v>20</v>
          </cell>
        </row>
        <row r="408">
          <cell r="BI408" t="str">
            <v>20</v>
          </cell>
        </row>
        <row r="409">
          <cell r="BI409" t="str">
            <v>20</v>
          </cell>
        </row>
        <row r="410">
          <cell r="BI410" t="str">
            <v>20</v>
          </cell>
        </row>
        <row r="411">
          <cell r="BI411" t="str">
            <v>20</v>
          </cell>
        </row>
        <row r="412">
          <cell r="BI412" t="str">
            <v>20</v>
          </cell>
        </row>
        <row r="413">
          <cell r="BI413" t="str">
            <v>20</v>
          </cell>
        </row>
        <row r="414">
          <cell r="BI414" t="str">
            <v>20</v>
          </cell>
        </row>
        <row r="415">
          <cell r="BI415" t="str">
            <v>20</v>
          </cell>
        </row>
        <row r="416">
          <cell r="BI416" t="str">
            <v>20</v>
          </cell>
        </row>
        <row r="417">
          <cell r="BI417" t="str">
            <v>20</v>
          </cell>
        </row>
        <row r="418">
          <cell r="BI418" t="str">
            <v>20</v>
          </cell>
        </row>
        <row r="419">
          <cell r="BI419" t="str">
            <v>20</v>
          </cell>
        </row>
        <row r="420">
          <cell r="BI420" t="str">
            <v>20</v>
          </cell>
        </row>
        <row r="421">
          <cell r="BI421" t="str">
            <v>20</v>
          </cell>
        </row>
        <row r="422">
          <cell r="BI422" t="str">
            <v>20</v>
          </cell>
        </row>
        <row r="423">
          <cell r="BI423" t="str">
            <v>20</v>
          </cell>
        </row>
        <row r="424">
          <cell r="BI424" t="str">
            <v>20</v>
          </cell>
        </row>
        <row r="425">
          <cell r="BI425" t="str">
            <v>20</v>
          </cell>
        </row>
        <row r="426">
          <cell r="BI426" t="str">
            <v>20</v>
          </cell>
        </row>
        <row r="427">
          <cell r="BI427" t="str">
            <v>20</v>
          </cell>
        </row>
        <row r="428">
          <cell r="BI428" t="str">
            <v>23</v>
          </cell>
        </row>
        <row r="429">
          <cell r="BI429" t="str">
            <v>23</v>
          </cell>
        </row>
        <row r="430">
          <cell r="BI430" t="str">
            <v>23</v>
          </cell>
        </row>
        <row r="431">
          <cell r="BI431" t="str">
            <v>23</v>
          </cell>
        </row>
        <row r="432">
          <cell r="BI432" t="str">
            <v>23</v>
          </cell>
        </row>
        <row r="433">
          <cell r="BI433" t="str">
            <v>23</v>
          </cell>
        </row>
        <row r="434">
          <cell r="BI434" t="str">
            <v>23</v>
          </cell>
        </row>
        <row r="435">
          <cell r="BI435" t="str">
            <v>23</v>
          </cell>
        </row>
        <row r="436">
          <cell r="BI436" t="str">
            <v>23</v>
          </cell>
        </row>
        <row r="437">
          <cell r="BI437" t="str">
            <v>23</v>
          </cell>
        </row>
        <row r="438">
          <cell r="BI438" t="str">
            <v>23</v>
          </cell>
        </row>
        <row r="439">
          <cell r="BI439" t="str">
            <v>23</v>
          </cell>
        </row>
        <row r="440">
          <cell r="BI440" t="str">
            <v>23</v>
          </cell>
        </row>
        <row r="441">
          <cell r="BI441" t="str">
            <v>23</v>
          </cell>
        </row>
        <row r="442">
          <cell r="BI442" t="str">
            <v>23</v>
          </cell>
        </row>
        <row r="443">
          <cell r="BI443" t="str">
            <v>23</v>
          </cell>
        </row>
        <row r="444">
          <cell r="BI444" t="str">
            <v>23</v>
          </cell>
        </row>
        <row r="445">
          <cell r="BI445" t="str">
            <v>23</v>
          </cell>
        </row>
        <row r="446">
          <cell r="BI446" t="str">
            <v>23</v>
          </cell>
        </row>
        <row r="447">
          <cell r="BI447" t="str">
            <v>23</v>
          </cell>
        </row>
        <row r="448">
          <cell r="BI448" t="str">
            <v>23</v>
          </cell>
        </row>
        <row r="449">
          <cell r="BI449" t="str">
            <v>23</v>
          </cell>
        </row>
        <row r="450">
          <cell r="BI450" t="str">
            <v>23</v>
          </cell>
        </row>
        <row r="451">
          <cell r="BI451" t="str">
            <v>23</v>
          </cell>
        </row>
        <row r="452">
          <cell r="BI452" t="str">
            <v>23</v>
          </cell>
        </row>
        <row r="453">
          <cell r="BI453" t="str">
            <v>23</v>
          </cell>
        </row>
        <row r="454">
          <cell r="BI454" t="str">
            <v>23</v>
          </cell>
        </row>
        <row r="455">
          <cell r="BI455" t="str">
            <v>23</v>
          </cell>
        </row>
        <row r="456">
          <cell r="BI456" t="str">
            <v>25</v>
          </cell>
        </row>
        <row r="457">
          <cell r="BI457" t="str">
            <v>25</v>
          </cell>
        </row>
        <row r="458">
          <cell r="BI458" t="str">
            <v>25</v>
          </cell>
        </row>
        <row r="459">
          <cell r="BI459" t="str">
            <v>25</v>
          </cell>
        </row>
        <row r="460">
          <cell r="BI460" t="str">
            <v>25</v>
          </cell>
        </row>
        <row r="461">
          <cell r="BI461" t="str">
            <v>25</v>
          </cell>
        </row>
        <row r="462">
          <cell r="BI462" t="str">
            <v>25</v>
          </cell>
        </row>
        <row r="463">
          <cell r="BI463" t="str">
            <v>25</v>
          </cell>
        </row>
        <row r="464">
          <cell r="BI464" t="str">
            <v>25</v>
          </cell>
        </row>
        <row r="465">
          <cell r="BI465" t="str">
            <v>25</v>
          </cell>
        </row>
        <row r="466">
          <cell r="BI466" t="str">
            <v>25</v>
          </cell>
        </row>
        <row r="467">
          <cell r="BI467" t="str">
            <v>25</v>
          </cell>
        </row>
        <row r="468">
          <cell r="BI468" t="str">
            <v>25</v>
          </cell>
        </row>
        <row r="469">
          <cell r="BI469" t="str">
            <v>25</v>
          </cell>
        </row>
        <row r="470">
          <cell r="BI470" t="str">
            <v>25</v>
          </cell>
        </row>
        <row r="471">
          <cell r="BI471" t="str">
            <v>25</v>
          </cell>
        </row>
        <row r="472">
          <cell r="BI472" t="str">
            <v>25</v>
          </cell>
        </row>
        <row r="473">
          <cell r="BI473" t="str">
            <v>25</v>
          </cell>
        </row>
        <row r="474">
          <cell r="BI474" t="str">
            <v>25</v>
          </cell>
        </row>
        <row r="475">
          <cell r="BI475" t="str">
            <v>25</v>
          </cell>
        </row>
        <row r="476">
          <cell r="BI476" t="str">
            <v>25</v>
          </cell>
        </row>
        <row r="477">
          <cell r="BI477" t="str">
            <v>25</v>
          </cell>
        </row>
        <row r="478">
          <cell r="BI478" t="str">
            <v>25</v>
          </cell>
        </row>
        <row r="479">
          <cell r="BI479" t="str">
            <v>25</v>
          </cell>
        </row>
        <row r="480">
          <cell r="BI480" t="str">
            <v>25</v>
          </cell>
        </row>
        <row r="481">
          <cell r="BI481" t="str">
            <v>25</v>
          </cell>
        </row>
        <row r="482">
          <cell r="BI482" t="str">
            <v>25</v>
          </cell>
        </row>
        <row r="483">
          <cell r="BI483" t="str">
            <v>25</v>
          </cell>
        </row>
        <row r="484">
          <cell r="BI484" t="str">
            <v>25</v>
          </cell>
        </row>
        <row r="485">
          <cell r="BI485" t="str">
            <v>25</v>
          </cell>
        </row>
        <row r="486">
          <cell r="BI486" t="str">
            <v>25</v>
          </cell>
        </row>
        <row r="487">
          <cell r="BI487" t="str">
            <v>25</v>
          </cell>
        </row>
        <row r="488">
          <cell r="BI488" t="str">
            <v>25</v>
          </cell>
        </row>
        <row r="489">
          <cell r="BI489" t="str">
            <v>25</v>
          </cell>
        </row>
        <row r="490">
          <cell r="BI490" t="str">
            <v>25</v>
          </cell>
        </row>
        <row r="491">
          <cell r="BI491" t="str">
            <v>25</v>
          </cell>
        </row>
        <row r="492">
          <cell r="BI492" t="str">
            <v>25</v>
          </cell>
        </row>
        <row r="493">
          <cell r="BI493" t="str">
            <v>25</v>
          </cell>
        </row>
        <row r="494">
          <cell r="BI494" t="str">
            <v>25</v>
          </cell>
        </row>
        <row r="495">
          <cell r="BI495" t="str">
            <v>25</v>
          </cell>
        </row>
        <row r="496">
          <cell r="BI496" t="str">
            <v>25</v>
          </cell>
        </row>
        <row r="497">
          <cell r="BI497" t="str">
            <v>25</v>
          </cell>
        </row>
        <row r="498">
          <cell r="BI498" t="str">
            <v>25</v>
          </cell>
        </row>
        <row r="499">
          <cell r="BI499" t="str">
            <v>25</v>
          </cell>
        </row>
        <row r="500">
          <cell r="BI500" t="str">
            <v>25</v>
          </cell>
        </row>
        <row r="501">
          <cell r="BI501" t="str">
            <v>25</v>
          </cell>
        </row>
        <row r="502">
          <cell r="BI502" t="str">
            <v>25</v>
          </cell>
        </row>
        <row r="503">
          <cell r="BI503" t="str">
            <v>25</v>
          </cell>
        </row>
        <row r="504">
          <cell r="BI504" t="str">
            <v>25</v>
          </cell>
        </row>
        <row r="505">
          <cell r="BI505" t="str">
            <v>25</v>
          </cell>
        </row>
        <row r="506">
          <cell r="BI506" t="str">
            <v>25</v>
          </cell>
        </row>
        <row r="507">
          <cell r="BI507" t="str">
            <v>25</v>
          </cell>
        </row>
        <row r="508">
          <cell r="BI508" t="str">
            <v>25</v>
          </cell>
        </row>
        <row r="509">
          <cell r="BI509" t="str">
            <v>25</v>
          </cell>
        </row>
        <row r="510">
          <cell r="BI510" t="str">
            <v>25</v>
          </cell>
        </row>
        <row r="511">
          <cell r="BI511" t="str">
            <v>25</v>
          </cell>
        </row>
        <row r="512">
          <cell r="BI512" t="str">
            <v>25</v>
          </cell>
        </row>
        <row r="513">
          <cell r="BI513" t="str">
            <v>25</v>
          </cell>
        </row>
        <row r="514">
          <cell r="BI514" t="str">
            <v>25</v>
          </cell>
        </row>
        <row r="515">
          <cell r="BI515" t="str">
            <v>25</v>
          </cell>
        </row>
        <row r="516">
          <cell r="BI516" t="str">
            <v>25</v>
          </cell>
        </row>
        <row r="517">
          <cell r="BI517" t="str">
            <v>25</v>
          </cell>
        </row>
        <row r="518">
          <cell r="BI518" t="str">
            <v>25</v>
          </cell>
        </row>
        <row r="519">
          <cell r="BI519" t="str">
            <v>25</v>
          </cell>
        </row>
        <row r="520">
          <cell r="BI520" t="str">
            <v>25</v>
          </cell>
        </row>
        <row r="521">
          <cell r="BI521" t="str">
            <v>25</v>
          </cell>
        </row>
        <row r="522">
          <cell r="BI522" t="str">
            <v>25</v>
          </cell>
        </row>
        <row r="523">
          <cell r="BI523" t="str">
            <v>25</v>
          </cell>
        </row>
        <row r="524">
          <cell r="BI524" t="str">
            <v>25</v>
          </cell>
        </row>
        <row r="525">
          <cell r="BI525" t="str">
            <v>25</v>
          </cell>
        </row>
        <row r="526">
          <cell r="BI526" t="str">
            <v>25</v>
          </cell>
        </row>
        <row r="527">
          <cell r="BI527" t="str">
            <v>25</v>
          </cell>
        </row>
        <row r="528">
          <cell r="BI528" t="str">
            <v>25</v>
          </cell>
        </row>
        <row r="529">
          <cell r="BI529" t="str">
            <v>25</v>
          </cell>
        </row>
        <row r="530">
          <cell r="BI530" t="str">
            <v>25</v>
          </cell>
        </row>
        <row r="531">
          <cell r="BI531" t="str">
            <v>25</v>
          </cell>
        </row>
        <row r="532">
          <cell r="BI532" t="str">
            <v>25</v>
          </cell>
        </row>
        <row r="533">
          <cell r="BI533" t="str">
            <v>25</v>
          </cell>
        </row>
        <row r="534">
          <cell r="BI534" t="str">
            <v>25</v>
          </cell>
        </row>
        <row r="535">
          <cell r="BI535" t="str">
            <v>25</v>
          </cell>
        </row>
        <row r="536">
          <cell r="BI536" t="str">
            <v>25</v>
          </cell>
        </row>
        <row r="537">
          <cell r="BI537" t="str">
            <v>25</v>
          </cell>
        </row>
        <row r="538">
          <cell r="BI538" t="str">
            <v>25</v>
          </cell>
        </row>
        <row r="539">
          <cell r="BI539" t="str">
            <v>25</v>
          </cell>
        </row>
        <row r="540">
          <cell r="BI540" t="str">
            <v>25</v>
          </cell>
        </row>
        <row r="541">
          <cell r="BI541" t="str">
            <v>25</v>
          </cell>
        </row>
        <row r="542">
          <cell r="BI542" t="str">
            <v>25</v>
          </cell>
        </row>
        <row r="543">
          <cell r="BI543" t="str">
            <v>25</v>
          </cell>
        </row>
        <row r="544">
          <cell r="BI544" t="str">
            <v>25</v>
          </cell>
        </row>
        <row r="545">
          <cell r="BI545" t="str">
            <v>25</v>
          </cell>
        </row>
        <row r="546">
          <cell r="BI546" t="str">
            <v>25</v>
          </cell>
        </row>
        <row r="547">
          <cell r="BI547" t="str">
            <v>25</v>
          </cell>
        </row>
        <row r="548">
          <cell r="BI548" t="str">
            <v>25</v>
          </cell>
        </row>
        <row r="549">
          <cell r="BI549" t="str">
            <v>25</v>
          </cell>
        </row>
        <row r="550">
          <cell r="BI550" t="str">
            <v>25</v>
          </cell>
        </row>
        <row r="551">
          <cell r="BI551" t="str">
            <v>25</v>
          </cell>
        </row>
        <row r="552">
          <cell r="BI552" t="str">
            <v>25</v>
          </cell>
        </row>
        <row r="553">
          <cell r="BI553" t="str">
            <v>25</v>
          </cell>
        </row>
        <row r="554">
          <cell r="BI554" t="str">
            <v>25</v>
          </cell>
        </row>
        <row r="555">
          <cell r="BI555" t="str">
            <v>25</v>
          </cell>
        </row>
        <row r="556">
          <cell r="BI556" t="str">
            <v>25</v>
          </cell>
        </row>
        <row r="557">
          <cell r="BI557" t="str">
            <v>25</v>
          </cell>
        </row>
        <row r="558">
          <cell r="BI558" t="str">
            <v>25</v>
          </cell>
        </row>
        <row r="559">
          <cell r="BI559" t="str">
            <v>25</v>
          </cell>
        </row>
        <row r="560">
          <cell r="BI560" t="str">
            <v>25</v>
          </cell>
        </row>
        <row r="561">
          <cell r="BI561" t="str">
            <v>25</v>
          </cell>
        </row>
        <row r="562">
          <cell r="BI562" t="str">
            <v>25</v>
          </cell>
        </row>
        <row r="563">
          <cell r="BI563" t="str">
            <v>25</v>
          </cell>
        </row>
        <row r="564">
          <cell r="BI564" t="str">
            <v>25</v>
          </cell>
        </row>
        <row r="565">
          <cell r="BI565" t="str">
            <v>25</v>
          </cell>
        </row>
        <row r="566">
          <cell r="BI566" t="str">
            <v>25</v>
          </cell>
        </row>
        <row r="567">
          <cell r="BI567" t="str">
            <v>25</v>
          </cell>
        </row>
        <row r="568">
          <cell r="BI568" t="str">
            <v>25</v>
          </cell>
        </row>
        <row r="569">
          <cell r="BI569" t="str">
            <v>25</v>
          </cell>
        </row>
        <row r="570">
          <cell r="BI570" t="str">
            <v>25</v>
          </cell>
        </row>
        <row r="571">
          <cell r="BI571" t="str">
            <v>25</v>
          </cell>
        </row>
        <row r="572">
          <cell r="BI572" t="str">
            <v>27</v>
          </cell>
        </row>
        <row r="573">
          <cell r="BI573" t="str">
            <v>27</v>
          </cell>
        </row>
        <row r="574">
          <cell r="BI574" t="str">
            <v>27</v>
          </cell>
        </row>
        <row r="575">
          <cell r="BI575" t="str">
            <v>27</v>
          </cell>
        </row>
        <row r="576">
          <cell r="BI576" t="str">
            <v>27</v>
          </cell>
        </row>
        <row r="577">
          <cell r="BI577" t="str">
            <v>27</v>
          </cell>
        </row>
        <row r="578">
          <cell r="BI578" t="str">
            <v>27</v>
          </cell>
        </row>
        <row r="579">
          <cell r="BI579" t="str">
            <v>27</v>
          </cell>
        </row>
        <row r="580">
          <cell r="BI580" t="str">
            <v>27</v>
          </cell>
        </row>
        <row r="581">
          <cell r="BI581" t="str">
            <v>27</v>
          </cell>
        </row>
        <row r="582">
          <cell r="BI582" t="str">
            <v>27</v>
          </cell>
        </row>
        <row r="583">
          <cell r="BI583" t="str">
            <v>27</v>
          </cell>
        </row>
        <row r="584">
          <cell r="BI584" t="str">
            <v>27</v>
          </cell>
        </row>
        <row r="585">
          <cell r="BI585" t="str">
            <v>27</v>
          </cell>
        </row>
        <row r="586">
          <cell r="BI586" t="str">
            <v>27</v>
          </cell>
        </row>
        <row r="587">
          <cell r="BI587" t="str">
            <v>27</v>
          </cell>
        </row>
        <row r="588">
          <cell r="BI588" t="str">
            <v>27</v>
          </cell>
        </row>
        <row r="589">
          <cell r="BI589" t="str">
            <v>27</v>
          </cell>
        </row>
        <row r="590">
          <cell r="BI590" t="str">
            <v>27</v>
          </cell>
        </row>
        <row r="591">
          <cell r="BI591" t="str">
            <v>27</v>
          </cell>
        </row>
        <row r="592">
          <cell r="BI592" t="str">
            <v>27</v>
          </cell>
        </row>
        <row r="593">
          <cell r="BI593" t="str">
            <v>27</v>
          </cell>
        </row>
        <row r="594">
          <cell r="BI594" t="str">
            <v>27</v>
          </cell>
        </row>
        <row r="595">
          <cell r="BI595" t="str">
            <v>27</v>
          </cell>
        </row>
        <row r="596">
          <cell r="BI596" t="str">
            <v>27</v>
          </cell>
        </row>
        <row r="597">
          <cell r="BI597" t="str">
            <v>27</v>
          </cell>
        </row>
        <row r="598">
          <cell r="BI598" t="str">
            <v>27</v>
          </cell>
        </row>
        <row r="599">
          <cell r="BI599" t="str">
            <v>27</v>
          </cell>
        </row>
        <row r="600">
          <cell r="BI600" t="str">
            <v>27</v>
          </cell>
        </row>
        <row r="601">
          <cell r="BI601" t="str">
            <v>27</v>
          </cell>
        </row>
        <row r="602">
          <cell r="BI602" t="str">
            <v>27</v>
          </cell>
        </row>
        <row r="603">
          <cell r="BI603" t="str">
            <v>41</v>
          </cell>
        </row>
        <row r="604">
          <cell r="BI604" t="str">
            <v>41</v>
          </cell>
        </row>
        <row r="605">
          <cell r="BI605" t="str">
            <v>41</v>
          </cell>
        </row>
        <row r="606">
          <cell r="BI606" t="str">
            <v>41</v>
          </cell>
        </row>
        <row r="607">
          <cell r="BI607" t="str">
            <v>41</v>
          </cell>
        </row>
        <row r="608">
          <cell r="BI608" t="str">
            <v>41</v>
          </cell>
        </row>
        <row r="609">
          <cell r="BI609" t="str">
            <v>41</v>
          </cell>
        </row>
        <row r="610">
          <cell r="BI610" t="str">
            <v>41</v>
          </cell>
        </row>
        <row r="611">
          <cell r="BI611" t="str">
            <v>41</v>
          </cell>
        </row>
        <row r="612">
          <cell r="BI612" t="str">
            <v>41</v>
          </cell>
        </row>
        <row r="613">
          <cell r="BI613" t="str">
            <v>41</v>
          </cell>
        </row>
        <row r="614">
          <cell r="BI614" t="str">
            <v>41</v>
          </cell>
        </row>
        <row r="615">
          <cell r="BI615" t="str">
            <v>41</v>
          </cell>
        </row>
        <row r="616">
          <cell r="BI616" t="str">
            <v>41</v>
          </cell>
        </row>
        <row r="617">
          <cell r="BI617" t="str">
            <v>41</v>
          </cell>
        </row>
        <row r="618">
          <cell r="BI618" t="str">
            <v>41</v>
          </cell>
        </row>
        <row r="619">
          <cell r="BI619" t="str">
            <v>41</v>
          </cell>
        </row>
        <row r="620">
          <cell r="BI620" t="str">
            <v>41</v>
          </cell>
        </row>
        <row r="621">
          <cell r="BI621" t="str">
            <v>41</v>
          </cell>
        </row>
        <row r="622">
          <cell r="BI622" t="str">
            <v>41</v>
          </cell>
        </row>
        <row r="623">
          <cell r="BI623" t="str">
            <v>41</v>
          </cell>
        </row>
        <row r="624">
          <cell r="BI624" t="str">
            <v>41</v>
          </cell>
        </row>
        <row r="625">
          <cell r="BI625" t="str">
            <v>41</v>
          </cell>
        </row>
        <row r="626">
          <cell r="BI626" t="str">
            <v>41</v>
          </cell>
        </row>
        <row r="627">
          <cell r="BI627" t="str">
            <v>41</v>
          </cell>
        </row>
        <row r="628">
          <cell r="BI628" t="str">
            <v>41</v>
          </cell>
        </row>
        <row r="629">
          <cell r="BI629" t="str">
            <v>41</v>
          </cell>
        </row>
        <row r="630">
          <cell r="BI630" t="str">
            <v>41</v>
          </cell>
        </row>
        <row r="631">
          <cell r="BI631" t="str">
            <v>41</v>
          </cell>
        </row>
        <row r="632">
          <cell r="BI632" t="str">
            <v>41</v>
          </cell>
        </row>
        <row r="633">
          <cell r="BI633" t="str">
            <v>41</v>
          </cell>
        </row>
        <row r="634">
          <cell r="BI634" t="str">
            <v>41</v>
          </cell>
        </row>
        <row r="635">
          <cell r="BI635" t="str">
            <v>41</v>
          </cell>
        </row>
        <row r="636">
          <cell r="BI636" t="str">
            <v>41</v>
          </cell>
        </row>
        <row r="637">
          <cell r="BI637" t="str">
            <v>41</v>
          </cell>
        </row>
        <row r="638">
          <cell r="BI638" t="str">
            <v>41</v>
          </cell>
        </row>
        <row r="639">
          <cell r="BI639" t="str">
            <v>41</v>
          </cell>
        </row>
        <row r="640">
          <cell r="BI640" t="str">
            <v>44</v>
          </cell>
        </row>
        <row r="641">
          <cell r="BI641" t="str">
            <v>44</v>
          </cell>
        </row>
        <row r="642">
          <cell r="BI642" t="str">
            <v>44</v>
          </cell>
        </row>
        <row r="643">
          <cell r="BI643" t="str">
            <v>44</v>
          </cell>
        </row>
        <row r="644">
          <cell r="BI644" t="str">
            <v>44</v>
          </cell>
        </row>
        <row r="645">
          <cell r="BI645" t="str">
            <v>44</v>
          </cell>
        </row>
        <row r="646">
          <cell r="BI646" t="str">
            <v>44</v>
          </cell>
        </row>
        <row r="647">
          <cell r="BI647" t="str">
            <v>44</v>
          </cell>
        </row>
        <row r="648">
          <cell r="BI648" t="str">
            <v>44</v>
          </cell>
        </row>
        <row r="649">
          <cell r="BI649" t="str">
            <v>44</v>
          </cell>
        </row>
        <row r="650">
          <cell r="BI650" t="str">
            <v>44</v>
          </cell>
        </row>
        <row r="651">
          <cell r="BI651" t="str">
            <v>44</v>
          </cell>
        </row>
        <row r="652">
          <cell r="BI652" t="str">
            <v>44</v>
          </cell>
        </row>
        <row r="653">
          <cell r="BI653" t="str">
            <v>44</v>
          </cell>
        </row>
        <row r="654">
          <cell r="BI654" t="str">
            <v>44</v>
          </cell>
        </row>
        <row r="655">
          <cell r="BI655" t="str">
            <v>47</v>
          </cell>
        </row>
        <row r="656">
          <cell r="BI656" t="str">
            <v>47</v>
          </cell>
        </row>
        <row r="657">
          <cell r="BI657" t="str">
            <v>47</v>
          </cell>
        </row>
        <row r="658">
          <cell r="BI658" t="str">
            <v>47</v>
          </cell>
        </row>
        <row r="659">
          <cell r="BI659" t="str">
            <v>47</v>
          </cell>
        </row>
        <row r="660">
          <cell r="BI660" t="str">
            <v>47</v>
          </cell>
        </row>
        <row r="661">
          <cell r="BI661" t="str">
            <v>47</v>
          </cell>
        </row>
        <row r="662">
          <cell r="BI662" t="str">
            <v>47</v>
          </cell>
        </row>
        <row r="663">
          <cell r="BI663" t="str">
            <v>47</v>
          </cell>
        </row>
        <row r="664">
          <cell r="BI664" t="str">
            <v>47</v>
          </cell>
        </row>
        <row r="665">
          <cell r="BI665" t="str">
            <v>47</v>
          </cell>
        </row>
        <row r="666">
          <cell r="BI666" t="str">
            <v>47</v>
          </cell>
        </row>
        <row r="667">
          <cell r="BI667" t="str">
            <v>47</v>
          </cell>
        </row>
        <row r="668">
          <cell r="BI668" t="str">
            <v>47</v>
          </cell>
        </row>
        <row r="669">
          <cell r="BI669" t="str">
            <v>47</v>
          </cell>
        </row>
        <row r="670">
          <cell r="BI670" t="str">
            <v>47</v>
          </cell>
        </row>
        <row r="671">
          <cell r="BI671" t="str">
            <v>47</v>
          </cell>
        </row>
        <row r="672">
          <cell r="BI672" t="str">
            <v>47</v>
          </cell>
        </row>
        <row r="673">
          <cell r="BI673" t="str">
            <v>47</v>
          </cell>
        </row>
        <row r="674">
          <cell r="BI674" t="str">
            <v>47</v>
          </cell>
        </row>
        <row r="675">
          <cell r="BI675" t="str">
            <v>47</v>
          </cell>
        </row>
        <row r="676">
          <cell r="BI676" t="str">
            <v>47</v>
          </cell>
        </row>
        <row r="677">
          <cell r="BI677" t="str">
            <v>47</v>
          </cell>
        </row>
        <row r="678">
          <cell r="BI678" t="str">
            <v>47</v>
          </cell>
        </row>
        <row r="679">
          <cell r="BI679" t="str">
            <v>47</v>
          </cell>
        </row>
        <row r="680">
          <cell r="BI680" t="str">
            <v>47</v>
          </cell>
        </row>
        <row r="681">
          <cell r="BI681" t="str">
            <v>47</v>
          </cell>
        </row>
        <row r="682">
          <cell r="BI682" t="str">
            <v>47</v>
          </cell>
        </row>
        <row r="683">
          <cell r="BI683" t="str">
            <v>47</v>
          </cell>
        </row>
        <row r="684">
          <cell r="BI684" t="str">
            <v>47</v>
          </cell>
        </row>
        <row r="685">
          <cell r="BI685" t="str">
            <v>50</v>
          </cell>
        </row>
        <row r="686">
          <cell r="BI686" t="str">
            <v>50</v>
          </cell>
        </row>
        <row r="687">
          <cell r="BI687" t="str">
            <v>50</v>
          </cell>
        </row>
        <row r="688">
          <cell r="BI688" t="str">
            <v>50</v>
          </cell>
        </row>
        <row r="689">
          <cell r="BI689" t="str">
            <v>50</v>
          </cell>
        </row>
        <row r="690">
          <cell r="BI690" t="str">
            <v>50</v>
          </cell>
        </row>
        <row r="691">
          <cell r="BI691" t="str">
            <v>50</v>
          </cell>
        </row>
        <row r="692">
          <cell r="BI692" t="str">
            <v>50</v>
          </cell>
        </row>
        <row r="693">
          <cell r="BI693" t="str">
            <v>50</v>
          </cell>
        </row>
        <row r="694">
          <cell r="BI694" t="str">
            <v>50</v>
          </cell>
        </row>
        <row r="695">
          <cell r="BI695" t="str">
            <v>50</v>
          </cell>
        </row>
        <row r="696">
          <cell r="BI696" t="str">
            <v>50</v>
          </cell>
        </row>
        <row r="697">
          <cell r="BI697" t="str">
            <v>50</v>
          </cell>
        </row>
        <row r="698">
          <cell r="BI698" t="str">
            <v>50</v>
          </cell>
        </row>
        <row r="699">
          <cell r="BI699" t="str">
            <v>50</v>
          </cell>
        </row>
        <row r="700">
          <cell r="BI700" t="str">
            <v>50</v>
          </cell>
        </row>
        <row r="701">
          <cell r="BI701" t="str">
            <v>50</v>
          </cell>
        </row>
        <row r="702">
          <cell r="BI702" t="str">
            <v>50</v>
          </cell>
        </row>
        <row r="703">
          <cell r="BI703" t="str">
            <v>50</v>
          </cell>
        </row>
        <row r="704">
          <cell r="BI704" t="str">
            <v>50</v>
          </cell>
        </row>
        <row r="705">
          <cell r="BI705" t="str">
            <v>50</v>
          </cell>
        </row>
        <row r="706">
          <cell r="BI706" t="str">
            <v>50</v>
          </cell>
        </row>
        <row r="707">
          <cell r="BI707" t="str">
            <v>50</v>
          </cell>
        </row>
        <row r="708">
          <cell r="BI708" t="str">
            <v>50</v>
          </cell>
        </row>
        <row r="709">
          <cell r="BI709" t="str">
            <v>50</v>
          </cell>
        </row>
        <row r="710">
          <cell r="BI710" t="str">
            <v>50</v>
          </cell>
        </row>
        <row r="711">
          <cell r="BI711" t="str">
            <v>50</v>
          </cell>
        </row>
        <row r="712">
          <cell r="BI712" t="str">
            <v>50</v>
          </cell>
        </row>
        <row r="713">
          <cell r="BI713" t="str">
            <v>50</v>
          </cell>
        </row>
        <row r="714">
          <cell r="BI714" t="str">
            <v>52</v>
          </cell>
        </row>
        <row r="715">
          <cell r="BI715" t="str">
            <v>52</v>
          </cell>
        </row>
        <row r="716">
          <cell r="BI716" t="str">
            <v>52</v>
          </cell>
        </row>
        <row r="717">
          <cell r="BI717" t="str">
            <v>52</v>
          </cell>
        </row>
        <row r="718">
          <cell r="BI718" t="str">
            <v>52</v>
          </cell>
        </row>
        <row r="719">
          <cell r="BI719" t="str">
            <v>52</v>
          </cell>
        </row>
        <row r="720">
          <cell r="BI720" t="str">
            <v>52</v>
          </cell>
        </row>
        <row r="721">
          <cell r="BI721" t="str">
            <v>52</v>
          </cell>
        </row>
        <row r="722">
          <cell r="BI722" t="str">
            <v>52</v>
          </cell>
        </row>
        <row r="723">
          <cell r="BI723" t="str">
            <v>52</v>
          </cell>
        </row>
        <row r="724">
          <cell r="BI724" t="str">
            <v>52</v>
          </cell>
        </row>
        <row r="725">
          <cell r="BI725" t="str">
            <v>52</v>
          </cell>
        </row>
        <row r="726">
          <cell r="BI726" t="str">
            <v>52</v>
          </cell>
        </row>
        <row r="727">
          <cell r="BI727" t="str">
            <v>52</v>
          </cell>
        </row>
        <row r="728">
          <cell r="BI728" t="str">
            <v>52</v>
          </cell>
        </row>
        <row r="729">
          <cell r="BI729" t="str">
            <v>52</v>
          </cell>
        </row>
        <row r="730">
          <cell r="BI730" t="str">
            <v>52</v>
          </cell>
        </row>
        <row r="731">
          <cell r="BI731" t="str">
            <v>52</v>
          </cell>
        </row>
        <row r="732">
          <cell r="BI732" t="str">
            <v>52</v>
          </cell>
        </row>
        <row r="733">
          <cell r="BI733" t="str">
            <v>52</v>
          </cell>
        </row>
        <row r="734">
          <cell r="BI734" t="str">
            <v>52</v>
          </cell>
        </row>
        <row r="735">
          <cell r="BI735" t="str">
            <v>52</v>
          </cell>
        </row>
        <row r="736">
          <cell r="BI736" t="str">
            <v>52</v>
          </cell>
        </row>
        <row r="737">
          <cell r="BI737" t="str">
            <v>52</v>
          </cell>
        </row>
        <row r="738">
          <cell r="BI738" t="str">
            <v>52</v>
          </cell>
        </row>
        <row r="739">
          <cell r="BI739" t="str">
            <v>52</v>
          </cell>
        </row>
        <row r="740">
          <cell r="BI740" t="str">
            <v>52</v>
          </cell>
        </row>
        <row r="741">
          <cell r="BI741" t="str">
            <v>52</v>
          </cell>
        </row>
        <row r="742">
          <cell r="BI742" t="str">
            <v>52</v>
          </cell>
        </row>
        <row r="743">
          <cell r="BI743" t="str">
            <v>52</v>
          </cell>
        </row>
        <row r="744">
          <cell r="BI744" t="str">
            <v>52</v>
          </cell>
        </row>
        <row r="745">
          <cell r="BI745" t="str">
            <v>52</v>
          </cell>
        </row>
        <row r="746">
          <cell r="BI746" t="str">
            <v>52</v>
          </cell>
        </row>
        <row r="747">
          <cell r="BI747" t="str">
            <v>52</v>
          </cell>
        </row>
        <row r="748">
          <cell r="BI748" t="str">
            <v>52</v>
          </cell>
        </row>
        <row r="749">
          <cell r="BI749" t="str">
            <v>52</v>
          </cell>
        </row>
        <row r="750">
          <cell r="BI750" t="str">
            <v>52</v>
          </cell>
        </row>
        <row r="751">
          <cell r="BI751" t="str">
            <v>52</v>
          </cell>
        </row>
        <row r="752">
          <cell r="BI752" t="str">
            <v>52</v>
          </cell>
        </row>
        <row r="753">
          <cell r="BI753" t="str">
            <v>52</v>
          </cell>
        </row>
        <row r="754">
          <cell r="BI754" t="str">
            <v>52</v>
          </cell>
        </row>
        <row r="755">
          <cell r="BI755" t="str">
            <v>52</v>
          </cell>
        </row>
        <row r="756">
          <cell r="BI756" t="str">
            <v>52</v>
          </cell>
        </row>
        <row r="757">
          <cell r="BI757" t="str">
            <v>52</v>
          </cell>
        </row>
        <row r="758">
          <cell r="BI758" t="str">
            <v>52</v>
          </cell>
        </row>
        <row r="759">
          <cell r="BI759" t="str">
            <v>52</v>
          </cell>
        </row>
        <row r="760">
          <cell r="BI760" t="str">
            <v>52</v>
          </cell>
        </row>
        <row r="761">
          <cell r="BI761" t="str">
            <v>52</v>
          </cell>
        </row>
        <row r="762">
          <cell r="BI762" t="str">
            <v>52</v>
          </cell>
        </row>
        <row r="763">
          <cell r="BI763" t="str">
            <v>52</v>
          </cell>
        </row>
        <row r="764">
          <cell r="BI764" t="str">
            <v>52</v>
          </cell>
        </row>
        <row r="765">
          <cell r="BI765" t="str">
            <v>52</v>
          </cell>
        </row>
        <row r="766">
          <cell r="BI766" t="str">
            <v>52</v>
          </cell>
        </row>
        <row r="767">
          <cell r="BI767" t="str">
            <v>52</v>
          </cell>
        </row>
        <row r="768">
          <cell r="BI768" t="str">
            <v>52</v>
          </cell>
        </row>
        <row r="769">
          <cell r="BI769" t="str">
            <v>52</v>
          </cell>
        </row>
        <row r="770">
          <cell r="BI770" t="str">
            <v>52</v>
          </cell>
        </row>
        <row r="771">
          <cell r="BI771" t="str">
            <v>52</v>
          </cell>
        </row>
        <row r="772">
          <cell r="BI772" t="str">
            <v>52</v>
          </cell>
        </row>
        <row r="773">
          <cell r="BI773" t="str">
            <v>52</v>
          </cell>
        </row>
        <row r="774">
          <cell r="BI774" t="str">
            <v>52</v>
          </cell>
        </row>
        <row r="775">
          <cell r="BI775" t="str">
            <v>52</v>
          </cell>
        </row>
        <row r="776">
          <cell r="BI776" t="str">
            <v>52</v>
          </cell>
        </row>
        <row r="777">
          <cell r="BI777" t="str">
            <v>52</v>
          </cell>
        </row>
        <row r="778">
          <cell r="BI778" t="str">
            <v>54</v>
          </cell>
        </row>
        <row r="779">
          <cell r="BI779" t="str">
            <v>54</v>
          </cell>
        </row>
        <row r="780">
          <cell r="BI780" t="str">
            <v>54</v>
          </cell>
        </row>
        <row r="781">
          <cell r="BI781" t="str">
            <v>54</v>
          </cell>
        </row>
        <row r="782">
          <cell r="BI782" t="str">
            <v>54</v>
          </cell>
        </row>
        <row r="783">
          <cell r="BI783" t="str">
            <v>54</v>
          </cell>
        </row>
        <row r="784">
          <cell r="BI784" t="str">
            <v>54</v>
          </cell>
        </row>
        <row r="785">
          <cell r="BI785" t="str">
            <v>54</v>
          </cell>
        </row>
        <row r="786">
          <cell r="BI786" t="str">
            <v>54</v>
          </cell>
        </row>
        <row r="787">
          <cell r="BI787" t="str">
            <v>54</v>
          </cell>
        </row>
        <row r="788">
          <cell r="BI788" t="str">
            <v>54</v>
          </cell>
        </row>
        <row r="789">
          <cell r="BI789" t="str">
            <v>54</v>
          </cell>
        </row>
        <row r="790">
          <cell r="BI790" t="str">
            <v>54</v>
          </cell>
        </row>
        <row r="791">
          <cell r="BI791" t="str">
            <v>54</v>
          </cell>
        </row>
        <row r="792">
          <cell r="BI792" t="str">
            <v>54</v>
          </cell>
        </row>
        <row r="793">
          <cell r="BI793" t="str">
            <v>54</v>
          </cell>
        </row>
        <row r="794">
          <cell r="BI794" t="str">
            <v>54</v>
          </cell>
        </row>
        <row r="795">
          <cell r="BI795" t="str">
            <v>54</v>
          </cell>
        </row>
        <row r="796">
          <cell r="BI796" t="str">
            <v>54</v>
          </cell>
        </row>
        <row r="797">
          <cell r="BI797" t="str">
            <v>54</v>
          </cell>
        </row>
        <row r="798">
          <cell r="BI798" t="str">
            <v>54</v>
          </cell>
        </row>
        <row r="799">
          <cell r="BI799" t="str">
            <v>54</v>
          </cell>
        </row>
        <row r="800">
          <cell r="BI800" t="str">
            <v>54</v>
          </cell>
        </row>
        <row r="801">
          <cell r="BI801" t="str">
            <v>54</v>
          </cell>
        </row>
        <row r="802">
          <cell r="BI802" t="str">
            <v>54</v>
          </cell>
        </row>
        <row r="803">
          <cell r="BI803" t="str">
            <v>54</v>
          </cell>
        </row>
        <row r="804">
          <cell r="BI804" t="str">
            <v>54</v>
          </cell>
        </row>
        <row r="805">
          <cell r="BI805" t="str">
            <v>54</v>
          </cell>
        </row>
        <row r="806">
          <cell r="BI806" t="str">
            <v>54</v>
          </cell>
        </row>
        <row r="807">
          <cell r="BI807" t="str">
            <v>54</v>
          </cell>
        </row>
        <row r="808">
          <cell r="BI808" t="str">
            <v>54</v>
          </cell>
        </row>
        <row r="809">
          <cell r="BI809" t="str">
            <v>54</v>
          </cell>
        </row>
        <row r="810">
          <cell r="BI810" t="str">
            <v>54</v>
          </cell>
        </row>
        <row r="811">
          <cell r="BI811" t="str">
            <v>54</v>
          </cell>
        </row>
        <row r="812">
          <cell r="BI812" t="str">
            <v>54</v>
          </cell>
        </row>
        <row r="813">
          <cell r="BI813" t="str">
            <v>54</v>
          </cell>
        </row>
        <row r="814">
          <cell r="BI814" t="str">
            <v>54</v>
          </cell>
        </row>
        <row r="815">
          <cell r="BI815" t="str">
            <v>54</v>
          </cell>
        </row>
        <row r="816">
          <cell r="BI816" t="str">
            <v>54</v>
          </cell>
        </row>
        <row r="817">
          <cell r="BI817" t="str">
            <v>54</v>
          </cell>
        </row>
        <row r="818">
          <cell r="BI818" t="str">
            <v>63</v>
          </cell>
        </row>
        <row r="819">
          <cell r="BI819" t="str">
            <v>63</v>
          </cell>
        </row>
        <row r="820">
          <cell r="BI820" t="str">
            <v>63</v>
          </cell>
        </row>
        <row r="821">
          <cell r="BI821" t="str">
            <v>63</v>
          </cell>
        </row>
        <row r="822">
          <cell r="BI822" t="str">
            <v>63</v>
          </cell>
        </row>
        <row r="823">
          <cell r="BI823" t="str">
            <v>63</v>
          </cell>
        </row>
        <row r="824">
          <cell r="BI824" t="str">
            <v>63</v>
          </cell>
        </row>
        <row r="825">
          <cell r="BI825" t="str">
            <v>63</v>
          </cell>
        </row>
        <row r="826">
          <cell r="BI826" t="str">
            <v>63</v>
          </cell>
        </row>
        <row r="827">
          <cell r="BI827" t="str">
            <v>63</v>
          </cell>
        </row>
        <row r="828">
          <cell r="BI828" t="str">
            <v>63</v>
          </cell>
        </row>
        <row r="829">
          <cell r="BI829" t="str">
            <v>63</v>
          </cell>
        </row>
        <row r="830">
          <cell r="BI830" t="str">
            <v>66</v>
          </cell>
        </row>
        <row r="831">
          <cell r="BI831" t="str">
            <v>66</v>
          </cell>
        </row>
        <row r="832">
          <cell r="BI832" t="str">
            <v>66</v>
          </cell>
        </row>
        <row r="833">
          <cell r="BI833" t="str">
            <v>66</v>
          </cell>
        </row>
        <row r="834">
          <cell r="BI834" t="str">
            <v>66</v>
          </cell>
        </row>
        <row r="835">
          <cell r="BI835" t="str">
            <v>66</v>
          </cell>
        </row>
        <row r="836">
          <cell r="BI836" t="str">
            <v>66</v>
          </cell>
        </row>
        <row r="837">
          <cell r="BI837" t="str">
            <v>66</v>
          </cell>
        </row>
        <row r="838">
          <cell r="BI838" t="str">
            <v>66</v>
          </cell>
        </row>
        <row r="839">
          <cell r="BI839" t="str">
            <v>66</v>
          </cell>
        </row>
        <row r="840">
          <cell r="BI840" t="str">
            <v>66</v>
          </cell>
        </row>
        <row r="841">
          <cell r="BI841" t="str">
            <v>66</v>
          </cell>
        </row>
        <row r="842">
          <cell r="BI842" t="str">
            <v>66</v>
          </cell>
        </row>
        <row r="843">
          <cell r="BI843" t="str">
            <v>66</v>
          </cell>
        </row>
        <row r="844">
          <cell r="BI844" t="str">
            <v>68</v>
          </cell>
        </row>
        <row r="845">
          <cell r="BI845" t="str">
            <v>68</v>
          </cell>
        </row>
        <row r="846">
          <cell r="BI846" t="str">
            <v>68</v>
          </cell>
        </row>
        <row r="847">
          <cell r="BI847" t="str">
            <v>68</v>
          </cell>
        </row>
        <row r="848">
          <cell r="BI848" t="str">
            <v>68</v>
          </cell>
        </row>
        <row r="849">
          <cell r="BI849" t="str">
            <v>68</v>
          </cell>
        </row>
        <row r="850">
          <cell r="BI850" t="str">
            <v>68</v>
          </cell>
        </row>
        <row r="851">
          <cell r="BI851" t="str">
            <v>68</v>
          </cell>
        </row>
        <row r="852">
          <cell r="BI852" t="str">
            <v>68</v>
          </cell>
        </row>
        <row r="853">
          <cell r="BI853" t="str">
            <v>68</v>
          </cell>
        </row>
        <row r="854">
          <cell r="BI854" t="str">
            <v>68</v>
          </cell>
        </row>
        <row r="855">
          <cell r="BI855" t="str">
            <v>68</v>
          </cell>
        </row>
        <row r="856">
          <cell r="BI856" t="str">
            <v>68</v>
          </cell>
        </row>
        <row r="857">
          <cell r="BI857" t="str">
            <v>68</v>
          </cell>
        </row>
        <row r="858">
          <cell r="BI858" t="str">
            <v>68</v>
          </cell>
        </row>
        <row r="859">
          <cell r="BI859" t="str">
            <v>68</v>
          </cell>
        </row>
        <row r="860">
          <cell r="BI860" t="str">
            <v>68</v>
          </cell>
        </row>
        <row r="861">
          <cell r="BI861" t="str">
            <v>68</v>
          </cell>
        </row>
        <row r="862">
          <cell r="BI862" t="str">
            <v>68</v>
          </cell>
        </row>
        <row r="863">
          <cell r="BI863" t="str">
            <v>68</v>
          </cell>
        </row>
        <row r="864">
          <cell r="BI864" t="str">
            <v>68</v>
          </cell>
        </row>
        <row r="865">
          <cell r="BI865" t="str">
            <v>68</v>
          </cell>
        </row>
        <row r="866">
          <cell r="BI866" t="str">
            <v>68</v>
          </cell>
        </row>
        <row r="867">
          <cell r="BI867" t="str">
            <v>68</v>
          </cell>
        </row>
        <row r="868">
          <cell r="BI868" t="str">
            <v>68</v>
          </cell>
        </row>
        <row r="869">
          <cell r="BI869" t="str">
            <v>68</v>
          </cell>
        </row>
        <row r="870">
          <cell r="BI870" t="str">
            <v>68</v>
          </cell>
        </row>
        <row r="871">
          <cell r="BI871" t="str">
            <v>68</v>
          </cell>
        </row>
        <row r="872">
          <cell r="BI872" t="str">
            <v>68</v>
          </cell>
        </row>
        <row r="873">
          <cell r="BI873" t="str">
            <v>68</v>
          </cell>
        </row>
        <row r="874">
          <cell r="BI874" t="str">
            <v>68</v>
          </cell>
        </row>
        <row r="875">
          <cell r="BI875" t="str">
            <v>68</v>
          </cell>
        </row>
        <row r="876">
          <cell r="BI876" t="str">
            <v>68</v>
          </cell>
        </row>
        <row r="877">
          <cell r="BI877" t="str">
            <v>68</v>
          </cell>
        </row>
        <row r="878">
          <cell r="BI878" t="str">
            <v>68</v>
          </cell>
        </row>
        <row r="879">
          <cell r="BI879" t="str">
            <v>68</v>
          </cell>
        </row>
        <row r="880">
          <cell r="BI880" t="str">
            <v>68</v>
          </cell>
        </row>
        <row r="881">
          <cell r="BI881" t="str">
            <v>68</v>
          </cell>
        </row>
        <row r="882">
          <cell r="BI882" t="str">
            <v>68</v>
          </cell>
        </row>
        <row r="883">
          <cell r="BI883" t="str">
            <v>68</v>
          </cell>
        </row>
        <row r="884">
          <cell r="BI884" t="str">
            <v>68</v>
          </cell>
        </row>
        <row r="885">
          <cell r="BI885" t="str">
            <v>68</v>
          </cell>
        </row>
        <row r="886">
          <cell r="BI886" t="str">
            <v>68</v>
          </cell>
        </row>
        <row r="887">
          <cell r="BI887" t="str">
            <v>68</v>
          </cell>
        </row>
        <row r="888">
          <cell r="BI888" t="str">
            <v>68</v>
          </cell>
        </row>
        <row r="889">
          <cell r="BI889" t="str">
            <v>68</v>
          </cell>
        </row>
        <row r="890">
          <cell r="BI890" t="str">
            <v>68</v>
          </cell>
        </row>
        <row r="891">
          <cell r="BI891" t="str">
            <v>68</v>
          </cell>
        </row>
        <row r="892">
          <cell r="BI892" t="str">
            <v>68</v>
          </cell>
        </row>
        <row r="893">
          <cell r="BI893" t="str">
            <v>68</v>
          </cell>
        </row>
        <row r="894">
          <cell r="BI894" t="str">
            <v>68</v>
          </cell>
        </row>
        <row r="895">
          <cell r="BI895" t="str">
            <v>68</v>
          </cell>
        </row>
        <row r="896">
          <cell r="BI896" t="str">
            <v>68</v>
          </cell>
        </row>
        <row r="897">
          <cell r="BI897" t="str">
            <v>68</v>
          </cell>
        </row>
        <row r="898">
          <cell r="BI898" t="str">
            <v>68</v>
          </cell>
        </row>
        <row r="899">
          <cell r="BI899" t="str">
            <v>68</v>
          </cell>
        </row>
        <row r="900">
          <cell r="BI900" t="str">
            <v>68</v>
          </cell>
        </row>
        <row r="901">
          <cell r="BI901" t="str">
            <v>68</v>
          </cell>
        </row>
        <row r="902">
          <cell r="BI902" t="str">
            <v>68</v>
          </cell>
        </row>
        <row r="903">
          <cell r="BI903" t="str">
            <v>68</v>
          </cell>
        </row>
        <row r="904">
          <cell r="BI904" t="str">
            <v>68</v>
          </cell>
        </row>
        <row r="905">
          <cell r="BI905" t="str">
            <v>68</v>
          </cell>
        </row>
        <row r="906">
          <cell r="BI906" t="str">
            <v>68</v>
          </cell>
        </row>
        <row r="907">
          <cell r="BI907" t="str">
            <v>68</v>
          </cell>
        </row>
        <row r="908">
          <cell r="BI908" t="str">
            <v>68</v>
          </cell>
        </row>
        <row r="909">
          <cell r="BI909" t="str">
            <v>68</v>
          </cell>
        </row>
        <row r="910">
          <cell r="BI910" t="str">
            <v>68</v>
          </cell>
        </row>
        <row r="911">
          <cell r="BI911" t="str">
            <v>68</v>
          </cell>
        </row>
        <row r="912">
          <cell r="BI912" t="str">
            <v>68</v>
          </cell>
        </row>
        <row r="913">
          <cell r="BI913" t="str">
            <v>68</v>
          </cell>
        </row>
        <row r="914">
          <cell r="BI914" t="str">
            <v>68</v>
          </cell>
        </row>
        <row r="915">
          <cell r="BI915" t="str">
            <v>68</v>
          </cell>
        </row>
        <row r="916">
          <cell r="BI916" t="str">
            <v>68</v>
          </cell>
        </row>
        <row r="917">
          <cell r="BI917" t="str">
            <v>68</v>
          </cell>
        </row>
        <row r="918">
          <cell r="BI918" t="str">
            <v>68</v>
          </cell>
        </row>
        <row r="919">
          <cell r="BI919" t="str">
            <v>68</v>
          </cell>
        </row>
        <row r="920">
          <cell r="BI920" t="str">
            <v>68</v>
          </cell>
        </row>
        <row r="921">
          <cell r="BI921" t="str">
            <v>68</v>
          </cell>
        </row>
        <row r="922">
          <cell r="BI922" t="str">
            <v>68</v>
          </cell>
        </row>
        <row r="923">
          <cell r="BI923" t="str">
            <v>68</v>
          </cell>
        </row>
        <row r="924">
          <cell r="BI924" t="str">
            <v>68</v>
          </cell>
        </row>
        <row r="925">
          <cell r="BI925" t="str">
            <v>68</v>
          </cell>
        </row>
        <row r="926">
          <cell r="BI926" t="str">
            <v>68</v>
          </cell>
        </row>
        <row r="927">
          <cell r="BI927" t="str">
            <v>68</v>
          </cell>
        </row>
        <row r="928">
          <cell r="BI928" t="str">
            <v>68</v>
          </cell>
        </row>
        <row r="929">
          <cell r="BI929" t="str">
            <v>68</v>
          </cell>
        </row>
        <row r="930">
          <cell r="BI930" t="str">
            <v>68</v>
          </cell>
        </row>
        <row r="931">
          <cell r="BI931" t="str">
            <v>70</v>
          </cell>
        </row>
        <row r="932">
          <cell r="BI932" t="str">
            <v>70</v>
          </cell>
        </row>
        <row r="933">
          <cell r="BI933" t="str">
            <v>70</v>
          </cell>
        </row>
        <row r="934">
          <cell r="BI934" t="str">
            <v>70</v>
          </cell>
        </row>
        <row r="935">
          <cell r="BI935" t="str">
            <v>70</v>
          </cell>
        </row>
        <row r="936">
          <cell r="BI936" t="str">
            <v>70</v>
          </cell>
        </row>
        <row r="937">
          <cell r="BI937" t="str">
            <v>70</v>
          </cell>
        </row>
        <row r="938">
          <cell r="BI938" t="str">
            <v>70</v>
          </cell>
        </row>
        <row r="939">
          <cell r="BI939" t="str">
            <v>70</v>
          </cell>
        </row>
        <row r="940">
          <cell r="BI940" t="str">
            <v>70</v>
          </cell>
        </row>
        <row r="941">
          <cell r="BI941" t="str">
            <v>70</v>
          </cell>
        </row>
        <row r="942">
          <cell r="BI942" t="str">
            <v>70</v>
          </cell>
        </row>
        <row r="943">
          <cell r="BI943" t="str">
            <v>70</v>
          </cell>
        </row>
        <row r="944">
          <cell r="BI944" t="str">
            <v>70</v>
          </cell>
        </row>
        <row r="945">
          <cell r="BI945" t="str">
            <v>70</v>
          </cell>
        </row>
        <row r="946">
          <cell r="BI946" t="str">
            <v>70</v>
          </cell>
        </row>
        <row r="947">
          <cell r="BI947" t="str">
            <v>70</v>
          </cell>
        </row>
        <row r="948">
          <cell r="BI948" t="str">
            <v>70</v>
          </cell>
        </row>
        <row r="949">
          <cell r="BI949" t="str">
            <v>70</v>
          </cell>
        </row>
        <row r="950">
          <cell r="BI950" t="str">
            <v>70</v>
          </cell>
        </row>
        <row r="951">
          <cell r="BI951" t="str">
            <v>70</v>
          </cell>
        </row>
        <row r="952">
          <cell r="BI952" t="str">
            <v>70</v>
          </cell>
        </row>
        <row r="953">
          <cell r="BI953" t="str">
            <v>70</v>
          </cell>
        </row>
        <row r="954">
          <cell r="BI954" t="str">
            <v>70</v>
          </cell>
        </row>
        <row r="955">
          <cell r="BI955" t="str">
            <v>70</v>
          </cell>
        </row>
        <row r="956">
          <cell r="BI956" t="str">
            <v>70</v>
          </cell>
        </row>
        <row r="957">
          <cell r="BI957" t="str">
            <v>73</v>
          </cell>
        </row>
        <row r="958">
          <cell r="BI958" t="str">
            <v>73</v>
          </cell>
        </row>
        <row r="959">
          <cell r="BI959" t="str">
            <v>73</v>
          </cell>
        </row>
        <row r="960">
          <cell r="BI960" t="str">
            <v>73</v>
          </cell>
        </row>
        <row r="961">
          <cell r="BI961" t="str">
            <v>73</v>
          </cell>
        </row>
        <row r="962">
          <cell r="BI962" t="str">
            <v>73</v>
          </cell>
        </row>
        <row r="963">
          <cell r="BI963" t="str">
            <v>73</v>
          </cell>
        </row>
        <row r="964">
          <cell r="BI964" t="str">
            <v>73</v>
          </cell>
        </row>
        <row r="965">
          <cell r="BI965" t="str">
            <v>73</v>
          </cell>
        </row>
        <row r="966">
          <cell r="BI966" t="str">
            <v>73</v>
          </cell>
        </row>
        <row r="967">
          <cell r="BI967" t="str">
            <v>73</v>
          </cell>
        </row>
        <row r="968">
          <cell r="BI968" t="str">
            <v>73</v>
          </cell>
        </row>
        <row r="969">
          <cell r="BI969" t="str">
            <v>73</v>
          </cell>
        </row>
        <row r="970">
          <cell r="BI970" t="str">
            <v>73</v>
          </cell>
        </row>
        <row r="971">
          <cell r="BI971" t="str">
            <v>73</v>
          </cell>
        </row>
        <row r="972">
          <cell r="BI972" t="str">
            <v>73</v>
          </cell>
        </row>
        <row r="973">
          <cell r="BI973" t="str">
            <v>73</v>
          </cell>
        </row>
        <row r="974">
          <cell r="BI974" t="str">
            <v>73</v>
          </cell>
        </row>
        <row r="975">
          <cell r="BI975" t="str">
            <v>73</v>
          </cell>
        </row>
        <row r="976">
          <cell r="BI976" t="str">
            <v>73</v>
          </cell>
        </row>
        <row r="977">
          <cell r="BI977" t="str">
            <v>73</v>
          </cell>
        </row>
        <row r="978">
          <cell r="BI978" t="str">
            <v>73</v>
          </cell>
        </row>
        <row r="979">
          <cell r="BI979" t="str">
            <v>73</v>
          </cell>
        </row>
        <row r="980">
          <cell r="BI980" t="str">
            <v>73</v>
          </cell>
        </row>
        <row r="981">
          <cell r="BI981" t="str">
            <v>73</v>
          </cell>
        </row>
        <row r="982">
          <cell r="BI982" t="str">
            <v>73</v>
          </cell>
        </row>
        <row r="983">
          <cell r="BI983" t="str">
            <v>73</v>
          </cell>
        </row>
        <row r="984">
          <cell r="BI984" t="str">
            <v>73</v>
          </cell>
        </row>
        <row r="985">
          <cell r="BI985" t="str">
            <v>73</v>
          </cell>
        </row>
        <row r="986">
          <cell r="BI986" t="str">
            <v>73</v>
          </cell>
        </row>
        <row r="987">
          <cell r="BI987" t="str">
            <v>73</v>
          </cell>
        </row>
        <row r="988">
          <cell r="BI988" t="str">
            <v>73</v>
          </cell>
        </row>
        <row r="989">
          <cell r="BI989" t="str">
            <v>73</v>
          </cell>
        </row>
        <row r="990">
          <cell r="BI990" t="str">
            <v>73</v>
          </cell>
        </row>
        <row r="991">
          <cell r="BI991" t="str">
            <v>73</v>
          </cell>
        </row>
        <row r="992">
          <cell r="BI992" t="str">
            <v>73</v>
          </cell>
        </row>
        <row r="993">
          <cell r="BI993" t="str">
            <v>73</v>
          </cell>
        </row>
        <row r="994">
          <cell r="BI994" t="str">
            <v>73</v>
          </cell>
        </row>
        <row r="995">
          <cell r="BI995" t="str">
            <v>73</v>
          </cell>
        </row>
        <row r="996">
          <cell r="BI996" t="str">
            <v>73</v>
          </cell>
        </row>
        <row r="997">
          <cell r="BI997" t="str">
            <v>73</v>
          </cell>
        </row>
        <row r="998">
          <cell r="BI998" t="str">
            <v>73</v>
          </cell>
        </row>
        <row r="999">
          <cell r="BI999" t="str">
            <v>73</v>
          </cell>
        </row>
        <row r="1000">
          <cell r="BI1000" t="str">
            <v>73</v>
          </cell>
        </row>
        <row r="1001">
          <cell r="BI1001" t="str">
            <v>73</v>
          </cell>
        </row>
        <row r="1002">
          <cell r="BI1002" t="str">
            <v>73</v>
          </cell>
        </row>
        <row r="1003">
          <cell r="BI1003" t="str">
            <v>73</v>
          </cell>
        </row>
        <row r="1004">
          <cell r="BI1004" t="str">
            <v>76</v>
          </cell>
        </row>
        <row r="1005">
          <cell r="BI1005" t="str">
            <v>76</v>
          </cell>
        </row>
        <row r="1006">
          <cell r="BI1006" t="str">
            <v>76</v>
          </cell>
        </row>
        <row r="1007">
          <cell r="BI1007" t="str">
            <v>76</v>
          </cell>
        </row>
        <row r="1008">
          <cell r="BI1008" t="str">
            <v>76</v>
          </cell>
        </row>
        <row r="1009">
          <cell r="BI1009" t="str">
            <v>76</v>
          </cell>
        </row>
        <row r="1010">
          <cell r="BI1010" t="str">
            <v>76</v>
          </cell>
        </row>
        <row r="1011">
          <cell r="BI1011" t="str">
            <v>76</v>
          </cell>
        </row>
        <row r="1012">
          <cell r="BI1012" t="str">
            <v>76</v>
          </cell>
        </row>
        <row r="1013">
          <cell r="BI1013" t="str">
            <v>76</v>
          </cell>
        </row>
        <row r="1014">
          <cell r="BI1014" t="str">
            <v>76</v>
          </cell>
        </row>
        <row r="1015">
          <cell r="BI1015" t="str">
            <v>76</v>
          </cell>
        </row>
        <row r="1016">
          <cell r="BI1016" t="str">
            <v>76</v>
          </cell>
        </row>
        <row r="1017">
          <cell r="BI1017" t="str">
            <v>76</v>
          </cell>
        </row>
        <row r="1018">
          <cell r="BI1018" t="str">
            <v>76</v>
          </cell>
        </row>
        <row r="1019">
          <cell r="BI1019" t="str">
            <v>76</v>
          </cell>
        </row>
        <row r="1020">
          <cell r="BI1020" t="str">
            <v>76</v>
          </cell>
        </row>
        <row r="1021">
          <cell r="BI1021" t="str">
            <v>76</v>
          </cell>
        </row>
        <row r="1022">
          <cell r="BI1022" t="str">
            <v>76</v>
          </cell>
        </row>
        <row r="1023">
          <cell r="BI1023" t="str">
            <v>76</v>
          </cell>
        </row>
        <row r="1024">
          <cell r="BI1024" t="str">
            <v>76</v>
          </cell>
        </row>
        <row r="1025">
          <cell r="BI1025" t="str">
            <v>76</v>
          </cell>
        </row>
        <row r="1026">
          <cell r="BI1026" t="str">
            <v>76</v>
          </cell>
        </row>
        <row r="1027">
          <cell r="BI1027" t="str">
            <v>76</v>
          </cell>
        </row>
        <row r="1028">
          <cell r="BI1028" t="str">
            <v>76</v>
          </cell>
        </row>
        <row r="1029">
          <cell r="BI1029" t="str">
            <v>76</v>
          </cell>
        </row>
        <row r="1030">
          <cell r="BI1030" t="str">
            <v>76</v>
          </cell>
        </row>
        <row r="1031">
          <cell r="BI1031" t="str">
            <v>76</v>
          </cell>
        </row>
        <row r="1032">
          <cell r="BI1032" t="str">
            <v>76</v>
          </cell>
        </row>
        <row r="1033">
          <cell r="BI1033" t="str">
            <v>76</v>
          </cell>
        </row>
        <row r="1034">
          <cell r="BI1034" t="str">
            <v>76</v>
          </cell>
        </row>
        <row r="1035">
          <cell r="BI1035" t="str">
            <v>76</v>
          </cell>
        </row>
        <row r="1036">
          <cell r="BI1036" t="str">
            <v>76</v>
          </cell>
        </row>
        <row r="1037">
          <cell r="BI1037" t="str">
            <v>76</v>
          </cell>
        </row>
        <row r="1038">
          <cell r="BI1038" t="str">
            <v>76</v>
          </cell>
        </row>
        <row r="1039">
          <cell r="BI1039" t="str">
            <v>76</v>
          </cell>
        </row>
        <row r="1040">
          <cell r="BI1040" t="str">
            <v>76</v>
          </cell>
        </row>
        <row r="1041">
          <cell r="BI1041" t="str">
            <v>76</v>
          </cell>
        </row>
        <row r="1042">
          <cell r="BI1042" t="str">
            <v>76</v>
          </cell>
        </row>
        <row r="1043">
          <cell r="BI1043" t="str">
            <v>76</v>
          </cell>
        </row>
        <row r="1044">
          <cell r="BI1044" t="str">
            <v>76</v>
          </cell>
        </row>
        <row r="1045">
          <cell r="BI1045" t="str">
            <v>76</v>
          </cell>
        </row>
        <row r="1046">
          <cell r="BI1046" t="str">
            <v>81</v>
          </cell>
        </row>
        <row r="1047">
          <cell r="BI1047" t="str">
            <v>81</v>
          </cell>
        </row>
        <row r="1048">
          <cell r="BI1048" t="str">
            <v>81</v>
          </cell>
        </row>
        <row r="1049">
          <cell r="BI1049" t="str">
            <v>81</v>
          </cell>
        </row>
        <row r="1050">
          <cell r="BI1050" t="str">
            <v>81</v>
          </cell>
        </row>
        <row r="1051">
          <cell r="BI1051" t="str">
            <v>81</v>
          </cell>
        </row>
        <row r="1052">
          <cell r="BI1052" t="str">
            <v>81</v>
          </cell>
        </row>
        <row r="1053">
          <cell r="BI1053" t="str">
            <v>85</v>
          </cell>
        </row>
        <row r="1054">
          <cell r="BI1054" t="str">
            <v>85</v>
          </cell>
        </row>
        <row r="1055">
          <cell r="BI1055" t="str">
            <v>85</v>
          </cell>
        </row>
        <row r="1056">
          <cell r="BI1056" t="str">
            <v>85</v>
          </cell>
        </row>
        <row r="1057">
          <cell r="BI1057" t="str">
            <v>85</v>
          </cell>
        </row>
        <row r="1058">
          <cell r="BI1058" t="str">
            <v>85</v>
          </cell>
        </row>
        <row r="1059">
          <cell r="BI1059" t="str">
            <v>85</v>
          </cell>
        </row>
        <row r="1060">
          <cell r="BI1060" t="str">
            <v>85</v>
          </cell>
        </row>
        <row r="1061">
          <cell r="BI1061" t="str">
            <v>85</v>
          </cell>
        </row>
        <row r="1062">
          <cell r="BI1062" t="str">
            <v>85</v>
          </cell>
        </row>
        <row r="1063">
          <cell r="BI1063" t="str">
            <v>85</v>
          </cell>
        </row>
        <row r="1064">
          <cell r="BI1064" t="str">
            <v>85</v>
          </cell>
        </row>
        <row r="1065">
          <cell r="BI1065" t="str">
            <v>85</v>
          </cell>
        </row>
        <row r="1066">
          <cell r="BI1066" t="str">
            <v>85</v>
          </cell>
        </row>
        <row r="1067">
          <cell r="BI1067" t="str">
            <v>85</v>
          </cell>
        </row>
        <row r="1068">
          <cell r="BI1068" t="str">
            <v>85</v>
          </cell>
        </row>
        <row r="1069">
          <cell r="BI1069" t="str">
            <v>85</v>
          </cell>
        </row>
        <row r="1070">
          <cell r="BI1070" t="str">
            <v>85</v>
          </cell>
        </row>
        <row r="1071">
          <cell r="BI1071" t="str">
            <v>85</v>
          </cell>
        </row>
        <row r="1072">
          <cell r="BI1072" t="str">
            <v>86</v>
          </cell>
        </row>
        <row r="1073">
          <cell r="BI1073" t="str">
            <v>86</v>
          </cell>
        </row>
        <row r="1074">
          <cell r="BI1074" t="str">
            <v>86</v>
          </cell>
        </row>
        <row r="1075">
          <cell r="BI1075" t="str">
            <v>86</v>
          </cell>
        </row>
        <row r="1076">
          <cell r="BI1076" t="str">
            <v>86</v>
          </cell>
        </row>
        <row r="1077">
          <cell r="BI1077" t="str">
            <v>86</v>
          </cell>
        </row>
        <row r="1078">
          <cell r="BI1078" t="str">
            <v>86</v>
          </cell>
        </row>
        <row r="1079">
          <cell r="BI1079" t="str">
            <v>86</v>
          </cell>
        </row>
        <row r="1080">
          <cell r="BI1080" t="str">
            <v>86</v>
          </cell>
        </row>
        <row r="1081">
          <cell r="BI1081" t="str">
            <v>86</v>
          </cell>
        </row>
        <row r="1082">
          <cell r="BI1082" t="str">
            <v>86</v>
          </cell>
        </row>
        <row r="1083">
          <cell r="BI1083" t="str">
            <v>86</v>
          </cell>
        </row>
        <row r="1084">
          <cell r="BI1084" t="str">
            <v>86</v>
          </cell>
        </row>
        <row r="1085">
          <cell r="BI1085" t="str">
            <v>88</v>
          </cell>
        </row>
        <row r="1086">
          <cell r="BI1086" t="str">
            <v>88</v>
          </cell>
        </row>
        <row r="1087">
          <cell r="BI1087" t="str">
            <v>91</v>
          </cell>
        </row>
        <row r="1088">
          <cell r="BI1088" t="str">
            <v>91</v>
          </cell>
        </row>
        <row r="1089">
          <cell r="BI1089" t="str">
            <v>91</v>
          </cell>
        </row>
        <row r="1090">
          <cell r="BI1090" t="str">
            <v>91</v>
          </cell>
        </row>
        <row r="1091">
          <cell r="BI1091" t="str">
            <v>91</v>
          </cell>
        </row>
        <row r="1092">
          <cell r="BI1092" t="str">
            <v>91</v>
          </cell>
        </row>
        <row r="1093">
          <cell r="BI1093" t="str">
            <v>91</v>
          </cell>
        </row>
        <row r="1094">
          <cell r="BI1094" t="str">
            <v>91</v>
          </cell>
        </row>
        <row r="1095">
          <cell r="BI1095" t="str">
            <v>91</v>
          </cell>
        </row>
        <row r="1096">
          <cell r="BI1096" t="str">
            <v>91</v>
          </cell>
        </row>
        <row r="1097">
          <cell r="BI1097" t="str">
            <v>91</v>
          </cell>
        </row>
        <row r="1098">
          <cell r="BI1098" t="str">
            <v>94</v>
          </cell>
        </row>
        <row r="1099">
          <cell r="BI1099" t="str">
            <v>94</v>
          </cell>
        </row>
        <row r="1100">
          <cell r="BI1100" t="str">
            <v>94</v>
          </cell>
        </row>
        <row r="1101">
          <cell r="BI1101" t="str">
            <v>94</v>
          </cell>
        </row>
        <row r="1102">
          <cell r="BI1102" t="str">
            <v>94</v>
          </cell>
        </row>
        <row r="1103">
          <cell r="BI1103" t="str">
            <v>94</v>
          </cell>
        </row>
        <row r="1104">
          <cell r="BI1104" t="str">
            <v>94</v>
          </cell>
        </row>
        <row r="1105">
          <cell r="BI1105" t="str">
            <v>94</v>
          </cell>
        </row>
        <row r="1106">
          <cell r="BI1106" t="str">
            <v>94</v>
          </cell>
        </row>
        <row r="1107">
          <cell r="BI1107" t="str">
            <v>95</v>
          </cell>
        </row>
        <row r="1108">
          <cell r="BI1108" t="str">
            <v>95</v>
          </cell>
        </row>
        <row r="1109">
          <cell r="BI1109" t="str">
            <v>95</v>
          </cell>
        </row>
        <row r="1110">
          <cell r="BI1110" t="str">
            <v>95</v>
          </cell>
        </row>
        <row r="1111">
          <cell r="BI1111" t="str">
            <v>97</v>
          </cell>
        </row>
        <row r="1112">
          <cell r="BI1112" t="str">
            <v>97</v>
          </cell>
        </row>
        <row r="1113">
          <cell r="BI1113" t="str">
            <v>97</v>
          </cell>
        </row>
        <row r="1114">
          <cell r="BI1114" t="str">
            <v>97</v>
          </cell>
        </row>
        <row r="1115">
          <cell r="BI1115" t="str">
            <v>97</v>
          </cell>
        </row>
        <row r="1116">
          <cell r="BI1116" t="str">
            <v>97</v>
          </cell>
        </row>
        <row r="1117">
          <cell r="BI1117" t="str">
            <v>99</v>
          </cell>
        </row>
        <row r="1118">
          <cell r="BI1118" t="str">
            <v>99</v>
          </cell>
        </row>
        <row r="1119">
          <cell r="BI1119" t="str">
            <v>99</v>
          </cell>
        </row>
        <row r="1120">
          <cell r="BI1120" t="str">
            <v>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"/>
      <sheetName val="Dinamico por Proyectos"/>
      <sheetName val="Dinamico por Programas"/>
      <sheetName val="Proyectos-DIROS-2018"/>
      <sheetName val="POA_DIROS-2018"/>
      <sheetName val="POAI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1. Educación sanitaria</v>
          </cell>
          <cell r="E3" t="str">
            <v>Dirección General</v>
          </cell>
        </row>
        <row r="4">
          <cell r="B4" t="str">
            <v>2. Gestión y Articulación de la Cooperación y relacionamiento Internacional estratégico del Instituto como Autoridad Sanitaria de referencia regional.</v>
          </cell>
          <cell r="E4" t="str">
            <v>Oficina Asesora de Planeación</v>
          </cell>
        </row>
        <row r="5">
          <cell r="B5" t="str">
            <v>3. Programa Nacional De Tecnovigilancia</v>
          </cell>
          <cell r="E5" t="str">
            <v>Oficina Asesora Jurídica</v>
          </cell>
        </row>
        <row r="6">
          <cell r="B6" t="str">
            <v>4. Programa Nacional De Reactivovigilancia</v>
          </cell>
          <cell r="E6" t="str">
            <v>Oficina de Control Interno</v>
          </cell>
        </row>
        <row r="7">
          <cell r="B7" t="str">
            <v xml:space="preserve">5. Programa Nacional de Vigilancia y Control de Microorganismos Patógenos y Calidad Microbiológica y Físico-Química  en Alimentos y Bebidas. </v>
          </cell>
          <cell r="E7" t="str">
            <v>Oficina de Laboratorios y Control de Calidad</v>
          </cell>
        </row>
        <row r="8">
          <cell r="B8" t="str">
            <v>6. Programa Nacional de Vigilancia y Control de Nutrientes de Interés en Salud Pública</v>
          </cell>
          <cell r="E8" t="str">
            <v>Oficina de Tecnologías de la Información</v>
          </cell>
        </row>
        <row r="9">
          <cell r="B9" t="str">
            <v>7. Programa Nacional de Vigilancia y Control de Residuos y contaminantes químicos en Alimentos y Bebidas.</v>
          </cell>
          <cell r="E9" t="str">
            <v>Oficina de Atención al Ciudadano</v>
          </cell>
        </row>
        <row r="10">
          <cell r="B10" t="str">
            <v xml:space="preserve">8. Programa Nacional De Farmacovigilancia </v>
          </cell>
          <cell r="E10" t="str">
            <v>Oficina de Asuntos Internacionales</v>
          </cell>
        </row>
        <row r="11">
          <cell r="B11" t="str">
            <v>9. Demuestra De La Calidad</v>
          </cell>
          <cell r="E11" t="str">
            <v>Secretaria General</v>
          </cell>
        </row>
        <row r="12">
          <cell r="B12" t="str">
            <v>10. Fortalecimiento de la Inspección, Vigilancia y Control Sanitaria con Enfoque de Riesgos</v>
          </cell>
          <cell r="E12" t="str">
            <v>Dirección de Cosméticos</v>
          </cell>
        </row>
        <row r="13">
          <cell r="B13" t="str">
            <v>11. Apoyo a la competitividad de la Industria</v>
          </cell>
          <cell r="E13" t="str">
            <v>Dirección de Alimentos y Bebidas</v>
          </cell>
        </row>
        <row r="14">
          <cell r="B14" t="str">
            <v>12. Fortalecimiento Sistema De Gestión Integrado</v>
          </cell>
          <cell r="E14" t="str">
            <v>Dirección de Dispositivos Médicos</v>
          </cell>
        </row>
        <row r="15">
          <cell r="B15" t="str">
            <v>13. Fortalecimiento Institucional</v>
          </cell>
          <cell r="E15" t="str">
            <v xml:space="preserve">Dirección de Medicamentos </v>
          </cell>
        </row>
        <row r="16">
          <cell r="B16" t="str">
            <v>14. Modernización De Los Sistemas De Información Actuales Del Invima</v>
          </cell>
          <cell r="E16" t="str">
            <v>Dirección de Operaciones Sanitarias</v>
          </cell>
        </row>
        <row r="17">
          <cell r="B17" t="str">
            <v>15. Seguimiento E Implementación A La Estrategia De Gobierno En Linea</v>
          </cell>
          <cell r="E17" t="str">
            <v>Dirección de Responsabilidad Sanitaria</v>
          </cell>
        </row>
        <row r="18">
          <cell r="B18" t="str">
            <v>16. Mejoramiento De Calidad De Vida Laboral</v>
          </cell>
        </row>
        <row r="19">
          <cell r="B19" t="str">
            <v>17. Mejoramiento  de la efectividad técnica de los laboratorios Nacionales</v>
          </cell>
        </row>
        <row r="20">
          <cell r="B20" t="str">
            <v>18. Gestionar  la red  nacional contra la Ilegalidad y la Corrupción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l_Time (2)"/>
      <sheetName val="Presupuesto_Inicial"/>
      <sheetName val="CDP_Compartidos (2)"/>
      <sheetName val="Consolidado"/>
      <sheetName val="Dependencias_Actividades"/>
      <sheetName val="Datos_Informacion_CDP"/>
      <sheetName val="Datos_Informacion_CRP"/>
      <sheetName val="Datos_Informacion_CDP (2)"/>
      <sheetName val="Datos_Informacion_OBL (2)"/>
      <sheetName val="Tablas"/>
      <sheetName val="Datos_Informacion_OBL"/>
      <sheetName val="Hoja3"/>
      <sheetName val="Clasificación"/>
      <sheetName val="Datos_Informacion_SIIF"/>
      <sheetName val="Ejecucion_POAI_2022_Corte_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3">
          <cell r="F3" t="str">
            <v>Dirección General</v>
          </cell>
        </row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Proyectos-2019"/>
      <sheetName val="POA-2019 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  <row r="14">
          <cell r="B14" t="str">
            <v>Funcionamiento</v>
          </cell>
        </row>
        <row r="15">
          <cell r="B15" t="str">
            <v>Fortalecimiento de la inspección vigilancia y control de los productos competencia del Invima a nivel nacional</v>
          </cell>
        </row>
        <row r="16">
          <cell r="B16" t="str">
            <v>Fortalecimiento de la arquitectura tecnológica y los procesos asociados a la gestión de las tecnologías de la información y comunicaciones nacional</v>
          </cell>
        </row>
        <row r="17">
          <cell r="B17" t="str">
            <v>Fortalecimiento institucional en la gestión administrativa y de apoyo del Invima a nivel nacional</v>
          </cell>
        </row>
        <row r="20">
          <cell r="B20" t="str">
            <v>Funcionamiento</v>
          </cell>
        </row>
        <row r="21">
          <cell r="B21" t="str">
            <v xml:space="preserve">Adoptar las buenas prácticas, estándares y requerimientos normativos para el adecuado gobierno de TI </v>
          </cell>
        </row>
        <row r="22">
          <cell r="B22" t="str">
            <v>Identificar las buenas prácticas, estandares y requerimientos normativos para el adecuado  gobierno de TI y el cumplimiento de los lineamientos del estado</v>
          </cell>
        </row>
        <row r="23">
          <cell r="B23" t="str">
            <v>Realizar el diagnóstico y levantamiento de necesidades de software, hardware, implantación de soluciones, soporte, actualizaciones en sistemas de información</v>
          </cell>
        </row>
        <row r="24">
          <cell r="B24" t="str">
            <v xml:space="preserve">Implementar la infraestructura tecnológica y de comunicaciones </v>
          </cell>
        </row>
        <row r="25">
          <cell r="B25" t="str">
            <v>Implementar software e implantación de soluciones, desarrollos, soportes y actualizaciones para los sistemas de información.</v>
          </cell>
        </row>
        <row r="26">
          <cell r="B26" t="str">
            <v>Diagnósticar  las necesidades en adecuación y dotación, físicas, técnicas y de reforzamiento estructural de las Sedes Administrativas y de los Laboratorios del Instituto.</v>
          </cell>
        </row>
        <row r="27">
          <cell r="B27" t="str">
            <v>Realizar las dotaciones de acuerdo a las necesidades identificadas</v>
          </cell>
        </row>
        <row r="28">
          <cell r="B28" t="str">
            <v>Realizar el proceso de diseños,  adecuaciones y demas acciones  que soporten el desarrollo de las mismas, de acuerdo a las necesidades detectadas .</v>
          </cell>
        </row>
        <row r="29">
          <cell r="B29" t="str">
            <v>Adelantar el proceso de identificación, selección  avaluo , y demas  costos inherentes a la  compra de nuevas sedes</v>
          </cell>
        </row>
        <row r="30">
          <cell r="B30" t="str">
            <v>Adquirir sedes de acuerdo a  las necesidades establecidas.</v>
          </cell>
        </row>
        <row r="31">
          <cell r="B31" t="str">
            <v xml:space="preserve">Implementar programas de capacitación y actualización de los conocimientos del  recurso humano de la entidad. </v>
          </cell>
        </row>
        <row r="32">
          <cell r="B32" t="str">
            <v xml:space="preserve">Desarrollar actividades inherentes a la cooperación y articulación con los actores involucrados en la vigilancia sanitaria  </v>
          </cell>
        </row>
        <row r="33">
          <cell r="B33" t="str">
            <v xml:space="preserve">Gestionar convenios interinstitucionales en capacitación, actualización y formación de los funcionarios del Instituto. </v>
          </cell>
        </row>
        <row r="34">
          <cell r="B34" t="str">
            <v xml:space="preserve">Realizar las capacitaciones y actualizaciones de acuerdo a las necesidades detectadas. </v>
          </cell>
        </row>
        <row r="35">
          <cell r="B35" t="str">
            <v xml:space="preserve">Realizar los procesos de selección de los funcionarios  </v>
          </cell>
        </row>
        <row r="36">
          <cell r="B36" t="str">
            <v>Transferir recursos al  fondo INVIMA – ICETEX en el marco del reglamento Operativo.</v>
          </cell>
        </row>
        <row r="37">
          <cell r="B37" t="str">
            <v>Diagnósticar las necesidades  del sistema de gestión documental.</v>
          </cell>
        </row>
        <row r="38">
          <cell r="B38" t="str">
            <v xml:space="preserve">Desarrollar las actividades inherentes a la organización y transferencia de los documentos físicos y electrónicos en sus diferentes ciclos de vida </v>
          </cell>
        </row>
        <row r="39">
          <cell r="B39" t="str">
            <v>Implementar el sistema de correspondencia</v>
          </cell>
        </row>
        <row r="40">
          <cell r="B40" t="str">
            <v>Realizar seguimiento a las fases  de implementación del sistema de gestión documental.</v>
          </cell>
        </row>
        <row r="41">
          <cell r="B41" t="str">
            <v>Actualizar los Instrumentos archivísticos para la gestión documental.</v>
          </cell>
        </row>
        <row r="42">
          <cell r="B42" t="str">
            <v>Hacer seguimiento y monitoreo a los Instrumentos archivísticos para la gestión documental.</v>
          </cell>
        </row>
        <row r="43">
          <cell r="B43" t="str">
            <v xml:space="preserve">Desarrollar acciones  tecnicas y administrativas asociados a inspección, vigilancia y control </v>
          </cell>
        </row>
        <row r="44">
          <cell r="B44" t="str">
            <v xml:space="preserve">Aplicar las medidas sanitarias de seguridad de acuerdo con lo dispuesto en la normatividad sanitaria vigente </v>
          </cell>
        </row>
        <row r="45">
          <cell r="B45" t="str">
            <v>Realizar la definición y priorización de las acciones técnicas y administrativas asociadas a vigilancia epidemiológica , postcomercialización y control de residuos quimicos</v>
          </cell>
        </row>
        <row r="46">
          <cell r="B46" t="str">
            <v>Desarrollar acciones técnicas y administrativas asociadas a vigilancia epidemiológica , postcomercialización y control de residuos quimicos</v>
          </cell>
        </row>
        <row r="47">
          <cell r="B47" t="str">
            <v>Realizar la identificación y priorización de las tematicas que seran incluidas en la capacitación informal  en Inspección, Vigilancia y Control  a los Inspectores que intervienen en la inspección, vigilancia y control sanitario</v>
          </cell>
        </row>
        <row r="48">
          <cell r="B48" t="str">
            <v>Brindar capacitación informal  en Inspección, Vigilancia y Control a los Inspectores que intervienen en la inspección, vigilancia y control sanitario</v>
          </cell>
        </row>
        <row r="49">
          <cell r="B49" t="str">
            <v xml:space="preserve">Desarrollar acciones  técnicas y administrativas de relacionamiento con instituciones publico/privadas del orden territorial, nacional e internacional </v>
          </cell>
        </row>
        <row r="50">
          <cell r="B50" t="str">
            <v xml:space="preserve">Elaborar  documento del desarrollo acciones  técnicas y administrativas de relacionamiento con instituciones publico/privadas del orden territorial, nacional e internacional </v>
          </cell>
        </row>
        <row r="51">
          <cell r="B51" t="str">
            <v>Fotalecer el sistema de gestión de calidad de los laboratorios del Invima</v>
          </cell>
        </row>
        <row r="52">
          <cell r="B52" t="str">
            <v>Desarrollar acciones tecnicas y administrativas para el  control de calidad de los productos competencia del Invima</v>
          </cell>
        </row>
        <row r="53">
          <cell r="B53" t="str">
            <v>Establecer lineamientos para solicitar, administrar, consolidar y analizar los resultados analíticos de control de calidad de productos competencia del Invima, emitidos por los Laboratorios de Salud Pública</v>
          </cell>
        </row>
        <row r="54">
          <cell r="B54" t="str">
            <v xml:space="preserve">Priorizar  los temas y necesidades de asistencia tecnica que son requeridos por los actores que intervienen en el funcionamiento del modelo de IVC </v>
          </cell>
        </row>
        <row r="55">
          <cell r="B55" t="str">
            <v xml:space="preserve">Brindar asistencia tecnica  en Inspección, Vigilancia y Control a los actores que intervienen en el funcionamiento del modelo de IVC </v>
          </cell>
        </row>
        <row r="56">
          <cell r="B56" t="str">
            <v xml:space="preserve">Definir las actividades  de comunicación efectiva y asertiva que requiere el instituto para  los actores que intervienen en el funcionamiento del modelo de IVC </v>
          </cell>
        </row>
        <row r="57">
          <cell r="B57" t="str">
            <v xml:space="preserve">Implementar  actividades  de comunicación efectiva y asertiva para  los actores que intervienen en el funcionamiento del modelo de IVC </v>
          </cell>
        </row>
        <row r="58">
          <cell r="B58" t="str">
            <v xml:space="preserve">Planear las visitas con proposito de otorgar certificaciones  de verificación de requisitos a establecimientos de productos competencia del Invima </v>
          </cell>
        </row>
        <row r="59">
          <cell r="B59" t="str">
            <v xml:space="preserve">Realizar la visitas con proposito de otorgar certificación del cumplimiento de los requisitos establecidos en la normatividad sanitaria vigente </v>
          </cell>
        </row>
        <row r="60">
          <cell r="B60" t="str">
            <v xml:space="preserve">Planear las visitas con proposito de seguimiento a las certificaciones  otorgadas  a establecimientos de productos competencia del Invima </v>
          </cell>
        </row>
        <row r="61">
          <cell r="B61" t="str">
            <v>Ejecutar visitas de seguimiento a establecimientos de productos competencia del Invima ya  certificados en ecumplimiento de los requisitos establecidos en la normatividad sanitaria vigente</v>
          </cell>
        </row>
        <row r="62">
          <cell r="B62" t="str">
            <v xml:space="preserve">Programar  los casos  que requieren de estudio de las Salas Especializadas de la Comisión Revisora </v>
          </cell>
        </row>
        <row r="63">
          <cell r="B63" t="str">
            <v>Emitir  concepto acerca de los aspectos científicos y tecnológicos de los productos que por competencia se someten a consideración de las Salas Especializadas de la Comisión Revisora</v>
          </cell>
        </row>
        <row r="64">
          <cell r="B64" t="str">
            <v>Realizar estudios de los trámites de aprobación y renovación de registros sanitarios radicados  según el tipo de producto.</v>
          </cell>
        </row>
        <row r="65">
          <cell r="B65" t="str">
            <v xml:space="preserve">Gestionar la expedición de Registros Sanitarios y trámites asociados, a los productos competencia del Invima 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aeProy" displayName="MaeProy" ref="A4:L8" totalsRowShown="0" headerRowDxfId="67" dataDxfId="66" tableBorderDxfId="65">
  <tableColumns count="12">
    <tableColumn id="1" xr3:uid="{00000000-0010-0000-0000-000001000000}" name="Rubro Presupestal" dataDxfId="64"/>
    <tableColumn id="4" xr3:uid="{52CBB563-81C0-46B3-B878-15C70F6522D4}" name="BPIN" dataDxfId="63"/>
    <tableColumn id="2" xr3:uid="{00000000-0010-0000-0000-000002000000}" name="Proyecto de Inversión" dataDxfId="62"/>
    <tableColumn id="3" xr3:uid="{00000000-0010-0000-0000-000003000000}" name="Objetivo General" dataDxfId="61"/>
    <tableColumn id="6" xr3:uid="{00000000-0010-0000-0000-000006000000}" name="Apropiación_SUIFP" dataDxfId="60" dataCellStyle="Millares"/>
    <tableColumn id="18" xr3:uid="{00000000-0010-0000-0000-000012000000}" name="Presupuesto_Disponible" dataDxfId="59" dataCellStyle="Millares">
      <calculatedColumnFormula>+MaeProy[[#This Row],[Apropiación_SUIFP]]-MaeProy[[#This Row],[CDP]]</calculatedColumnFormula>
    </tableColumn>
    <tableColumn id="17" xr3:uid="{00000000-0010-0000-0000-000011000000}" name="CDP" dataDxfId="58" dataCellStyle="Millares"/>
    <tableColumn id="30" xr3:uid="{00000000-0010-0000-0000-00001E000000}" name="% CDP" dataDxfId="57" dataCellStyle="Porcentaje">
      <calculatedColumnFormula>+MaeProy[[#This Row],[CDP]]/MaeProy[[#This Row],[Apropiación_SUIFP]]</calculatedColumnFormula>
    </tableColumn>
    <tableColumn id="29" xr3:uid="{00000000-0010-0000-0000-00001D000000}" name="CRP" dataDxfId="56" dataCellStyle="Millares"/>
    <tableColumn id="16" xr3:uid="{00000000-0010-0000-0000-000010000000}" name="%CRP" dataDxfId="55" dataCellStyle="Porcentaje">
      <calculatedColumnFormula>+MaeProy[[#This Row],[CRP]]/MaeProy[[#This Row],[Apropiación_SUIFP]]</calculatedColumnFormula>
    </tableColumn>
    <tableColumn id="15" xr3:uid="{00000000-0010-0000-0000-00000F000000}" name="OBLIGADO" dataDxfId="54" dataCellStyle="Millares"/>
    <tableColumn id="22" xr3:uid="{00000000-0010-0000-0000-000016000000}" name="%OBLIGADO" dataDxfId="53" dataCellStyle="Porcentaje">
      <calculatedColumnFormula>+MaeProy[[#This Row],[OBLIGADO]]/MaeProy[[#This Row],[Apropiación_SUIFP]]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aeDepe" displayName="MaeDepe" ref="A4:J20" totalsRowShown="0" headerRowDxfId="0" dataDxfId="52" tableBorderDxfId="51">
  <tableColumns count="10">
    <tableColumn id="1" xr3:uid="{00000000-0010-0000-0100-000001000000}" name="id Dependencia" dataDxfId="10" totalsRowDxfId="50"/>
    <tableColumn id="2" xr3:uid="{00000000-0010-0000-0100-000002000000}" name="Dependencia" dataDxfId="9" totalsRowDxfId="49"/>
    <tableColumn id="3" xr3:uid="{00000000-0010-0000-0100-000003000000}" name="Apropiación_" dataDxfId="8" totalsRowDxfId="48" dataCellStyle="Millares"/>
    <tableColumn id="10" xr3:uid="{00000000-0010-0000-0100-00000A000000}" name="Presupuesto_Disponible" dataDxfId="7" totalsRowDxfId="47" dataCellStyle="Millares">
      <calculatedColumnFormula>+MaeDepe[[#This Row],[Apropiación_]]-MaeDepe[[#This Row],[CDP]]</calculatedColumnFormula>
    </tableColumn>
    <tableColumn id="9" xr3:uid="{00000000-0010-0000-0100-000009000000}" name="CDP" dataDxfId="6" totalsRowDxfId="46" dataCellStyle="Millares">
      <calculatedColumnFormula>+VLOOKUP(MaeDepe[[#This Row],[Dependencia]],[10]Dependencias!$C$11:$F$25,4,0)</calculatedColumnFormula>
    </tableColumn>
    <tableColumn id="8" xr3:uid="{00000000-0010-0000-0100-000008000000}" name="% CDP" dataDxfId="5" totalsRowDxfId="45" dataCellStyle="Porcentaje">
      <calculatedColumnFormula>+MaeDepe[[#This Row],[CDP]]/MaeDepe[[#This Row],[Apropiación_]]</calculatedColumnFormula>
    </tableColumn>
    <tableColumn id="4" xr3:uid="{00000000-0010-0000-0100-000004000000}" name="CRP" dataDxfId="4" totalsRowDxfId="44" dataCellStyle="Millares">
      <calculatedColumnFormula>+VLOOKUP(MaeDepe[[#This Row],[Dependencia]],[10]Dependencias!$C$11:$H$25,6,0)</calculatedColumnFormula>
    </tableColumn>
    <tableColumn id="7" xr3:uid="{00000000-0010-0000-0100-000007000000}" name="%CRP" dataDxfId="3" totalsRowDxfId="43" dataCellStyle="Porcentaje">
      <calculatedColumnFormula>+MaeDepe[[#This Row],[CRP]]/MaeDepe[[#This Row],[Apropiación_]]</calculatedColumnFormula>
    </tableColumn>
    <tableColumn id="6" xr3:uid="{00000000-0010-0000-0100-000006000000}" name="Obligado" dataDxfId="2" totalsRowDxfId="42" dataCellStyle="Millares">
      <calculatedColumnFormula>+VLOOKUP(MaeDepe[[#This Row],[Dependencia]],[10]Dependencias!$C$11:$J$25,8,0)</calculatedColumnFormula>
    </tableColumn>
    <tableColumn id="5" xr3:uid="{00000000-0010-0000-0100-000005000000}" name="%Obligado" dataDxfId="1" totalsRowDxfId="41" dataCellStyle="Porcentaje">
      <calculatedColumnFormula>+MaeDepe[[#This Row],[Obligado]]/MaeDepe[[#This Row],[Apropiación_]]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MaeProy"/>
  <dimension ref="A1:V109"/>
  <sheetViews>
    <sheetView showGridLines="0" tabSelected="1" zoomScale="90" zoomScaleNormal="90" workbookViewId="0">
      <pane ySplit="4" topLeftCell="A5" activePane="bottomLeft" state="frozen"/>
      <selection activeCell="B20" sqref="B20"/>
      <selection pane="bottomLeft" activeCell="M9" sqref="M9"/>
    </sheetView>
  </sheetViews>
  <sheetFormatPr baseColWidth="10" defaultColWidth="0" defaultRowHeight="15" customHeight="1" zeroHeight="1" x14ac:dyDescent="0.25"/>
  <cols>
    <col min="1" max="1" width="14.42578125" customWidth="1"/>
    <col min="2" max="2" width="17" style="27" bestFit="1" customWidth="1"/>
    <col min="3" max="3" width="41.28515625" customWidth="1"/>
    <col min="4" max="4" width="30.7109375" customWidth="1"/>
    <col min="5" max="5" width="18.28515625" bestFit="1" customWidth="1"/>
    <col min="6" max="6" width="18.42578125" customWidth="1"/>
    <col min="7" max="7" width="14.140625" bestFit="1" customWidth="1"/>
    <col min="8" max="8" width="7" bestFit="1" customWidth="1"/>
    <col min="9" max="9" width="14.140625" bestFit="1" customWidth="1"/>
    <col min="10" max="10" width="7" bestFit="1" customWidth="1"/>
    <col min="11" max="11" width="15.85546875" customWidth="1"/>
    <col min="12" max="12" width="12.42578125" bestFit="1" customWidth="1"/>
    <col min="13" max="13" width="17.7109375" customWidth="1"/>
    <col min="14" max="16" width="3.7109375" customWidth="1"/>
    <col min="17" max="22" width="0" hidden="1" customWidth="1"/>
    <col min="23" max="16384" width="11.42578125" hidden="1"/>
  </cols>
  <sheetData>
    <row r="1" spans="1:14" ht="23.25" customHeight="1" x14ac:dyDescent="0.25"/>
    <row r="2" spans="1:14" ht="30" x14ac:dyDescent="0.45">
      <c r="A2" s="14"/>
      <c r="B2" s="28"/>
      <c r="C2" s="8" t="s">
        <v>0</v>
      </c>
      <c r="D2" s="67">
        <v>45107</v>
      </c>
    </row>
    <row r="3" spans="1:14" ht="22.5" customHeight="1" x14ac:dyDescent="0.25"/>
    <row r="4" spans="1:14" s="72" customFormat="1" ht="32.25" customHeight="1" x14ac:dyDescent="0.3">
      <c r="A4" s="71" t="s">
        <v>1</v>
      </c>
      <c r="B4" s="74" t="s">
        <v>2</v>
      </c>
      <c r="C4" s="71" t="s">
        <v>3</v>
      </c>
      <c r="D4" s="71" t="s">
        <v>4</v>
      </c>
      <c r="E4" s="71" t="s">
        <v>5</v>
      </c>
      <c r="F4" s="71" t="s">
        <v>6</v>
      </c>
      <c r="G4" s="71" t="s">
        <v>7</v>
      </c>
      <c r="H4" s="71" t="s">
        <v>8</v>
      </c>
      <c r="I4" s="71" t="s">
        <v>9</v>
      </c>
      <c r="J4" s="71" t="s">
        <v>10</v>
      </c>
      <c r="K4" s="71" t="s">
        <v>11</v>
      </c>
      <c r="L4" s="71" t="s">
        <v>12</v>
      </c>
    </row>
    <row r="5" spans="1:14" s="73" customFormat="1" ht="49.5" x14ac:dyDescent="0.3">
      <c r="A5" s="75" t="s">
        <v>346</v>
      </c>
      <c r="B5" s="76">
        <v>2022011000024</v>
      </c>
      <c r="C5" s="77" t="s">
        <v>348</v>
      </c>
      <c r="D5" s="77" t="s">
        <v>347</v>
      </c>
      <c r="E5" s="96">
        <v>12013630471</v>
      </c>
      <c r="F5" s="96">
        <f>+MaeProy[[#This Row],[Apropiación_SUIFP]]-MaeProy[[#This Row],[CDP]]</f>
        <v>6357631598.1100006</v>
      </c>
      <c r="G5" s="96">
        <v>5655998872.8899994</v>
      </c>
      <c r="H5" s="78">
        <f>+MaeProy[[#This Row],[CDP]]/MaeProy[[#This Row],[Apropiación_SUIFP]]</f>
        <v>0.47079847233050454</v>
      </c>
      <c r="I5" s="96">
        <v>4966571606.29</v>
      </c>
      <c r="J5" s="78">
        <f>+MaeProy[[#This Row],[CRP]]/MaeProy[[#This Row],[Apropiación_SUIFP]]</f>
        <v>0.41341138453350385</v>
      </c>
      <c r="K5" s="96">
        <v>1092183454.6800001</v>
      </c>
      <c r="L5" s="78">
        <f>+MaeProy[[#This Row],[OBLIGADO]]/MaeProy[[#This Row],[Apropiación_SUIFP]]</f>
        <v>9.0912023415107429E-2</v>
      </c>
      <c r="M5" s="79"/>
      <c r="N5" s="80"/>
    </row>
    <row r="6" spans="1:14" s="73" customFormat="1" ht="66" x14ac:dyDescent="0.3">
      <c r="A6" s="75" t="s">
        <v>14</v>
      </c>
      <c r="B6" s="76">
        <v>2017011000467</v>
      </c>
      <c r="C6" s="77" t="s">
        <v>302</v>
      </c>
      <c r="D6" s="77" t="s">
        <v>15</v>
      </c>
      <c r="E6" s="96">
        <v>13152203305</v>
      </c>
      <c r="F6" s="96">
        <f>+MaeProy[[#This Row],[Apropiación_SUIFP]]-MaeProy[[#This Row],[CDP]]</f>
        <v>5127962593.75</v>
      </c>
      <c r="G6" s="96">
        <v>8024240711.25</v>
      </c>
      <c r="H6" s="78">
        <f>+MaeProy[[#This Row],[CDP]]/MaeProy[[#This Row],[Apropiación_SUIFP]]</f>
        <v>0.61010619476962225</v>
      </c>
      <c r="I6" s="96">
        <v>6827760521.4300003</v>
      </c>
      <c r="J6" s="78">
        <f>+MaeProy[[#This Row],[CRP]]/MaeProy[[#This Row],[Apropiación_SUIFP]]</f>
        <v>0.51913435057944468</v>
      </c>
      <c r="K6" s="96">
        <v>4425368420.04</v>
      </c>
      <c r="L6" s="78">
        <f>+MaeProy[[#This Row],[OBLIGADO]]/MaeProy[[#This Row],[Apropiación_SUIFP]]</f>
        <v>0.33647354115622835</v>
      </c>
      <c r="M6" s="79"/>
      <c r="N6" s="80"/>
    </row>
    <row r="7" spans="1:14" s="73" customFormat="1" ht="82.5" x14ac:dyDescent="0.3">
      <c r="A7" s="75" t="s">
        <v>16</v>
      </c>
      <c r="B7" s="76">
        <v>2018011000550</v>
      </c>
      <c r="C7" s="77" t="s">
        <v>349</v>
      </c>
      <c r="D7" s="77" t="s">
        <v>17</v>
      </c>
      <c r="E7" s="96">
        <v>72218670707</v>
      </c>
      <c r="F7" s="96">
        <f>+MaeProy[[#This Row],[Apropiación_SUIFP]]-MaeProy[[#This Row],[CDP]]</f>
        <v>25368813426.510002</v>
      </c>
      <c r="G7" s="96">
        <v>46849857280.489998</v>
      </c>
      <c r="H7" s="78">
        <f>+MaeProy[[#This Row],[CDP]]/MaeProy[[#This Row],[Apropiación_SUIFP]]</f>
        <v>0.64872223237901472</v>
      </c>
      <c r="I7" s="96">
        <v>24787731396.939999</v>
      </c>
      <c r="J7" s="78">
        <f>+MaeProy[[#This Row],[CRP]]/MaeProy[[#This Row],[Apropiación_SUIFP]]</f>
        <v>0.3432316207744513</v>
      </c>
      <c r="K7" s="96">
        <v>15410509698.82</v>
      </c>
      <c r="L7" s="78">
        <f>+MaeProy[[#This Row],[OBLIGADO]]/MaeProy[[#This Row],[Apropiación_SUIFP]]</f>
        <v>0.21338678139538633</v>
      </c>
      <c r="M7" s="79"/>
      <c r="N7" s="80"/>
    </row>
    <row r="8" spans="1:14" s="73" customFormat="1" ht="66" x14ac:dyDescent="0.3">
      <c r="A8" s="75" t="s">
        <v>18</v>
      </c>
      <c r="B8" s="76">
        <v>2021011000093</v>
      </c>
      <c r="C8" s="77" t="s">
        <v>350</v>
      </c>
      <c r="D8" s="77" t="s">
        <v>19</v>
      </c>
      <c r="E8" s="96">
        <v>2615495517</v>
      </c>
      <c r="F8" s="96">
        <f>+MaeProy[[#This Row],[Apropiación_SUIFP]]-MaeProy[[#This Row],[CDP]]</f>
        <v>2615495517</v>
      </c>
      <c r="G8" s="96">
        <v>0</v>
      </c>
      <c r="H8" s="78">
        <f>+MaeProy[[#This Row],[CDP]]/MaeProy[[#This Row],[Apropiación_SUIFP]]</f>
        <v>0</v>
      </c>
      <c r="I8" s="96">
        <v>0</v>
      </c>
      <c r="J8" s="78">
        <f>+MaeProy[[#This Row],[CRP]]/MaeProy[[#This Row],[Apropiación_SUIFP]]</f>
        <v>0</v>
      </c>
      <c r="K8" s="96">
        <v>0</v>
      </c>
      <c r="L8" s="78">
        <f>+MaeProy[[#This Row],[OBLIGADO]]/MaeProy[[#This Row],[Apropiación_SUIFP]]</f>
        <v>0</v>
      </c>
      <c r="M8" s="79"/>
      <c r="N8" s="80"/>
    </row>
    <row r="9" spans="1:14" s="83" customFormat="1" ht="16.5" x14ac:dyDescent="0.3">
      <c r="A9" s="75"/>
      <c r="B9" s="76"/>
      <c r="C9" s="77"/>
      <c r="D9" s="77"/>
      <c r="E9" s="96"/>
      <c r="F9" s="96"/>
      <c r="G9" s="81"/>
      <c r="H9" s="81"/>
      <c r="I9" s="98"/>
      <c r="J9" s="81"/>
      <c r="K9" s="98"/>
      <c r="L9" s="82"/>
      <c r="M9" s="73"/>
    </row>
    <row r="10" spans="1:14" s="84" customFormat="1" ht="16.5" x14ac:dyDescent="0.3">
      <c r="A10" s="100" t="s">
        <v>20</v>
      </c>
      <c r="B10" s="100"/>
      <c r="C10" s="100"/>
      <c r="D10" s="100"/>
      <c r="E10" s="97">
        <f>SUM(E5:E9)</f>
        <v>100000000000</v>
      </c>
      <c r="F10" s="97">
        <f>SUM(F5:F9)</f>
        <v>39469903135.370003</v>
      </c>
      <c r="G10" s="97">
        <f>SUM(G5:G9)</f>
        <v>60530096864.629997</v>
      </c>
      <c r="H10" s="85">
        <f>+G10/E10</f>
        <v>0.60530096864630001</v>
      </c>
      <c r="I10" s="97">
        <f>SUM(I5:I9)</f>
        <v>36582063524.660004</v>
      </c>
      <c r="J10" s="85">
        <f>+I10/E10</f>
        <v>0.36582063524660002</v>
      </c>
      <c r="K10" s="97">
        <f>SUM(K5:K9)</f>
        <v>20928061573.540001</v>
      </c>
      <c r="L10" s="85">
        <f>+K10/E10</f>
        <v>0.20928061573540002</v>
      </c>
    </row>
    <row r="11" spans="1:14" x14ac:dyDescent="0.25">
      <c r="A11" s="101" t="s">
        <v>345</v>
      </c>
      <c r="B11" s="101"/>
      <c r="C11" s="15"/>
      <c r="D11" s="15"/>
      <c r="E11" s="17"/>
      <c r="F11" s="18"/>
    </row>
    <row r="12" spans="1:14" s="70" customFormat="1" ht="11.25" x14ac:dyDescent="0.2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</row>
    <row r="13" spans="1:14" x14ac:dyDescent="0.25">
      <c r="A13" s="16"/>
      <c r="B13" s="29"/>
      <c r="C13" s="15"/>
      <c r="D13" s="15"/>
      <c r="E13" s="17"/>
      <c r="F13" s="18"/>
    </row>
    <row r="14" spans="1:14" x14ac:dyDescent="0.25">
      <c r="A14" s="16"/>
      <c r="B14" s="29"/>
      <c r="C14" s="15"/>
      <c r="D14" s="15"/>
      <c r="E14" s="17"/>
      <c r="F14" s="18"/>
      <c r="H14" s="18"/>
      <c r="J14" s="18"/>
      <c r="K14" s="18"/>
      <c r="L14" s="18"/>
    </row>
    <row r="15" spans="1:14" x14ac:dyDescent="0.25">
      <c r="A15" s="16"/>
      <c r="B15" s="29"/>
      <c r="C15" s="15"/>
      <c r="D15" s="15"/>
      <c r="E15" s="17"/>
      <c r="F15" s="18"/>
    </row>
    <row r="16" spans="1:14" x14ac:dyDescent="0.25">
      <c r="A16" s="16"/>
      <c r="B16" s="29"/>
      <c r="C16" s="15"/>
      <c r="D16" s="15"/>
      <c r="E16" s="17"/>
      <c r="F16" s="18"/>
    </row>
    <row r="17" spans="1:6" x14ac:dyDescent="0.25">
      <c r="A17" s="16"/>
      <c r="B17" s="29"/>
      <c r="C17" s="15"/>
      <c r="D17" s="15"/>
      <c r="E17" s="17"/>
      <c r="F17" s="18"/>
    </row>
    <row r="18" spans="1:6" x14ac:dyDescent="0.25">
      <c r="A18" s="16"/>
      <c r="B18" s="29"/>
      <c r="C18" s="15"/>
      <c r="D18" s="15"/>
      <c r="E18" s="17"/>
      <c r="F18" s="18"/>
    </row>
    <row r="19" spans="1:6" x14ac:dyDescent="0.25">
      <c r="A19" s="16"/>
      <c r="B19" s="29"/>
      <c r="C19" s="15"/>
      <c r="D19" s="15"/>
      <c r="E19" s="17"/>
      <c r="F19" s="18"/>
    </row>
    <row r="20" spans="1:6" x14ac:dyDescent="0.25">
      <c r="A20" s="16"/>
      <c r="B20" s="29"/>
      <c r="C20" s="15"/>
      <c r="D20" s="15"/>
      <c r="E20" s="17"/>
      <c r="F20" s="18"/>
    </row>
    <row r="21" spans="1:6" x14ac:dyDescent="0.25">
      <c r="A21" s="16"/>
      <c r="B21" s="29"/>
      <c r="C21" s="15"/>
      <c r="D21" s="15"/>
      <c r="E21" s="17"/>
      <c r="F21" s="18"/>
    </row>
    <row r="22" spans="1:6" x14ac:dyDescent="0.25">
      <c r="A22" s="16"/>
      <c r="B22" s="29"/>
      <c r="C22" s="15"/>
      <c r="D22" s="15"/>
      <c r="E22" s="17"/>
      <c r="F22" s="18"/>
    </row>
    <row r="23" spans="1:6" x14ac:dyDescent="0.25">
      <c r="A23" s="16"/>
      <c r="B23" s="29"/>
      <c r="C23" s="15"/>
      <c r="D23" s="15"/>
      <c r="E23" s="17"/>
      <c r="F23" s="18"/>
    </row>
    <row r="24" spans="1:6" x14ac:dyDescent="0.25">
      <c r="A24" s="16"/>
      <c r="B24" s="29"/>
      <c r="C24" s="15"/>
      <c r="D24" s="15"/>
      <c r="E24" s="17"/>
      <c r="F24" s="18"/>
    </row>
    <row r="25" spans="1:6" x14ac:dyDescent="0.25">
      <c r="A25" s="16"/>
      <c r="B25" s="29"/>
      <c r="C25" s="15"/>
      <c r="D25" s="15"/>
      <c r="E25" s="17"/>
      <c r="F25" s="18"/>
    </row>
    <row r="26" spans="1:6" x14ac:dyDescent="0.25">
      <c r="A26" s="16"/>
      <c r="B26" s="29"/>
      <c r="C26" s="15"/>
      <c r="D26" s="15"/>
      <c r="E26" s="17"/>
      <c r="F26" s="18"/>
    </row>
    <row r="27" spans="1:6" x14ac:dyDescent="0.25">
      <c r="A27" s="16"/>
      <c r="B27" s="29"/>
      <c r="C27" s="15"/>
      <c r="D27" s="15"/>
      <c r="E27" s="17"/>
      <c r="F27" s="18"/>
    </row>
    <row r="28" spans="1:6" x14ac:dyDescent="0.25">
      <c r="A28" s="16"/>
      <c r="B28" s="29"/>
      <c r="C28" s="15"/>
      <c r="D28" s="15"/>
      <c r="E28" s="17"/>
      <c r="F28" s="18"/>
    </row>
    <row r="29" spans="1:6" x14ac:dyDescent="0.25">
      <c r="A29" s="16"/>
      <c r="B29" s="29"/>
      <c r="C29" s="15"/>
      <c r="D29" s="15"/>
      <c r="E29" s="17"/>
      <c r="F29" s="18"/>
    </row>
    <row r="30" spans="1:6" x14ac:dyDescent="0.25">
      <c r="A30" s="16"/>
      <c r="B30" s="29"/>
      <c r="C30" s="15"/>
      <c r="D30" s="15"/>
      <c r="E30" s="17"/>
      <c r="F30" s="18"/>
    </row>
    <row r="31" spans="1:6" x14ac:dyDescent="0.25">
      <c r="A31" s="16"/>
      <c r="B31" s="29"/>
      <c r="C31" s="15"/>
      <c r="D31" s="15"/>
      <c r="E31" s="17"/>
      <c r="F31" s="18"/>
    </row>
    <row r="32" spans="1:6" x14ac:dyDescent="0.25">
      <c r="A32" s="16"/>
      <c r="B32" s="29"/>
      <c r="C32" s="15"/>
      <c r="D32" s="15"/>
      <c r="E32" s="17"/>
      <c r="F32" s="18"/>
    </row>
    <row r="33" spans="1:6" x14ac:dyDescent="0.25">
      <c r="A33" s="16"/>
      <c r="B33" s="29"/>
      <c r="C33" s="15"/>
      <c r="D33" s="15"/>
      <c r="E33" s="17"/>
      <c r="F33" s="18"/>
    </row>
    <row r="34" spans="1:6" x14ac:dyDescent="0.25">
      <c r="A34" s="16"/>
      <c r="B34" s="29"/>
      <c r="C34" s="15"/>
      <c r="D34" s="15"/>
      <c r="E34" s="17"/>
      <c r="F34" s="18"/>
    </row>
    <row r="35" spans="1:6" x14ac:dyDescent="0.25">
      <c r="A35" s="16"/>
      <c r="B35" s="29"/>
      <c r="C35" s="15"/>
      <c r="D35" s="15"/>
      <c r="E35" s="17"/>
      <c r="F35" s="18"/>
    </row>
    <row r="36" spans="1:6" x14ac:dyDescent="0.25">
      <c r="A36" s="16"/>
      <c r="B36" s="29"/>
      <c r="C36" s="15"/>
      <c r="D36" s="15"/>
      <c r="E36" s="17"/>
      <c r="F36" s="18"/>
    </row>
    <row r="37" spans="1:6" x14ac:dyDescent="0.25">
      <c r="A37" s="16"/>
      <c r="B37" s="29"/>
      <c r="C37" s="15"/>
      <c r="D37" s="15"/>
      <c r="E37" s="17"/>
      <c r="F37" s="18"/>
    </row>
    <row r="38" spans="1:6" x14ac:dyDescent="0.25">
      <c r="A38" s="16"/>
      <c r="B38" s="29"/>
      <c r="C38" s="15"/>
      <c r="D38" s="15"/>
      <c r="E38" s="17"/>
      <c r="F38" s="18"/>
    </row>
    <row r="39" spans="1:6" x14ac:dyDescent="0.25">
      <c r="A39" s="16"/>
      <c r="B39" s="29"/>
      <c r="C39" s="15"/>
      <c r="D39" s="15"/>
      <c r="E39" s="17"/>
      <c r="F39" s="18"/>
    </row>
    <row r="40" spans="1:6" x14ac:dyDescent="0.25">
      <c r="A40" s="16"/>
      <c r="B40" s="29"/>
      <c r="C40" s="15"/>
      <c r="D40" s="15"/>
      <c r="E40" s="17"/>
      <c r="F40" s="18"/>
    </row>
    <row r="41" spans="1:6" x14ac:dyDescent="0.25">
      <c r="A41" s="16"/>
      <c r="B41" s="29"/>
      <c r="C41" s="15"/>
      <c r="D41" s="15"/>
      <c r="E41" s="17"/>
      <c r="F41" s="18"/>
    </row>
    <row r="42" spans="1:6" x14ac:dyDescent="0.25">
      <c r="A42" s="16"/>
      <c r="B42" s="29"/>
      <c r="C42" s="15"/>
      <c r="D42" s="15"/>
      <c r="E42" s="17"/>
      <c r="F42" s="18"/>
    </row>
    <row r="43" spans="1:6" x14ac:dyDescent="0.25">
      <c r="A43" s="16"/>
      <c r="B43" s="29"/>
      <c r="C43" s="15"/>
      <c r="D43" s="15"/>
      <c r="E43" s="17"/>
      <c r="F43" s="18"/>
    </row>
    <row r="44" spans="1:6" x14ac:dyDescent="0.25">
      <c r="A44" s="16"/>
      <c r="B44" s="29"/>
      <c r="C44" s="15"/>
      <c r="D44" s="15"/>
      <c r="E44" s="17"/>
      <c r="F44" s="18"/>
    </row>
    <row r="45" spans="1:6" x14ac:dyDescent="0.25">
      <c r="A45" s="16"/>
      <c r="B45" s="29"/>
      <c r="C45" s="15"/>
      <c r="D45" s="15"/>
      <c r="E45" s="17"/>
      <c r="F45" s="18"/>
    </row>
    <row r="46" spans="1:6" x14ac:dyDescent="0.25">
      <c r="A46" s="16"/>
      <c r="B46" s="29"/>
      <c r="C46" s="15"/>
      <c r="D46" s="15"/>
      <c r="E46" s="17"/>
      <c r="F46" s="18"/>
    </row>
    <row r="47" spans="1:6" x14ac:dyDescent="0.25">
      <c r="A47" s="16"/>
      <c r="B47" s="29"/>
      <c r="C47" s="15"/>
      <c r="D47" s="15"/>
      <c r="E47" s="17"/>
      <c r="F47" s="18"/>
    </row>
    <row r="48" spans="1:6" x14ac:dyDescent="0.25">
      <c r="A48" s="16"/>
      <c r="B48" s="29"/>
      <c r="C48" s="15"/>
      <c r="D48" s="15"/>
      <c r="E48" s="17"/>
      <c r="F48" s="18"/>
    </row>
    <row r="49" spans="1:6" x14ac:dyDescent="0.25">
      <c r="A49" s="16"/>
      <c r="B49" s="29"/>
      <c r="C49" s="15"/>
      <c r="D49" s="15"/>
      <c r="E49" s="17"/>
      <c r="F49" s="18"/>
    </row>
    <row r="50" spans="1:6" x14ac:dyDescent="0.25">
      <c r="A50" s="16"/>
      <c r="B50" s="29"/>
      <c r="C50" s="15"/>
      <c r="D50" s="15"/>
      <c r="E50" s="17"/>
      <c r="F50" s="18"/>
    </row>
    <row r="51" spans="1:6" x14ac:dyDescent="0.25">
      <c r="A51" s="16"/>
      <c r="B51" s="29"/>
      <c r="C51" s="15"/>
      <c r="D51" s="15"/>
      <c r="E51" s="17"/>
      <c r="F51" s="18"/>
    </row>
    <row r="52" spans="1:6" x14ac:dyDescent="0.25">
      <c r="A52" s="16"/>
      <c r="B52" s="29"/>
      <c r="C52" s="15"/>
      <c r="D52" s="15"/>
      <c r="E52" s="17"/>
      <c r="F52" s="18"/>
    </row>
    <row r="53" spans="1:6" x14ac:dyDescent="0.25">
      <c r="A53" s="16"/>
      <c r="B53" s="29"/>
      <c r="C53" s="15"/>
      <c r="D53" s="15"/>
      <c r="E53" s="17"/>
      <c r="F53" s="18"/>
    </row>
    <row r="54" spans="1:6" x14ac:dyDescent="0.25">
      <c r="A54" s="16"/>
      <c r="B54" s="29"/>
      <c r="C54" s="15"/>
      <c r="D54" s="15"/>
      <c r="E54" s="17"/>
      <c r="F54" s="18"/>
    </row>
    <row r="55" spans="1:6" x14ac:dyDescent="0.25">
      <c r="A55" s="16"/>
      <c r="B55" s="29"/>
      <c r="C55" s="15"/>
      <c r="D55" s="15"/>
      <c r="E55" s="17"/>
      <c r="F55" s="18"/>
    </row>
    <row r="56" spans="1:6" x14ac:dyDescent="0.25">
      <c r="A56" s="16"/>
      <c r="B56" s="29"/>
      <c r="C56" s="15"/>
      <c r="D56" s="15"/>
      <c r="E56" s="17"/>
      <c r="F56" s="18"/>
    </row>
    <row r="57" spans="1:6" x14ac:dyDescent="0.25">
      <c r="A57" s="16"/>
      <c r="B57" s="29"/>
      <c r="C57" s="15"/>
      <c r="D57" s="15"/>
      <c r="E57" s="17"/>
      <c r="F57" s="18"/>
    </row>
    <row r="58" spans="1:6" x14ac:dyDescent="0.25">
      <c r="A58" s="16"/>
      <c r="B58" s="29"/>
      <c r="C58" s="15"/>
      <c r="D58" s="15"/>
      <c r="E58" s="17"/>
      <c r="F58" s="18"/>
    </row>
    <row r="59" spans="1:6" x14ac:dyDescent="0.25">
      <c r="A59" s="16"/>
      <c r="B59" s="29"/>
      <c r="C59" s="15"/>
      <c r="D59" s="15"/>
      <c r="E59" s="17"/>
      <c r="F59" s="18"/>
    </row>
    <row r="60" spans="1:6" x14ac:dyDescent="0.25">
      <c r="A60" s="16"/>
      <c r="B60" s="29"/>
      <c r="C60" s="15"/>
      <c r="D60" s="15"/>
      <c r="E60" s="17"/>
      <c r="F60" s="18"/>
    </row>
    <row r="61" spans="1:6" x14ac:dyDescent="0.25">
      <c r="A61" s="16"/>
      <c r="B61" s="29"/>
      <c r="C61" s="15"/>
      <c r="D61" s="15"/>
      <c r="E61" s="17"/>
      <c r="F61" s="18"/>
    </row>
    <row r="62" spans="1:6" x14ac:dyDescent="0.25">
      <c r="A62" s="16"/>
      <c r="B62" s="29"/>
      <c r="C62" s="15"/>
      <c r="D62" s="15"/>
      <c r="E62" s="17"/>
      <c r="F62" s="18"/>
    </row>
    <row r="63" spans="1:6" x14ac:dyDescent="0.25">
      <c r="A63" s="16"/>
      <c r="B63" s="29"/>
      <c r="C63" s="15"/>
      <c r="D63" s="15"/>
      <c r="E63" s="17"/>
      <c r="F63" s="18"/>
    </row>
    <row r="64" spans="1:6" x14ac:dyDescent="0.25">
      <c r="A64" s="16"/>
      <c r="B64" s="29"/>
      <c r="C64" s="15"/>
      <c r="D64" s="15"/>
      <c r="E64" s="17"/>
      <c r="F64" s="18"/>
    </row>
    <row r="65" spans="1:6" x14ac:dyDescent="0.25">
      <c r="A65" s="16"/>
      <c r="B65" s="29"/>
      <c r="C65" s="15"/>
      <c r="D65" s="15"/>
      <c r="E65" s="17"/>
      <c r="F65" s="18"/>
    </row>
    <row r="66" spans="1:6" x14ac:dyDescent="0.25">
      <c r="A66" s="16"/>
      <c r="B66" s="29"/>
      <c r="C66" s="15"/>
      <c r="D66" s="15"/>
      <c r="E66" s="17"/>
      <c r="F66" s="18"/>
    </row>
    <row r="67" spans="1:6" x14ac:dyDescent="0.25">
      <c r="A67" s="16"/>
      <c r="B67" s="29"/>
      <c r="C67" s="15"/>
      <c r="D67" s="15"/>
      <c r="E67" s="17"/>
      <c r="F67" s="18"/>
    </row>
    <row r="68" spans="1:6" x14ac:dyDescent="0.25">
      <c r="A68" s="16"/>
      <c r="B68" s="29"/>
      <c r="C68" s="15"/>
      <c r="D68" s="15"/>
      <c r="E68" s="17"/>
      <c r="F68" s="18"/>
    </row>
    <row r="69" spans="1:6" x14ac:dyDescent="0.25">
      <c r="A69" s="16"/>
      <c r="B69" s="29"/>
      <c r="C69" s="15"/>
      <c r="D69" s="15"/>
      <c r="E69" s="17"/>
      <c r="F69" s="18"/>
    </row>
    <row r="70" spans="1:6" x14ac:dyDescent="0.25">
      <c r="A70" s="16"/>
      <c r="B70" s="29"/>
      <c r="C70" s="15"/>
      <c r="D70" s="15"/>
      <c r="E70" s="17"/>
      <c r="F70" s="18"/>
    </row>
    <row r="71" spans="1:6" x14ac:dyDescent="0.25">
      <c r="A71" s="16"/>
      <c r="B71" s="29"/>
      <c r="C71" s="15"/>
      <c r="D71" s="15"/>
      <c r="E71" s="17"/>
      <c r="F71" s="18"/>
    </row>
    <row r="72" spans="1:6" x14ac:dyDescent="0.25">
      <c r="A72" s="16"/>
      <c r="B72" s="29"/>
      <c r="C72" s="15"/>
      <c r="D72" s="15"/>
      <c r="E72" s="17"/>
      <c r="F72" s="18"/>
    </row>
    <row r="73" spans="1:6" x14ac:dyDescent="0.25">
      <c r="A73" s="16"/>
      <c r="B73" s="29"/>
      <c r="C73" s="15"/>
      <c r="D73" s="15"/>
      <c r="E73" s="17"/>
      <c r="F73" s="18"/>
    </row>
    <row r="74" spans="1:6" x14ac:dyDescent="0.25">
      <c r="A74" s="16"/>
      <c r="B74" s="29"/>
      <c r="C74" s="15"/>
      <c r="D74" s="15"/>
      <c r="E74" s="17"/>
      <c r="F74" s="18"/>
    </row>
    <row r="75" spans="1:6" x14ac:dyDescent="0.25">
      <c r="A75" s="16"/>
      <c r="B75" s="29"/>
      <c r="C75" s="15"/>
      <c r="D75" s="15"/>
      <c r="E75" s="17"/>
      <c r="F75" s="18"/>
    </row>
    <row r="76" spans="1:6" x14ac:dyDescent="0.25">
      <c r="A76" s="16"/>
      <c r="B76" s="29"/>
      <c r="C76" s="15"/>
      <c r="D76" s="15"/>
      <c r="E76" s="17"/>
      <c r="F76" s="18"/>
    </row>
    <row r="77" spans="1:6" x14ac:dyDescent="0.25">
      <c r="A77" s="16"/>
      <c r="B77" s="29"/>
      <c r="C77" s="15"/>
      <c r="D77" s="15"/>
      <c r="E77" s="17"/>
      <c r="F77" s="18"/>
    </row>
    <row r="78" spans="1:6" x14ac:dyDescent="0.25">
      <c r="A78" s="16"/>
      <c r="B78" s="29"/>
      <c r="C78" s="15"/>
      <c r="D78" s="15"/>
      <c r="E78" s="17"/>
      <c r="F78" s="18"/>
    </row>
    <row r="79" spans="1:6" x14ac:dyDescent="0.25">
      <c r="A79" s="16"/>
      <c r="B79" s="29"/>
      <c r="C79" s="15"/>
      <c r="D79" s="15"/>
      <c r="E79" s="17"/>
      <c r="F79" s="18"/>
    </row>
    <row r="80" spans="1:6" x14ac:dyDescent="0.25">
      <c r="A80" s="16"/>
      <c r="B80" s="29"/>
      <c r="C80" s="15"/>
      <c r="D80" s="15"/>
      <c r="E80" s="17"/>
      <c r="F80" s="18"/>
    </row>
    <row r="81" spans="1:6" x14ac:dyDescent="0.25">
      <c r="A81" s="16"/>
      <c r="B81" s="29"/>
      <c r="C81" s="15"/>
      <c r="D81" s="15"/>
      <c r="E81" s="17"/>
      <c r="F81" s="18"/>
    </row>
    <row r="82" spans="1:6" x14ac:dyDescent="0.25">
      <c r="A82" s="16"/>
      <c r="B82" s="29"/>
      <c r="C82" s="15"/>
      <c r="D82" s="15"/>
      <c r="E82" s="17"/>
      <c r="F82" s="18"/>
    </row>
    <row r="83" spans="1:6" x14ac:dyDescent="0.25">
      <c r="A83" s="16"/>
      <c r="B83" s="29"/>
      <c r="C83" s="15"/>
      <c r="D83" s="15"/>
      <c r="E83" s="17"/>
      <c r="F83" s="18"/>
    </row>
    <row r="84" spans="1:6" x14ac:dyDescent="0.25">
      <c r="A84" s="16"/>
      <c r="B84" s="29"/>
      <c r="C84" s="15"/>
      <c r="D84" s="15"/>
      <c r="E84" s="17"/>
      <c r="F84" s="18"/>
    </row>
    <row r="85" spans="1:6" x14ac:dyDescent="0.25">
      <c r="A85" s="16"/>
      <c r="B85" s="29"/>
      <c r="C85" s="15"/>
      <c r="D85" s="15"/>
      <c r="E85" s="17"/>
      <c r="F85" s="18"/>
    </row>
    <row r="86" spans="1:6" x14ac:dyDescent="0.25">
      <c r="A86" s="16"/>
      <c r="B86" s="29"/>
      <c r="C86" s="15"/>
      <c r="D86" s="15"/>
      <c r="E86" s="17"/>
      <c r="F86" s="18"/>
    </row>
    <row r="87" spans="1:6" x14ac:dyDescent="0.25">
      <c r="A87" s="16"/>
      <c r="B87" s="29"/>
      <c r="C87" s="15"/>
      <c r="D87" s="15"/>
      <c r="E87" s="17"/>
      <c r="F87" s="18"/>
    </row>
    <row r="88" spans="1:6" x14ac:dyDescent="0.25">
      <c r="A88" s="16"/>
      <c r="B88" s="29"/>
      <c r="C88" s="15"/>
      <c r="D88" s="15"/>
      <c r="E88" s="17"/>
      <c r="F88" s="18"/>
    </row>
    <row r="89" spans="1:6" x14ac:dyDescent="0.25">
      <c r="A89" s="16"/>
      <c r="B89" s="29"/>
      <c r="C89" s="15"/>
      <c r="D89" s="15"/>
      <c r="E89" s="17"/>
      <c r="F89" s="18"/>
    </row>
    <row r="90" spans="1:6" x14ac:dyDescent="0.25">
      <c r="A90" s="16"/>
      <c r="B90" s="29"/>
      <c r="C90" s="15"/>
      <c r="D90" s="15"/>
      <c r="E90" s="17"/>
      <c r="F90" s="18"/>
    </row>
    <row r="91" spans="1:6" x14ac:dyDescent="0.25">
      <c r="A91" s="16"/>
      <c r="B91" s="29"/>
      <c r="C91" s="15"/>
      <c r="D91" s="15"/>
      <c r="E91" s="17"/>
      <c r="F91" s="18"/>
    </row>
    <row r="92" spans="1:6" x14ac:dyDescent="0.25">
      <c r="A92" s="16"/>
      <c r="B92" s="29"/>
      <c r="C92" s="15"/>
      <c r="D92" s="15"/>
      <c r="E92" s="17"/>
      <c r="F92" s="18"/>
    </row>
    <row r="93" spans="1:6" x14ac:dyDescent="0.25">
      <c r="A93" s="16"/>
      <c r="B93" s="29"/>
      <c r="C93" s="15"/>
      <c r="D93" s="15"/>
      <c r="E93" s="17"/>
      <c r="F93" s="18"/>
    </row>
    <row r="94" spans="1:6" x14ac:dyDescent="0.25">
      <c r="A94" s="16"/>
      <c r="B94" s="29"/>
      <c r="C94" s="15"/>
      <c r="D94" s="15"/>
      <c r="E94" s="17"/>
      <c r="F94" s="18"/>
    </row>
    <row r="95" spans="1:6" x14ac:dyDescent="0.25">
      <c r="A95" s="16"/>
      <c r="B95" s="29"/>
      <c r="C95" s="15"/>
      <c r="D95" s="15"/>
      <c r="E95" s="17"/>
      <c r="F95" s="18"/>
    </row>
    <row r="96" spans="1:6" x14ac:dyDescent="0.25">
      <c r="A96" s="16"/>
      <c r="B96" s="29"/>
      <c r="C96" s="15"/>
      <c r="D96" s="15"/>
      <c r="E96" s="17"/>
      <c r="F96" s="18"/>
    </row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</sheetData>
  <mergeCells count="3">
    <mergeCell ref="A12:L12"/>
    <mergeCell ref="A10:D10"/>
    <mergeCell ref="A11:B11"/>
  </mergeCells>
  <conditionalFormatting sqref="H5:H8">
    <cfRule type="cellIs" dxfId="40" priority="25" operator="between">
      <formula>0.75</formula>
      <formula>1</formula>
    </cfRule>
    <cfRule type="cellIs" dxfId="39" priority="26" operator="between">
      <formula>45.0001%</formula>
      <formula>74.99%</formula>
    </cfRule>
    <cfRule type="cellIs" dxfId="38" priority="27" operator="between">
      <formula>0</formula>
      <formula>0.45</formula>
    </cfRule>
  </conditionalFormatting>
  <conditionalFormatting sqref="H10">
    <cfRule type="cellIs" dxfId="37" priority="43" operator="between">
      <formula>0.75</formula>
      <formula>1</formula>
    </cfRule>
    <cfRule type="cellIs" dxfId="36" priority="44" operator="between">
      <formula>45.0001%</formula>
      <formula>74.99%</formula>
    </cfRule>
    <cfRule type="cellIs" dxfId="35" priority="45" operator="between">
      <formula>0</formula>
      <formula>0.45</formula>
    </cfRule>
  </conditionalFormatting>
  <conditionalFormatting sqref="J5:J8">
    <cfRule type="cellIs" dxfId="34" priority="22" operator="between">
      <formula>0.75</formula>
      <formula>1</formula>
    </cfRule>
    <cfRule type="cellIs" dxfId="33" priority="23" operator="between">
      <formula>45.0001%</formula>
      <formula>74.99%</formula>
    </cfRule>
    <cfRule type="cellIs" dxfId="32" priority="24" operator="between">
      <formula>0</formula>
      <formula>0.45</formula>
    </cfRule>
  </conditionalFormatting>
  <conditionalFormatting sqref="J10">
    <cfRule type="cellIs" dxfId="31" priority="40" operator="between">
      <formula>0.75</formula>
      <formula>1</formula>
    </cfRule>
    <cfRule type="cellIs" dxfId="30" priority="41" operator="between">
      <formula>45.0001%</formula>
      <formula>74.99%</formula>
    </cfRule>
    <cfRule type="cellIs" dxfId="29" priority="42" operator="between">
      <formula>0</formula>
      <formula>0.45</formula>
    </cfRule>
  </conditionalFormatting>
  <conditionalFormatting sqref="L5:L8">
    <cfRule type="cellIs" dxfId="28" priority="19" operator="between">
      <formula>0.75</formula>
      <formula>1</formula>
    </cfRule>
    <cfRule type="cellIs" dxfId="27" priority="20" operator="between">
      <formula>45.0001%</formula>
      <formula>74.99%</formula>
    </cfRule>
    <cfRule type="cellIs" dxfId="26" priority="21" operator="between">
      <formula>0</formula>
      <formula>0.45</formula>
    </cfRule>
  </conditionalFormatting>
  <conditionalFormatting sqref="L10">
    <cfRule type="cellIs" dxfId="25" priority="37" operator="between">
      <formula>0.75</formula>
      <formula>1</formula>
    </cfRule>
    <cfRule type="cellIs" dxfId="24" priority="38" operator="between">
      <formula>45.0001%</formula>
      <formula>74.99%</formula>
    </cfRule>
    <cfRule type="cellIs" dxfId="23" priority="39" operator="between">
      <formula>0</formula>
      <formula>0.45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MaeDepe"/>
  <dimension ref="A1:L60"/>
  <sheetViews>
    <sheetView showGridLines="0" zoomScaleNormal="100" workbookViewId="0">
      <pane ySplit="4" topLeftCell="A5" activePane="bottomLeft" state="frozen"/>
      <selection activeCell="A5" sqref="A5"/>
      <selection pane="bottomLeft" activeCell="K12" sqref="K12"/>
    </sheetView>
  </sheetViews>
  <sheetFormatPr baseColWidth="10" defaultColWidth="0" defaultRowHeight="15" customHeight="1" zeroHeight="1" x14ac:dyDescent="0.25"/>
  <cols>
    <col min="1" max="1" width="14.5703125" bestFit="1" customWidth="1"/>
    <col min="2" max="2" width="36.42578125" bestFit="1" customWidth="1"/>
    <col min="3" max="3" width="18.5703125" style="90" bestFit="1" customWidth="1"/>
    <col min="4" max="4" width="22" style="32" customWidth="1"/>
    <col min="5" max="5" width="18.140625" style="32" bestFit="1" customWidth="1"/>
    <col min="6" max="6" width="8.28515625" style="86" bestFit="1" customWidth="1"/>
    <col min="7" max="7" width="18.140625" style="32" bestFit="1" customWidth="1"/>
    <col min="8" max="8" width="8.28515625" style="88" bestFit="1" customWidth="1"/>
    <col min="9" max="9" width="18.28515625" style="32" bestFit="1" customWidth="1"/>
    <col min="10" max="10" width="10.7109375" style="88" bestFit="1" customWidth="1"/>
    <col min="11" max="12" width="7.7109375" customWidth="1"/>
    <col min="13" max="16384" width="7.7109375" hidden="1"/>
  </cols>
  <sheetData>
    <row r="1" spans="1:10" ht="12" customHeight="1" x14ac:dyDescent="0.25"/>
    <row r="2" spans="1:10" ht="26.25" x14ac:dyDescent="0.4">
      <c r="A2" s="19"/>
      <c r="C2" s="91" t="s">
        <v>0</v>
      </c>
      <c r="D2" s="68">
        <f>+Proyectos!D2</f>
        <v>45107</v>
      </c>
      <c r="E2" s="34"/>
    </row>
    <row r="3" spans="1:10" ht="24.75" customHeight="1" x14ac:dyDescent="0.25"/>
    <row r="4" spans="1:10" s="72" customFormat="1" ht="33.75" customHeight="1" x14ac:dyDescent="0.3">
      <c r="A4" s="137" t="s">
        <v>21</v>
      </c>
      <c r="B4" s="137" t="s">
        <v>344</v>
      </c>
      <c r="C4" s="138" t="s">
        <v>22</v>
      </c>
      <c r="D4" s="139" t="s">
        <v>6</v>
      </c>
      <c r="E4" s="139" t="s">
        <v>7</v>
      </c>
      <c r="F4" s="140" t="s">
        <v>8</v>
      </c>
      <c r="G4" s="139" t="s">
        <v>9</v>
      </c>
      <c r="H4" s="140" t="s">
        <v>10</v>
      </c>
      <c r="I4" s="139" t="s">
        <v>23</v>
      </c>
      <c r="J4" s="140" t="s">
        <v>24</v>
      </c>
    </row>
    <row r="5" spans="1:10" s="73" customFormat="1" ht="15" customHeight="1" x14ac:dyDescent="0.3">
      <c r="A5" s="141">
        <v>4000</v>
      </c>
      <c r="B5" s="142" t="s">
        <v>25</v>
      </c>
      <c r="C5" s="143">
        <v>10881061702.833099</v>
      </c>
      <c r="D5" s="144">
        <f>+MaeDepe[[#This Row],[Apropiación_]]-MaeDepe[[#This Row],[CDP]]</f>
        <v>6804285427.0549822</v>
      </c>
      <c r="E5" s="145">
        <f>+VLOOKUP(MaeDepe[[#This Row],[Dependencia]],[10]Dependencias!$C$11:$F$25,4,0)</f>
        <v>4076776275.7781172</v>
      </c>
      <c r="F5" s="146">
        <f>+MaeDepe[[#This Row],[CDP]]/MaeDepe[[#This Row],[Apropiación_]]</f>
        <v>0.37466714068137746</v>
      </c>
      <c r="G5" s="145">
        <f>+VLOOKUP(MaeDepe[[#This Row],[Dependencia]],[10]Dependencias!$C$11:$H$25,6,0)</f>
        <v>1511043706.1668675</v>
      </c>
      <c r="H5" s="146">
        <f>+MaeDepe[[#This Row],[CRP]]/MaeDepe[[#This Row],[Apropiación_]]</f>
        <v>0.13886914231663969</v>
      </c>
      <c r="I5" s="145">
        <f>+VLOOKUP(MaeDepe[[#This Row],[Dependencia]],[10]Dependencias!$C$11:$J$25,8,0)</f>
        <v>780049311.9992764</v>
      </c>
      <c r="J5" s="146">
        <f>+MaeDepe[[#This Row],[Obligado]]/MaeDepe[[#This Row],[Apropiación_]]</f>
        <v>7.1688713225123532E-2</v>
      </c>
    </row>
    <row r="6" spans="1:10" s="73" customFormat="1" ht="36.75" customHeight="1" x14ac:dyDescent="0.3">
      <c r="A6" s="141">
        <v>6000</v>
      </c>
      <c r="B6" s="142" t="s">
        <v>26</v>
      </c>
      <c r="C6" s="143">
        <v>1119183463.876698</v>
      </c>
      <c r="D6" s="144">
        <f>+MaeDepe[[#This Row],[Apropiación_]]-MaeDepe[[#This Row],[CDP]]</f>
        <v>545368948.96704519</v>
      </c>
      <c r="E6" s="145">
        <f>+VLOOKUP(MaeDepe[[#This Row],[Dependencia]],[10]Dependencias!$C$11:$F$25,4,0)</f>
        <v>573814514.90965283</v>
      </c>
      <c r="F6" s="146">
        <f>+MaeDepe[[#This Row],[CDP]]/MaeDepe[[#This Row],[Apropiación_]]</f>
        <v>0.51270817826599946</v>
      </c>
      <c r="G6" s="145">
        <f>+VLOOKUP(MaeDepe[[#This Row],[Dependencia]],[10]Dependencias!$C$11:$H$25,6,0)</f>
        <v>322934292.18565375</v>
      </c>
      <c r="H6" s="146">
        <f>+MaeDepe[[#This Row],[CRP]]/MaeDepe[[#This Row],[Apropiación_]]</f>
        <v>0.28854455288952685</v>
      </c>
      <c r="I6" s="145">
        <f>+VLOOKUP(MaeDepe[[#This Row],[Dependencia]],[10]Dependencias!$C$11:$J$25,8,0)</f>
        <v>167822306.77733111</v>
      </c>
      <c r="J6" s="146">
        <f>+MaeDepe[[#This Row],[Obligado]]/MaeDepe[[#This Row],[Apropiación_]]</f>
        <v>0.14995066688710504</v>
      </c>
    </row>
    <row r="7" spans="1:10" s="73" customFormat="1" ht="33" x14ac:dyDescent="0.3">
      <c r="A7" s="141">
        <v>5000</v>
      </c>
      <c r="B7" s="142" t="s">
        <v>27</v>
      </c>
      <c r="C7" s="143">
        <v>1951412449.4100332</v>
      </c>
      <c r="D7" s="144">
        <f>+MaeDepe[[#This Row],[Apropiación_]]-MaeDepe[[#This Row],[CDP]]</f>
        <v>330170637.7142911</v>
      </c>
      <c r="E7" s="145">
        <f>+VLOOKUP(MaeDepe[[#This Row],[Dependencia]],[10]Dependencias!$C$11:$F$25,4,0)</f>
        <v>1621241811.6957421</v>
      </c>
      <c r="F7" s="146">
        <f>+MaeDepe[[#This Row],[CDP]]/MaeDepe[[#This Row],[Apropiación_]]</f>
        <v>0.83080427829897729</v>
      </c>
      <c r="G7" s="145">
        <f>+VLOOKUP(MaeDepe[[#This Row],[Dependencia]],[10]Dependencias!$C$11:$H$25,6,0)</f>
        <v>1390180283.299597</v>
      </c>
      <c r="H7" s="146">
        <f>+MaeDepe[[#This Row],[CRP]]/MaeDepe[[#This Row],[Apropiación_]]</f>
        <v>0.71239695315046681</v>
      </c>
      <c r="I7" s="145">
        <f>+VLOOKUP(MaeDepe[[#This Row],[Dependencia]],[10]Dependencias!$C$11:$J$25,8,0)</f>
        <v>664052111.07877553</v>
      </c>
      <c r="J7" s="146">
        <f>+MaeDepe[[#This Row],[Obligado]]/MaeDepe[[#This Row],[Apropiación_]]</f>
        <v>0.34029305864044124</v>
      </c>
    </row>
    <row r="8" spans="1:10" s="73" customFormat="1" ht="33" x14ac:dyDescent="0.3">
      <c r="A8" s="141">
        <v>3000</v>
      </c>
      <c r="B8" s="142" t="s">
        <v>28</v>
      </c>
      <c r="C8" s="143">
        <v>13424016187.946054</v>
      </c>
      <c r="D8" s="144">
        <f>+MaeDepe[[#This Row],[Apropiación_]]-MaeDepe[[#This Row],[CDP]]</f>
        <v>4598371270.6975155</v>
      </c>
      <c r="E8" s="145">
        <f>+VLOOKUP(MaeDepe[[#This Row],[Dependencia]],[10]Dependencias!$C$11:$F$25,4,0)</f>
        <v>8825644917.248539</v>
      </c>
      <c r="F8" s="146">
        <f>+MaeDepe[[#This Row],[CDP]]/MaeDepe[[#This Row],[Apropiación_]]</f>
        <v>0.65745189767972934</v>
      </c>
      <c r="G8" s="145">
        <f>+VLOOKUP(MaeDepe[[#This Row],[Dependencia]],[10]Dependencias!$C$11:$H$25,6,0)</f>
        <v>6323143167.4601336</v>
      </c>
      <c r="H8" s="146">
        <f>+MaeDepe[[#This Row],[CRP]]/MaeDepe[[#This Row],[Apropiación_]]</f>
        <v>0.47103214708113428</v>
      </c>
      <c r="I8" s="145">
        <f>+VLOOKUP(MaeDepe[[#This Row],[Dependencia]],[10]Dependencias!$C$11:$J$25,8,0)</f>
        <v>3749566207.041995</v>
      </c>
      <c r="J8" s="146">
        <f>+MaeDepe[[#This Row],[Obligado]]/MaeDepe[[#This Row],[Apropiación_]]</f>
        <v>0.27931776560347688</v>
      </c>
    </row>
    <row r="9" spans="1:10" s="73" customFormat="1" ht="16.5" x14ac:dyDescent="0.3">
      <c r="A9" s="141">
        <v>7000</v>
      </c>
      <c r="B9" s="142" t="s">
        <v>29</v>
      </c>
      <c r="C9" s="143">
        <v>25081312050.139206</v>
      </c>
      <c r="D9" s="144">
        <f>+MaeDepe[[#This Row],[Apropiación_]]-MaeDepe[[#This Row],[CDP]]</f>
        <v>5242789725.4089165</v>
      </c>
      <c r="E9" s="145">
        <f>+VLOOKUP(MaeDepe[[#This Row],[Dependencia]],[10]Dependencias!$C$11:$F$25,4,0)</f>
        <v>19838522324.730289</v>
      </c>
      <c r="F9" s="146">
        <f>+MaeDepe[[#This Row],[CDP]]/MaeDepe[[#This Row],[Apropiación_]]</f>
        <v>0.79096828288216214</v>
      </c>
      <c r="G9" s="145">
        <f>+VLOOKUP(MaeDepe[[#This Row],[Dependencia]],[10]Dependencias!$C$11:$H$25,6,0)</f>
        <v>8108968865.1858864</v>
      </c>
      <c r="H9" s="146">
        <f>+MaeDepe[[#This Row],[CRP]]/MaeDepe[[#This Row],[Apropiación_]]</f>
        <v>0.32330720374498428</v>
      </c>
      <c r="I9" s="145">
        <f>+VLOOKUP(MaeDepe[[#This Row],[Dependencia]],[10]Dependencias!$C$11:$J$25,8,0)</f>
        <v>7200001641.9571304</v>
      </c>
      <c r="J9" s="146">
        <f>+MaeDepe[[#This Row],[Obligado]]/MaeDepe[[#This Row],[Apropiación_]]</f>
        <v>0.28706638741880208</v>
      </c>
    </row>
    <row r="10" spans="1:10" s="73" customFormat="1" ht="16.5" x14ac:dyDescent="0.3">
      <c r="A10" s="141">
        <v>8000</v>
      </c>
      <c r="B10" s="142" t="s">
        <v>30</v>
      </c>
      <c r="C10" s="143">
        <v>231303025.51833335</v>
      </c>
      <c r="D10" s="144">
        <f>+MaeDepe[[#This Row],[Apropiación_]]-MaeDepe[[#This Row],[CDP]]</f>
        <v>39053052.731946021</v>
      </c>
      <c r="E10" s="145">
        <f>+VLOOKUP(MaeDepe[[#This Row],[Dependencia]],[10]Dependencias!$C$11:$F$25,4,0)</f>
        <v>192249972.78638732</v>
      </c>
      <c r="F10" s="146">
        <f>+MaeDepe[[#This Row],[CDP]]/MaeDepe[[#This Row],[Apropiación_]]</f>
        <v>0.83116064891744945</v>
      </c>
      <c r="G10" s="145">
        <f>+VLOOKUP(MaeDepe[[#This Row],[Dependencia]],[10]Dependencias!$C$11:$H$25,6,0)</f>
        <v>120189038.21058875</v>
      </c>
      <c r="H10" s="146">
        <f>+MaeDepe[[#This Row],[CRP]]/MaeDepe[[#This Row],[Apropiación_]]</f>
        <v>0.51961723345924171</v>
      </c>
      <c r="I10" s="145">
        <f>+VLOOKUP(MaeDepe[[#This Row],[Dependencia]],[10]Dependencias!$C$11:$J$25,8,0)</f>
        <v>75834702.441528469</v>
      </c>
      <c r="J10" s="146">
        <f>+MaeDepe[[#This Row],[Obligado]]/MaeDepe[[#This Row],[Apropiación_]]</f>
        <v>0.32785867055386925</v>
      </c>
    </row>
    <row r="11" spans="1:10" s="73" customFormat="1" ht="16.5" x14ac:dyDescent="0.3">
      <c r="A11" s="141">
        <v>1000</v>
      </c>
      <c r="B11" s="142" t="s">
        <v>31</v>
      </c>
      <c r="C11" s="143">
        <v>794856568</v>
      </c>
      <c r="D11" s="144">
        <f>+MaeDepe[[#This Row],[Apropiación_]]-MaeDepe[[#This Row],[CDP]]</f>
        <v>111899998.71000004</v>
      </c>
      <c r="E11" s="145">
        <f>+VLOOKUP(MaeDepe[[#This Row],[Dependencia]],[10]Dependencias!$C$11:$F$25,4,0)</f>
        <v>682956569.28999996</v>
      </c>
      <c r="F11" s="146">
        <f>+MaeDepe[[#This Row],[CDP]]/MaeDepe[[#This Row],[Apropiación_]]</f>
        <v>0.85921988542969419</v>
      </c>
      <c r="G11" s="145">
        <f>+VLOOKUP(MaeDepe[[#This Row],[Dependencia]],[10]Dependencias!$C$11:$H$25,6,0)</f>
        <v>682956568</v>
      </c>
      <c r="H11" s="146">
        <f>+MaeDepe[[#This Row],[CRP]]/MaeDepe[[#This Row],[Apropiación_]]</f>
        <v>0.85921988380675995</v>
      </c>
      <c r="I11" s="145">
        <f>+VLOOKUP(MaeDepe[[#This Row],[Dependencia]],[10]Dependencias!$C$11:$J$25,8,0)</f>
        <v>682857186.24000001</v>
      </c>
      <c r="J11" s="146">
        <f>+MaeDepe[[#This Row],[Obligado]]/MaeDepe[[#This Row],[Apropiación_]]</f>
        <v>0.8590948527458101</v>
      </c>
    </row>
    <row r="12" spans="1:10" s="73" customFormat="1" ht="16.5" x14ac:dyDescent="0.3">
      <c r="A12" s="141">
        <v>1050</v>
      </c>
      <c r="B12" s="142" t="s">
        <v>32</v>
      </c>
      <c r="C12" s="143">
        <v>121474408</v>
      </c>
      <c r="D12" s="144">
        <f>+MaeDepe[[#This Row],[Apropiación_]]-MaeDepe[[#This Row],[CDP]]</f>
        <v>55165886.187137887</v>
      </c>
      <c r="E12" s="145">
        <f>+VLOOKUP(MaeDepe[[#This Row],[Dependencia]],[10]Dependencias!$C$11:$F$25,4,0)</f>
        <v>66308521.812862113</v>
      </c>
      <c r="F12" s="146">
        <f>+MaeDepe[[#This Row],[CDP]]/MaeDepe[[#This Row],[Apropiación_]]</f>
        <v>0.54586412812863527</v>
      </c>
      <c r="G12" s="145">
        <f>+VLOOKUP(MaeDepe[[#This Row],[Dependencia]],[10]Dependencias!$C$11:$H$25,6,0)</f>
        <v>66308521.812862113</v>
      </c>
      <c r="H12" s="146">
        <f>+MaeDepe[[#This Row],[CRP]]/MaeDepe[[#This Row],[Apropiación_]]</f>
        <v>0.54586412812863527</v>
      </c>
      <c r="I12" s="145">
        <f>+VLOOKUP(MaeDepe[[#This Row],[Dependencia]],[10]Dependencias!$C$11:$J$25,8,0)</f>
        <v>44184121.679343134</v>
      </c>
      <c r="J12" s="146">
        <f>+MaeDepe[[#This Row],[Obligado]]/MaeDepe[[#This Row],[Apropiación_]]</f>
        <v>0.36373193668367687</v>
      </c>
    </row>
    <row r="13" spans="1:10" s="73" customFormat="1" ht="16.5" x14ac:dyDescent="0.3">
      <c r="A13" s="141">
        <v>1100</v>
      </c>
      <c r="B13" s="142" t="s">
        <v>33</v>
      </c>
      <c r="C13" s="143">
        <v>275895874</v>
      </c>
      <c r="D13" s="144">
        <f>+MaeDepe[[#This Row],[Apropiación_]]-MaeDepe[[#This Row],[CDP]]</f>
        <v>104407958.34957004</v>
      </c>
      <c r="E13" s="145">
        <f>+VLOOKUP(MaeDepe[[#This Row],[Dependencia]],[10]Dependencias!$C$11:$F$25,4,0)</f>
        <v>171487915.65042996</v>
      </c>
      <c r="F13" s="146">
        <f>+MaeDepe[[#This Row],[CDP]]/MaeDepe[[#This Row],[Apropiación_]]</f>
        <v>0.6215675253281604</v>
      </c>
      <c r="G13" s="145">
        <f>+VLOOKUP(MaeDepe[[#This Row],[Dependencia]],[10]Dependencias!$C$11:$H$25,6,0)</f>
        <v>90834791.650429979</v>
      </c>
      <c r="H13" s="146">
        <f>+MaeDepe[[#This Row],[CRP]]/MaeDepe[[#This Row],[Apropiación_]]</f>
        <v>0.32923577411103283</v>
      </c>
      <c r="I13" s="145">
        <f>+VLOOKUP(MaeDepe[[#This Row],[Dependencia]],[10]Dependencias!$C$11:$J$25,8,0)</f>
        <v>79547857.239069983</v>
      </c>
      <c r="J13" s="146">
        <f>+MaeDepe[[#This Row],[Obligado]]/MaeDepe[[#This Row],[Apropiación_]]</f>
        <v>0.28832565012940348</v>
      </c>
    </row>
    <row r="14" spans="1:10" s="73" customFormat="1" ht="16.5" x14ac:dyDescent="0.3">
      <c r="A14" s="141">
        <v>1350</v>
      </c>
      <c r="B14" s="142" t="s">
        <v>34</v>
      </c>
      <c r="C14" s="143">
        <v>417926184.93502438</v>
      </c>
      <c r="D14" s="144">
        <f>+MaeDepe[[#This Row],[Apropiación_]]-MaeDepe[[#This Row],[CDP]]</f>
        <v>262488070.36527044</v>
      </c>
      <c r="E14" s="145">
        <f>+VLOOKUP(MaeDepe[[#This Row],[Dependencia]],[10]Dependencias!$C$11:$F$25,4,0)</f>
        <v>155438114.56975394</v>
      </c>
      <c r="F14" s="146">
        <f>+MaeDepe[[#This Row],[CDP]]/MaeDepe[[#This Row],[Apropiación_]]</f>
        <v>0.37192719712912975</v>
      </c>
      <c r="G14" s="145">
        <f>+VLOOKUP(MaeDepe[[#This Row],[Dependencia]],[10]Dependencias!$C$11:$H$25,6,0)</f>
        <v>142735361.56975394</v>
      </c>
      <c r="H14" s="146">
        <f>+MaeDepe[[#This Row],[CRP]]/MaeDepe[[#This Row],[Apropiación_]]</f>
        <v>0.34153246844761648</v>
      </c>
      <c r="I14" s="145">
        <f>+VLOOKUP(MaeDepe[[#This Row],[Dependencia]],[10]Dependencias!$C$11:$J$25,8,0)</f>
        <v>43643725.399891593</v>
      </c>
      <c r="J14" s="146">
        <f>+MaeDepe[[#This Row],[Obligado]]/MaeDepe[[#This Row],[Apropiación_]]</f>
        <v>0.10442926759106264</v>
      </c>
    </row>
    <row r="15" spans="1:10" s="73" customFormat="1" ht="16.5" x14ac:dyDescent="0.3">
      <c r="A15" s="141">
        <v>1300</v>
      </c>
      <c r="B15" s="142" t="s">
        <v>35</v>
      </c>
      <c r="C15" s="143">
        <v>190815900</v>
      </c>
      <c r="D15" s="144">
        <f>+MaeDepe[[#This Row],[Apropiación_]]-MaeDepe[[#This Row],[CDP]]</f>
        <v>86729498.466934279</v>
      </c>
      <c r="E15" s="145">
        <f>+VLOOKUP(MaeDepe[[#This Row],[Dependencia]],[10]Dependencias!$C$11:$F$25,4,0)</f>
        <v>104086401.53306572</v>
      </c>
      <c r="F15" s="146">
        <f>+MaeDepe[[#This Row],[CDP]]/MaeDepe[[#This Row],[Apropiación_]]</f>
        <v>0.54548075675593977</v>
      </c>
      <c r="G15" s="145">
        <f>+VLOOKUP(MaeDepe[[#This Row],[Dependencia]],[10]Dependencias!$C$11:$H$25,6,0)</f>
        <v>104086401.53306572</v>
      </c>
      <c r="H15" s="146">
        <f>+MaeDepe[[#This Row],[CRP]]/MaeDepe[[#This Row],[Apropiación_]]</f>
        <v>0.54548075675593977</v>
      </c>
      <c r="I15" s="145">
        <f>+VLOOKUP(MaeDepe[[#This Row],[Dependencia]],[10]Dependencias!$C$11:$J$25,8,0)</f>
        <v>86735585.894792005</v>
      </c>
      <c r="J15" s="146">
        <f>+MaeDepe[[#This Row],[Obligado]]/MaeDepe[[#This Row],[Apropiación_]]</f>
        <v>0.45455114534371616</v>
      </c>
    </row>
    <row r="16" spans="1:10" s="73" customFormat="1" ht="16.5" hidden="1" x14ac:dyDescent="0.3">
      <c r="A16" s="141">
        <v>1150</v>
      </c>
      <c r="B16" s="142" t="s">
        <v>36</v>
      </c>
      <c r="C16" s="143">
        <v>0</v>
      </c>
      <c r="D16" s="144">
        <v>0</v>
      </c>
      <c r="E16" s="145">
        <v>0</v>
      </c>
      <c r="F16" s="147">
        <v>0</v>
      </c>
      <c r="G16" s="145">
        <v>0</v>
      </c>
      <c r="H16" s="148">
        <v>0</v>
      </c>
      <c r="I16" s="145">
        <v>0</v>
      </c>
      <c r="J16" s="148">
        <v>0</v>
      </c>
    </row>
    <row r="17" spans="1:10" s="73" customFormat="1" ht="16.5" x14ac:dyDescent="0.3">
      <c r="A17" s="141">
        <v>1200</v>
      </c>
      <c r="B17" s="142" t="s">
        <v>37</v>
      </c>
      <c r="C17" s="143">
        <v>13785266691</v>
      </c>
      <c r="D17" s="144">
        <f>+MaeDepe[[#This Row],[Apropiación_]]-MaeDepe[[#This Row],[CDP]]</f>
        <v>6976803469.4399996</v>
      </c>
      <c r="E17" s="145">
        <f>+VLOOKUP(MaeDepe[[#This Row],[Dependencia]],[10]Dependencias!$C$11:$F$25,4,0)</f>
        <v>6808463221.5600004</v>
      </c>
      <c r="F17" s="146">
        <f>+MaeDepe[[#This Row],[CDP]]/MaeDepe[[#This Row],[Apropiación_]]</f>
        <v>0.49389419691133346</v>
      </c>
      <c r="G17" s="145">
        <f>+VLOOKUP(MaeDepe[[#This Row],[Dependencia]],[10]Dependencias!$C$11:$H$25,6,0)</f>
        <v>2195820405.9400001</v>
      </c>
      <c r="H17" s="146">
        <f>+MaeDepe[[#This Row],[CRP]]/MaeDepe[[#This Row],[Apropiación_]]</f>
        <v>0.15928748098675433</v>
      </c>
      <c r="I17" s="145">
        <f>+VLOOKUP(MaeDepe[[#This Row],[Dependencia]],[10]Dependencias!$C$11:$J$25,8,0)</f>
        <v>985219251.77999997</v>
      </c>
      <c r="J17" s="146">
        <f>+MaeDepe[[#This Row],[Obligado]]/MaeDepe[[#This Row],[Apropiación_]]</f>
        <v>7.146900193256478E-2</v>
      </c>
    </row>
    <row r="18" spans="1:10" s="73" customFormat="1" ht="16.5" x14ac:dyDescent="0.3">
      <c r="A18" s="141">
        <v>1250</v>
      </c>
      <c r="B18" s="142" t="s">
        <v>38</v>
      </c>
      <c r="C18" s="143">
        <v>17325217880.797142</v>
      </c>
      <c r="D18" s="144">
        <f>+MaeDepe[[#This Row],[Apropiación_]]-MaeDepe[[#This Row],[CDP]]</f>
        <v>7014440208.6571426</v>
      </c>
      <c r="E18" s="145">
        <f>+VLOOKUP(MaeDepe[[#This Row],[Dependencia]],[10]Dependencias!$C$11:$F$25,4,0)</f>
        <v>10310777672.139999</v>
      </c>
      <c r="F18" s="146">
        <f>+MaeDepe[[#This Row],[CDP]]/MaeDepe[[#This Row],[Apropiación_]]</f>
        <v>0.5951311979497943</v>
      </c>
      <c r="G18" s="145">
        <f>+VLOOKUP(MaeDepe[[#This Row],[Dependencia]],[10]Dependencias!$C$11:$H$25,6,0)</f>
        <v>9053022883.3199997</v>
      </c>
      <c r="H18" s="146">
        <f>+MaeDepe[[#This Row],[CRP]]/MaeDepe[[#This Row],[Apropiación_]]</f>
        <v>0.52253443192504689</v>
      </c>
      <c r="I18" s="145">
        <f>+VLOOKUP(MaeDepe[[#This Row],[Dependencia]],[10]Dependencias!$C$11:$J$25,8,0)</f>
        <v>5359908458.1900005</v>
      </c>
      <c r="J18" s="146">
        <f>+MaeDepe[[#This Row],[Obligado]]/MaeDepe[[#This Row],[Apropiación_]]</f>
        <v>0.30937033491110061</v>
      </c>
    </row>
    <row r="19" spans="1:10" s="73" customFormat="1" ht="16.5" x14ac:dyDescent="0.3">
      <c r="A19" s="141">
        <v>2000</v>
      </c>
      <c r="B19" s="142" t="s">
        <v>39</v>
      </c>
      <c r="C19" s="143">
        <v>11367139206.684406</v>
      </c>
      <c r="D19" s="144">
        <f>+MaeDepe[[#This Row],[Apropiación_]]-MaeDepe[[#This Row],[CDP]]</f>
        <v>7332704828.7016811</v>
      </c>
      <c r="E19" s="145">
        <f>+VLOOKUP(MaeDepe[[#This Row],[Dependencia]],[10]Dependencias!$C$11:$F$25,4,0)</f>
        <v>4034434377.9827247</v>
      </c>
      <c r="F19" s="146">
        <f>+MaeDepe[[#This Row],[CDP]]/MaeDepe[[#This Row],[Apropiación_]]</f>
        <v>0.35492082085264598</v>
      </c>
      <c r="G19" s="145">
        <f>+VLOOKUP(MaeDepe[[#This Row],[Dependencia]],[10]Dependencias!$C$11:$H$25,6,0)</f>
        <v>3401944985.3827248</v>
      </c>
      <c r="H19" s="146">
        <f>+MaeDepe[[#This Row],[CRP]]/MaeDepe[[#This Row],[Apropiación_]]</f>
        <v>0.29927890593459283</v>
      </c>
      <c r="I19" s="145">
        <f>+VLOOKUP(MaeDepe[[#This Row],[Dependencia]],[10]Dependencias!$C$11:$J$25,8,0)</f>
        <v>295802678.36309749</v>
      </c>
      <c r="J19" s="146">
        <f>+MaeDepe[[#This Row],[Obligado]]/MaeDepe[[#This Row],[Apropiación_]]</f>
        <v>2.6022614220221018E-2</v>
      </c>
    </row>
    <row r="20" spans="1:10" s="73" customFormat="1" ht="16.5" x14ac:dyDescent="0.3">
      <c r="A20" s="141">
        <v>9000</v>
      </c>
      <c r="B20" s="142" t="s">
        <v>41</v>
      </c>
      <c r="C20" s="143">
        <v>3033118406.8599997</v>
      </c>
      <c r="D20" s="144">
        <f>+MaeDepe[[#This Row],[Apropiación_]]-MaeDepe[[#This Row],[CDP]]</f>
        <v>-34775846.082437515</v>
      </c>
      <c r="E20" s="145">
        <f>+VLOOKUP(MaeDepe[[#This Row],[Dependencia]],[10]Dependencias!$C$11:$F$25,4,0)</f>
        <v>3067894252.9424372</v>
      </c>
      <c r="F20" s="146">
        <f>+MaeDepe[[#This Row],[CDP]]/MaeDepe[[#This Row],[Apropiación_]]</f>
        <v>1.0114653770204898</v>
      </c>
      <c r="G20" s="145">
        <f>+VLOOKUP(MaeDepe[[#This Row],[Dependencia]],[10]Dependencias!$C$11:$H$25,6,0)</f>
        <v>3067894252.9424372</v>
      </c>
      <c r="H20" s="146">
        <f>+MaeDepe[[#This Row],[CRP]]/MaeDepe[[#This Row],[Apropiación_]]</f>
        <v>1.0114653770204898</v>
      </c>
      <c r="I20" s="145">
        <f>+VLOOKUP(MaeDepe[[#This Row],[Dependencia]],[10]Dependencias!$C$11:$J$25,8,0)</f>
        <v>712836427.45776808</v>
      </c>
      <c r="J20" s="146">
        <f>+MaeDepe[[#This Row],[Obligado]]/MaeDepe[[#This Row],[Apropiación_]]</f>
        <v>0.23501767219029332</v>
      </c>
    </row>
    <row r="21" spans="1:10" s="73" customFormat="1" ht="16.5" x14ac:dyDescent="0.3">
      <c r="A21" s="149" t="s">
        <v>20</v>
      </c>
      <c r="B21" s="149"/>
      <c r="C21" s="150">
        <f>+SUM(MaeDepe[Apropiación_])</f>
        <v>100000000000</v>
      </c>
      <c r="D21" s="150">
        <f>SUM(D5:D20)</f>
        <v>39469903135.369995</v>
      </c>
      <c r="E21" s="150">
        <f>SUM(E5:E20)</f>
        <v>60530096864.629997</v>
      </c>
      <c r="F21" s="151">
        <f>+E21/C21</f>
        <v>0.60530096864630001</v>
      </c>
      <c r="G21" s="150">
        <f>SUM(G5:G20)</f>
        <v>36582063524.660004</v>
      </c>
      <c r="H21" s="152">
        <f>+G21/C21</f>
        <v>0.36582063524660002</v>
      </c>
      <c r="I21" s="150">
        <f>SUM(I5:I20)</f>
        <v>20928061573.539997</v>
      </c>
      <c r="J21" s="152">
        <f>+I21/C21</f>
        <v>0.20928061573539997</v>
      </c>
    </row>
    <row r="22" spans="1:10" s="95" customFormat="1" ht="15.75" customHeight="1" x14ac:dyDescent="0.2">
      <c r="A22" s="101" t="s">
        <v>345</v>
      </c>
      <c r="B22" s="101"/>
      <c r="C22" s="93">
        <f>+C21-Proyectos!E10</f>
        <v>0</v>
      </c>
      <c r="D22" s="94">
        <f>+D21-Proyectos!F10</f>
        <v>0</v>
      </c>
      <c r="E22" s="94">
        <f>+E21-Proyectos!G10</f>
        <v>0</v>
      </c>
      <c r="F22" s="94">
        <f>+F21-Proyectos!H10</f>
        <v>0</v>
      </c>
      <c r="G22" s="94">
        <f>+G21-Proyectos!I10</f>
        <v>0</v>
      </c>
      <c r="H22" s="94">
        <f>+H21-Proyectos!J10</f>
        <v>0</v>
      </c>
      <c r="I22" s="94">
        <f>+I21-Proyectos!K10</f>
        <v>0</v>
      </c>
      <c r="J22" s="94">
        <f>+J21-Proyectos!L10</f>
        <v>0</v>
      </c>
    </row>
    <row r="23" spans="1:10" x14ac:dyDescent="0.25">
      <c r="A23" s="20"/>
      <c r="B23" s="31"/>
      <c r="C23" s="92"/>
      <c r="D23" s="31"/>
      <c r="E23" s="31"/>
      <c r="F23" s="31"/>
      <c r="G23" s="31"/>
      <c r="H23" s="31"/>
      <c r="I23" s="31"/>
      <c r="J23" s="31"/>
    </row>
    <row r="24" spans="1:10" x14ac:dyDescent="0.25">
      <c r="A24" s="20"/>
      <c r="B24" s="16"/>
      <c r="C24" s="92"/>
      <c r="D24" s="31"/>
      <c r="E24" s="31"/>
      <c r="F24" s="87"/>
      <c r="G24" s="31"/>
      <c r="H24" s="89"/>
      <c r="I24" s="31"/>
      <c r="J24" s="89"/>
    </row>
    <row r="25" spans="1:10" x14ac:dyDescent="0.25">
      <c r="A25" s="20"/>
      <c r="B25" s="16"/>
      <c r="C25" s="92"/>
      <c r="D25" s="31"/>
      <c r="E25" s="31"/>
      <c r="F25" s="87"/>
      <c r="G25" s="31"/>
      <c r="H25" s="89"/>
      <c r="I25" s="31"/>
      <c r="J25" s="89"/>
    </row>
    <row r="26" spans="1:10" x14ac:dyDescent="0.25">
      <c r="A26" s="20"/>
      <c r="B26" s="16"/>
      <c r="C26" s="92"/>
      <c r="D26" s="31"/>
      <c r="E26" s="31"/>
      <c r="F26" s="87"/>
      <c r="G26" s="31"/>
      <c r="H26" s="89"/>
      <c r="I26" s="31"/>
      <c r="J26" s="89"/>
    </row>
    <row r="27" spans="1:10" x14ac:dyDescent="0.25">
      <c r="A27" s="20"/>
      <c r="B27" s="16"/>
      <c r="C27" s="92"/>
      <c r="D27" s="31"/>
      <c r="E27" s="31"/>
      <c r="F27" s="87"/>
      <c r="G27" s="31"/>
      <c r="H27" s="89"/>
      <c r="I27" s="31"/>
      <c r="J27" s="89"/>
    </row>
    <row r="28" spans="1:10" x14ac:dyDescent="0.25">
      <c r="A28" s="20"/>
      <c r="B28" s="16"/>
      <c r="C28" s="92"/>
      <c r="D28" s="31"/>
      <c r="E28" s="31"/>
      <c r="F28" s="87"/>
      <c r="G28" s="31"/>
      <c r="H28" s="89"/>
      <c r="I28" s="31"/>
      <c r="J28" s="89"/>
    </row>
    <row r="29" spans="1:10" x14ac:dyDescent="0.25">
      <c r="A29" s="20"/>
      <c r="B29" s="16"/>
      <c r="C29" s="92"/>
      <c r="D29" s="31"/>
      <c r="E29" s="31"/>
      <c r="F29" s="87"/>
      <c r="G29" s="31"/>
      <c r="H29" s="89"/>
      <c r="I29" s="31"/>
      <c r="J29" s="89"/>
    </row>
    <row r="30" spans="1:10" x14ac:dyDescent="0.25">
      <c r="D30" s="33"/>
      <c r="E30" s="33"/>
      <c r="G30" s="33"/>
      <c r="I30" s="33"/>
    </row>
    <row r="31" spans="1:10" x14ac:dyDescent="0.25"/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</sheetData>
  <mergeCells count="2">
    <mergeCell ref="A21:B21"/>
    <mergeCell ref="A22:B22"/>
  </mergeCells>
  <conditionalFormatting sqref="F5:F15 H5:H15 J5:J15 F17:F20 H17:H20 J17:J20">
    <cfRule type="cellIs" dxfId="22" priority="10" operator="between">
      <formula>0.75</formula>
      <formula>1</formula>
    </cfRule>
    <cfRule type="cellIs" dxfId="21" priority="11" operator="between">
      <formula>45.0001%</formula>
      <formula>74.99%</formula>
    </cfRule>
    <cfRule type="cellIs" dxfId="20" priority="12" operator="between">
      <formula>0</formula>
      <formula>0.45</formula>
    </cfRule>
  </conditionalFormatting>
  <conditionalFormatting sqref="F21">
    <cfRule type="cellIs" dxfId="19" priority="7" operator="between">
      <formula>0.75</formula>
      <formula>1</formula>
    </cfRule>
    <cfRule type="cellIs" dxfId="18" priority="8" operator="between">
      <formula>45.0001%</formula>
      <formula>74.99%</formula>
    </cfRule>
    <cfRule type="cellIs" dxfId="17" priority="9" operator="between">
      <formula>0</formula>
      <formula>0.45</formula>
    </cfRule>
  </conditionalFormatting>
  <conditionalFormatting sqref="H21">
    <cfRule type="cellIs" dxfId="16" priority="4" operator="between">
      <formula>0.75</formula>
      <formula>1</formula>
    </cfRule>
    <cfRule type="cellIs" dxfId="15" priority="5" operator="between">
      <formula>45.0001%</formula>
      <formula>74.99%</formula>
    </cfRule>
    <cfRule type="cellIs" dxfId="14" priority="6" operator="between">
      <formula>0</formula>
      <formula>0.45</formula>
    </cfRule>
  </conditionalFormatting>
  <conditionalFormatting sqref="J21">
    <cfRule type="cellIs" dxfId="13" priority="1" operator="between">
      <formula>0.75</formula>
      <formula>1</formula>
    </cfRule>
    <cfRule type="cellIs" dxfId="12" priority="2" operator="between">
      <formula>45.0001%</formula>
      <formula>74.99%</formula>
    </cfRule>
    <cfRule type="cellIs" dxfId="11" priority="3" operator="between">
      <formula>0</formula>
      <formula>0.45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60"/>
  <sheetViews>
    <sheetView showGridLines="0" view="pageBreakPreview" zoomScale="80" zoomScaleNormal="100" zoomScaleSheetLayoutView="80" workbookViewId="0">
      <pane ySplit="8" topLeftCell="A108" activePane="bottomLeft" state="frozen"/>
      <selection activeCell="E1" sqref="E1"/>
      <selection pane="bottomLeft" activeCell="T127" sqref="T127"/>
    </sheetView>
  </sheetViews>
  <sheetFormatPr baseColWidth="10" defaultColWidth="11.42578125" defaultRowHeight="15" x14ac:dyDescent="0.25"/>
  <cols>
    <col min="1" max="1" width="34.140625" customWidth="1"/>
    <col min="2" max="2" width="14.85546875" customWidth="1"/>
    <col min="3" max="3" width="20.85546875" customWidth="1"/>
    <col min="4" max="4" width="21.42578125" customWidth="1"/>
    <col min="5" max="5" width="27.28515625" customWidth="1"/>
    <col min="6" max="7" width="18.42578125" customWidth="1"/>
    <col min="8" max="8" width="50" style="37" bestFit="1" customWidth="1"/>
    <col min="9" max="9" width="20" bestFit="1" customWidth="1"/>
    <col min="10" max="10" width="20.7109375" bestFit="1" customWidth="1"/>
    <col min="11" max="11" width="21.140625" bestFit="1" customWidth="1"/>
    <col min="12" max="12" width="23.140625" bestFit="1" customWidth="1"/>
    <col min="13" max="13" width="20" customWidth="1"/>
    <col min="14" max="14" width="20.42578125" bestFit="1" customWidth="1"/>
    <col min="15" max="15" width="8.140625" bestFit="1" customWidth="1"/>
    <col min="16" max="16" width="20.28515625" bestFit="1" customWidth="1"/>
    <col min="17" max="17" width="15" bestFit="1" customWidth="1"/>
    <col min="18" max="18" width="21.5703125" bestFit="1" customWidth="1"/>
    <col min="19" max="19" width="8.140625" bestFit="1" customWidth="1"/>
    <col min="20" max="20" width="27.85546875" customWidth="1"/>
    <col min="21" max="21" width="24" customWidth="1"/>
    <col min="22" max="22" width="6.5703125" customWidth="1"/>
  </cols>
  <sheetData>
    <row r="1" spans="1:21" x14ac:dyDescent="0.25">
      <c r="A1" s="115"/>
      <c r="B1" s="117" t="s">
        <v>42</v>
      </c>
      <c r="C1" s="118"/>
      <c r="D1" s="117"/>
      <c r="E1" s="117"/>
      <c r="F1" s="117"/>
      <c r="G1" s="117"/>
      <c r="H1" s="119"/>
      <c r="I1" s="120"/>
      <c r="J1" s="121" t="s">
        <v>43</v>
      </c>
      <c r="K1" s="122"/>
      <c r="L1" s="122"/>
      <c r="M1" s="122"/>
      <c r="N1" s="123"/>
      <c r="O1" s="122"/>
      <c r="P1" s="122"/>
      <c r="Q1" s="122"/>
      <c r="R1" s="122"/>
      <c r="S1" s="122"/>
      <c r="T1" s="122"/>
      <c r="U1" s="124"/>
    </row>
    <row r="2" spans="1:21" x14ac:dyDescent="0.25">
      <c r="A2" s="115"/>
      <c r="B2" s="125" t="s">
        <v>44</v>
      </c>
      <c r="C2" s="126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8"/>
      <c r="O2" s="127"/>
      <c r="P2" s="127"/>
      <c r="Q2" s="127"/>
      <c r="R2" s="127"/>
      <c r="S2" s="127"/>
      <c r="T2" s="127"/>
      <c r="U2" s="129"/>
    </row>
    <row r="3" spans="1:21" ht="15.75" thickBot="1" x14ac:dyDescent="0.3">
      <c r="A3" s="116"/>
      <c r="B3" s="130" t="s">
        <v>45</v>
      </c>
      <c r="C3" s="131"/>
      <c r="D3" s="131"/>
      <c r="E3" s="132"/>
      <c r="F3" s="133" t="s">
        <v>46</v>
      </c>
      <c r="G3" s="134"/>
      <c r="H3" s="135"/>
      <c r="I3" s="133" t="s">
        <v>47</v>
      </c>
      <c r="J3" s="134"/>
      <c r="K3" s="134"/>
      <c r="L3" s="134"/>
      <c r="M3" s="134"/>
      <c r="N3" s="136"/>
      <c r="O3" s="134"/>
      <c r="P3" s="134"/>
      <c r="Q3" s="134"/>
      <c r="R3" s="134"/>
      <c r="S3" s="134"/>
      <c r="T3" s="134"/>
      <c r="U3" s="135"/>
    </row>
    <row r="4" spans="1:21" ht="15.75" thickTop="1" x14ac:dyDescent="0.25">
      <c r="A4" s="1"/>
      <c r="B4" s="2"/>
      <c r="C4" s="3"/>
      <c r="D4" s="2"/>
      <c r="E4" s="2"/>
      <c r="F4" s="4"/>
      <c r="G4" s="4"/>
      <c r="H4" s="35"/>
      <c r="I4" s="6"/>
      <c r="J4" s="5"/>
      <c r="K4" s="6"/>
      <c r="L4" s="6"/>
      <c r="M4" s="5"/>
      <c r="N4" s="7"/>
      <c r="O4" s="4"/>
      <c r="P4" s="4"/>
      <c r="Q4" s="10"/>
      <c r="R4" s="21"/>
      <c r="S4" s="10"/>
      <c r="T4" s="13"/>
      <c r="U4" s="10"/>
    </row>
    <row r="5" spans="1:21" x14ac:dyDescent="0.25">
      <c r="A5" s="105" t="s">
        <v>48</v>
      </c>
      <c r="B5" s="106"/>
      <c r="C5" s="107"/>
      <c r="D5" s="106"/>
      <c r="E5" s="106"/>
      <c r="F5" s="106"/>
      <c r="G5" s="106"/>
      <c r="H5" s="108"/>
      <c r="I5" s="109"/>
      <c r="J5" s="108"/>
      <c r="K5" s="109"/>
      <c r="L5" s="109"/>
      <c r="M5" s="108"/>
      <c r="N5" s="110"/>
      <c r="O5" s="106"/>
      <c r="P5" s="106"/>
      <c r="Q5" s="10"/>
      <c r="R5" s="10"/>
      <c r="S5" s="10"/>
      <c r="T5" s="10"/>
      <c r="U5" s="10"/>
    </row>
    <row r="6" spans="1:21" x14ac:dyDescent="0.25">
      <c r="A6" s="8" t="s">
        <v>0</v>
      </c>
      <c r="B6" s="114">
        <f>+Proyectos!D2</f>
        <v>45107</v>
      </c>
      <c r="C6" s="114"/>
      <c r="D6" s="9"/>
      <c r="E6" s="9"/>
      <c r="F6" s="9"/>
      <c r="G6" s="9"/>
      <c r="H6" s="36"/>
      <c r="I6" s="22" t="b">
        <f>+I7=I141</f>
        <v>1</v>
      </c>
      <c r="J6" s="24"/>
      <c r="K6" s="22" t="b">
        <f>+K7=K141</f>
        <v>0</v>
      </c>
      <c r="L6" s="22"/>
      <c r="M6" s="23">
        <v>1824735258.568423</v>
      </c>
      <c r="N6" s="23">
        <v>406060629.42999995</v>
      </c>
      <c r="O6" s="22"/>
      <c r="P6" s="23">
        <v>406060629.42999995</v>
      </c>
      <c r="Q6" s="22"/>
      <c r="R6" s="23">
        <v>406060629.42999995</v>
      </c>
      <c r="S6" s="10"/>
      <c r="T6" s="10"/>
      <c r="U6" s="10"/>
    </row>
    <row r="7" spans="1:21" x14ac:dyDescent="0.25">
      <c r="A7" s="11"/>
      <c r="B7" s="9"/>
      <c r="C7" s="12"/>
      <c r="D7" s="9"/>
      <c r="E7" s="9"/>
      <c r="F7" s="9"/>
      <c r="G7" s="9"/>
      <c r="H7" s="36"/>
      <c r="I7" s="23">
        <f>+SUBTOTAL(9,I8:I122)</f>
        <v>7486353041.8964605</v>
      </c>
      <c r="J7" s="23">
        <f>+SUBTOTAL(9,J8:J122)</f>
        <v>3033256071.5222001</v>
      </c>
      <c r="K7" s="23">
        <f>+SUBTOTAL(9,K8:K122)</f>
        <v>19354124953.583382</v>
      </c>
      <c r="L7" s="23"/>
      <c r="M7" s="23">
        <f>+SUBTOTAL(9,M8:M122)</f>
        <v>81799983029.597794</v>
      </c>
      <c r="N7" s="23">
        <f>+SUBTOTAL(9,N8:N122)</f>
        <v>48782444342.856194</v>
      </c>
      <c r="O7" s="23"/>
      <c r="P7" s="23">
        <f>+SUBTOTAL(9,P8:P122)</f>
        <v>25987303679.106213</v>
      </c>
      <c r="Q7" s="23"/>
      <c r="R7" s="23">
        <f>+SUBTOTAL(9,R8:R122)</f>
        <v>15486775983.806484</v>
      </c>
      <c r="S7" s="13"/>
      <c r="T7" s="13"/>
      <c r="U7" s="13"/>
    </row>
    <row r="8" spans="1:21" s="55" customFormat="1" ht="45" x14ac:dyDescent="0.2">
      <c r="A8" s="49" t="s">
        <v>49</v>
      </c>
      <c r="B8" s="49" t="s">
        <v>50</v>
      </c>
      <c r="C8" s="49" t="s">
        <v>51</v>
      </c>
      <c r="D8" s="50" t="s">
        <v>52</v>
      </c>
      <c r="E8" s="49" t="s">
        <v>53</v>
      </c>
      <c r="F8" s="49" t="s">
        <v>54</v>
      </c>
      <c r="G8" s="49" t="s">
        <v>55</v>
      </c>
      <c r="H8" s="51" t="s">
        <v>56</v>
      </c>
      <c r="I8" s="49" t="s">
        <v>57</v>
      </c>
      <c r="J8" s="49" t="s">
        <v>58</v>
      </c>
      <c r="K8" s="52" t="s">
        <v>59</v>
      </c>
      <c r="L8" s="52" t="s">
        <v>60</v>
      </c>
      <c r="M8" s="53" t="s">
        <v>61</v>
      </c>
      <c r="N8" s="53" t="s">
        <v>7</v>
      </c>
      <c r="O8" s="54" t="s">
        <v>62</v>
      </c>
      <c r="P8" s="52" t="s">
        <v>9</v>
      </c>
      <c r="Q8" s="54" t="s">
        <v>62</v>
      </c>
      <c r="R8" s="52" t="s">
        <v>63</v>
      </c>
      <c r="S8" s="54" t="s">
        <v>62</v>
      </c>
      <c r="T8" s="49" t="s">
        <v>64</v>
      </c>
      <c r="U8" s="49" t="s">
        <v>65</v>
      </c>
    </row>
    <row r="9" spans="1:21" s="30" customFormat="1" ht="52.5" customHeight="1" x14ac:dyDescent="0.2">
      <c r="A9" s="38" t="s">
        <v>66</v>
      </c>
      <c r="B9" s="39" t="s">
        <v>67</v>
      </c>
      <c r="C9" s="39" t="s">
        <v>39</v>
      </c>
      <c r="D9" s="39" t="s">
        <v>68</v>
      </c>
      <c r="E9" s="39"/>
      <c r="F9" s="39" t="s">
        <v>69</v>
      </c>
      <c r="G9" s="39" t="s">
        <v>70</v>
      </c>
      <c r="H9" s="40" t="s">
        <v>71</v>
      </c>
      <c r="I9" s="39">
        <v>0</v>
      </c>
      <c r="J9" s="39">
        <v>0</v>
      </c>
      <c r="K9" s="39">
        <v>376441562.65413338</v>
      </c>
      <c r="L9" s="39">
        <v>20029050.720800001</v>
      </c>
      <c r="M9" s="39">
        <f>+I9+K9+L9</f>
        <v>396470613.37493336</v>
      </c>
      <c r="N9" s="41">
        <v>183250805.480313</v>
      </c>
      <c r="O9" s="42">
        <f t="shared" ref="O9:O72" si="0">+N9/M9</f>
        <v>0.4622052664140755</v>
      </c>
      <c r="P9" s="41">
        <v>165841677.49402413</v>
      </c>
      <c r="Q9" s="42">
        <f t="shared" ref="Q9:Q72" si="1">+P9/M9</f>
        <v>0.41829500573146233</v>
      </c>
      <c r="R9" s="41">
        <v>138103966.90469038</v>
      </c>
      <c r="S9" s="42">
        <f t="shared" ref="S9:S41" si="2">+R9/M9</f>
        <v>0.34833342559512365</v>
      </c>
      <c r="T9" s="43" t="s">
        <v>72</v>
      </c>
      <c r="U9" s="43" t="s">
        <v>73</v>
      </c>
    </row>
    <row r="10" spans="1:21" s="30" customFormat="1" ht="52.5" customHeight="1" x14ac:dyDescent="0.2">
      <c r="A10" s="38" t="s">
        <v>74</v>
      </c>
      <c r="B10" s="39" t="s">
        <v>67</v>
      </c>
      <c r="C10" s="39" t="s">
        <v>26</v>
      </c>
      <c r="D10" s="39" t="s">
        <v>75</v>
      </c>
      <c r="E10" s="39"/>
      <c r="F10" s="39" t="s">
        <v>69</v>
      </c>
      <c r="G10" s="39" t="s">
        <v>76</v>
      </c>
      <c r="H10" s="40" t="s">
        <v>77</v>
      </c>
      <c r="I10" s="39">
        <v>5246483.3444999997</v>
      </c>
      <c r="J10" s="39">
        <v>4395869.5199999996</v>
      </c>
      <c r="K10" s="39">
        <v>0</v>
      </c>
      <c r="L10" s="39">
        <v>1736040.1999980193</v>
      </c>
      <c r="M10" s="39">
        <f t="shared" ref="M10:M74" si="3">+I10+K10+L10</f>
        <v>6982523.5444980189</v>
      </c>
      <c r="N10" s="41">
        <v>6011484.3279856564</v>
      </c>
      <c r="O10" s="42">
        <f t="shared" si="0"/>
        <v>0.86093291195881372</v>
      </c>
      <c r="P10" s="41">
        <v>2859.9206652502662</v>
      </c>
      <c r="Q10" s="42">
        <f t="shared" si="1"/>
        <v>4.0958267408976835E-4</v>
      </c>
      <c r="R10" s="41">
        <v>667.34105308407038</v>
      </c>
      <c r="S10" s="42">
        <f t="shared" si="2"/>
        <v>9.5573047313232692E-5</v>
      </c>
      <c r="T10" s="43" t="s">
        <v>72</v>
      </c>
      <c r="U10" s="43" t="s">
        <v>73</v>
      </c>
    </row>
    <row r="11" spans="1:21" s="30" customFormat="1" ht="52.5" customHeight="1" x14ac:dyDescent="0.2">
      <c r="A11" s="38" t="s">
        <v>74</v>
      </c>
      <c r="B11" s="39" t="s">
        <v>67</v>
      </c>
      <c r="C11" s="39" t="s">
        <v>26</v>
      </c>
      <c r="D11" s="39" t="s">
        <v>75</v>
      </c>
      <c r="E11" s="39"/>
      <c r="F11" s="39" t="s">
        <v>69</v>
      </c>
      <c r="G11" s="39" t="s">
        <v>78</v>
      </c>
      <c r="H11" s="40" t="s">
        <v>79</v>
      </c>
      <c r="I11" s="39">
        <v>23480526.715799998</v>
      </c>
      <c r="J11" s="39">
        <v>32236376.479999997</v>
      </c>
      <c r="K11" s="39">
        <v>36432670</v>
      </c>
      <c r="L11" s="39">
        <v>5061950</v>
      </c>
      <c r="M11" s="39">
        <f t="shared" si="3"/>
        <v>64975146.715800002</v>
      </c>
      <c r="N11" s="41">
        <v>55327691.041768208</v>
      </c>
      <c r="O11" s="42">
        <f t="shared" si="0"/>
        <v>0.85152083278504054</v>
      </c>
      <c r="P11" s="41">
        <v>28468381.694341231</v>
      </c>
      <c r="Q11" s="42">
        <f t="shared" si="1"/>
        <v>0.43814263042546664</v>
      </c>
      <c r="R11" s="41">
        <v>18481594.872771252</v>
      </c>
      <c r="S11" s="42">
        <f t="shared" si="2"/>
        <v>0.28444098716097371</v>
      </c>
      <c r="T11" s="43" t="s">
        <v>72</v>
      </c>
      <c r="U11" s="43" t="s">
        <v>73</v>
      </c>
    </row>
    <row r="12" spans="1:21" s="30" customFormat="1" ht="52.5" customHeight="1" x14ac:dyDescent="0.2">
      <c r="A12" s="38" t="s">
        <v>74</v>
      </c>
      <c r="B12" s="39" t="s">
        <v>67</v>
      </c>
      <c r="C12" s="39" t="s">
        <v>25</v>
      </c>
      <c r="D12" s="39" t="s">
        <v>75</v>
      </c>
      <c r="E12" s="39"/>
      <c r="F12" s="39" t="s">
        <v>69</v>
      </c>
      <c r="G12" s="39" t="s">
        <v>80</v>
      </c>
      <c r="H12" s="40" t="s">
        <v>81</v>
      </c>
      <c r="I12" s="39">
        <v>33978421.557733327</v>
      </c>
      <c r="J12" s="39">
        <v>11722318.719999999</v>
      </c>
      <c r="K12" s="39">
        <v>0</v>
      </c>
      <c r="L12" s="39">
        <v>0</v>
      </c>
      <c r="M12" s="39">
        <f t="shared" si="3"/>
        <v>33978421.557733327</v>
      </c>
      <c r="N12" s="41">
        <v>27684961.480151273</v>
      </c>
      <c r="O12" s="42">
        <f t="shared" si="0"/>
        <v>0.81478068170739693</v>
      </c>
      <c r="P12" s="41">
        <v>2510555.9727629661</v>
      </c>
      <c r="Q12" s="42">
        <f t="shared" si="1"/>
        <v>7.388677453710546E-2</v>
      </c>
      <c r="R12" s="41">
        <v>2499886.421291166</v>
      </c>
      <c r="S12" s="42">
        <f t="shared" si="2"/>
        <v>7.3572764910328908E-2</v>
      </c>
      <c r="T12" s="43" t="s">
        <v>72</v>
      </c>
      <c r="U12" s="43" t="s">
        <v>73</v>
      </c>
    </row>
    <row r="13" spans="1:21" s="30" customFormat="1" ht="52.5" customHeight="1" x14ac:dyDescent="0.2">
      <c r="A13" s="38" t="s">
        <v>74</v>
      </c>
      <c r="B13" s="39" t="s">
        <v>67</v>
      </c>
      <c r="C13" s="39" t="s">
        <v>25</v>
      </c>
      <c r="D13" s="39" t="s">
        <v>75</v>
      </c>
      <c r="E13" s="39"/>
      <c r="F13" s="39" t="s">
        <v>69</v>
      </c>
      <c r="G13" s="39" t="s">
        <v>82</v>
      </c>
      <c r="H13" s="40" t="s">
        <v>83</v>
      </c>
      <c r="I13" s="39">
        <v>30842755.169666663</v>
      </c>
      <c r="J13" s="39">
        <v>27840506.959999997</v>
      </c>
      <c r="K13" s="39">
        <v>37042826</v>
      </c>
      <c r="L13" s="39">
        <v>0</v>
      </c>
      <c r="M13" s="39">
        <f t="shared" si="3"/>
        <v>67885581.169666663</v>
      </c>
      <c r="N13" s="41">
        <v>57740732.182604268</v>
      </c>
      <c r="O13" s="42">
        <f t="shared" si="0"/>
        <v>0.85055959141445159</v>
      </c>
      <c r="P13" s="41">
        <v>29474536.757867612</v>
      </c>
      <c r="Q13" s="42">
        <f t="shared" si="1"/>
        <v>0.43417963358377681</v>
      </c>
      <c r="R13" s="41">
        <v>23082768.031861015</v>
      </c>
      <c r="S13" s="42">
        <f t="shared" si="2"/>
        <v>0.3400246066122668</v>
      </c>
      <c r="T13" s="43" t="s">
        <v>72</v>
      </c>
      <c r="U13" s="43" t="s">
        <v>73</v>
      </c>
    </row>
    <row r="14" spans="1:21" s="30" customFormat="1" ht="52.5" customHeight="1" x14ac:dyDescent="0.2">
      <c r="A14" s="38" t="s">
        <v>74</v>
      </c>
      <c r="B14" s="39" t="s">
        <v>67</v>
      </c>
      <c r="C14" s="39" t="s">
        <v>25</v>
      </c>
      <c r="D14" s="39" t="s">
        <v>75</v>
      </c>
      <c r="E14" s="39"/>
      <c r="F14" s="39" t="s">
        <v>69</v>
      </c>
      <c r="G14" s="39" t="s">
        <v>84</v>
      </c>
      <c r="H14" s="40" t="s">
        <v>85</v>
      </c>
      <c r="I14" s="39">
        <v>116877809.064</v>
      </c>
      <c r="J14" s="39">
        <v>87917390.399999991</v>
      </c>
      <c r="K14" s="39">
        <v>0</v>
      </c>
      <c r="L14" s="39">
        <v>0</v>
      </c>
      <c r="M14" s="39">
        <f t="shared" si="3"/>
        <v>116877809.064</v>
      </c>
      <c r="N14" s="41">
        <v>95229780.94563289</v>
      </c>
      <c r="O14" s="42">
        <f t="shared" si="0"/>
        <v>0.81478068170739693</v>
      </c>
      <c r="P14" s="41">
        <v>36550038.125578187</v>
      </c>
      <c r="Q14" s="42">
        <f t="shared" si="1"/>
        <v>0.31272008277947871</v>
      </c>
      <c r="R14" s="41">
        <v>36513337.36837554</v>
      </c>
      <c r="S14" s="42">
        <f t="shared" si="2"/>
        <v>0.31240607315270219</v>
      </c>
      <c r="T14" s="43" t="s">
        <v>72</v>
      </c>
      <c r="U14" s="43" t="s">
        <v>73</v>
      </c>
    </row>
    <row r="15" spans="1:21" s="30" customFormat="1" ht="52.5" customHeight="1" x14ac:dyDescent="0.2">
      <c r="A15" s="38" t="s">
        <v>66</v>
      </c>
      <c r="B15" s="39" t="s">
        <v>67</v>
      </c>
      <c r="C15" s="39" t="s">
        <v>27</v>
      </c>
      <c r="D15" s="39" t="s">
        <v>75</v>
      </c>
      <c r="E15" s="39"/>
      <c r="F15" s="39" t="s">
        <v>69</v>
      </c>
      <c r="G15" s="39" t="s">
        <v>381</v>
      </c>
      <c r="H15" s="40" t="s">
        <v>382</v>
      </c>
      <c r="I15" s="39">
        <v>2418454.3554999996</v>
      </c>
      <c r="J15" s="39">
        <v>2197934.7599999998</v>
      </c>
      <c r="K15" s="39">
        <v>68297603</v>
      </c>
      <c r="L15" s="39">
        <v>0</v>
      </c>
      <c r="M15" s="39">
        <f t="shared" si="3"/>
        <v>70716057.355499998</v>
      </c>
      <c r="N15" s="41">
        <v>29242317.734019533</v>
      </c>
      <c r="O15" s="42">
        <f t="shared" si="0"/>
        <v>0.41351736546926127</v>
      </c>
      <c r="P15" s="41">
        <v>27292798.402569111</v>
      </c>
      <c r="Q15" s="42">
        <f t="shared" si="1"/>
        <v>0.38594909590850363</v>
      </c>
      <c r="R15" s="41">
        <v>20458787.841284696</v>
      </c>
      <c r="S15" s="42">
        <f t="shared" si="2"/>
        <v>0.28930894348981262</v>
      </c>
      <c r="T15" s="43" t="s">
        <v>72</v>
      </c>
      <c r="U15" s="43" t="s">
        <v>73</v>
      </c>
    </row>
    <row r="16" spans="1:21" s="30" customFormat="1" ht="52.5" customHeight="1" x14ac:dyDescent="0.2">
      <c r="A16" s="38" t="s">
        <v>74</v>
      </c>
      <c r="B16" s="39" t="s">
        <v>67</v>
      </c>
      <c r="C16" s="39" t="s">
        <v>27</v>
      </c>
      <c r="D16" s="39" t="s">
        <v>75</v>
      </c>
      <c r="E16" s="39"/>
      <c r="F16" s="39" t="s">
        <v>69</v>
      </c>
      <c r="G16" s="39" t="s">
        <v>86</v>
      </c>
      <c r="H16" s="40" t="s">
        <v>87</v>
      </c>
      <c r="I16" s="39">
        <v>21717998.328400001</v>
      </c>
      <c r="J16" s="39">
        <v>32236376.479999997</v>
      </c>
      <c r="K16" s="39">
        <v>0</v>
      </c>
      <c r="L16" s="39">
        <v>990000</v>
      </c>
      <c r="M16" s="39">
        <f t="shared" si="3"/>
        <v>22707998.328400001</v>
      </c>
      <c r="N16" s="41">
        <v>17695810.970181212</v>
      </c>
      <c r="O16" s="42">
        <f t="shared" si="0"/>
        <v>0.779276566532496</v>
      </c>
      <c r="P16" s="41">
        <v>4897245.802678572</v>
      </c>
      <c r="Q16" s="42">
        <f t="shared" si="1"/>
        <v>0.21566171231190287</v>
      </c>
      <c r="R16" s="41">
        <v>4890115.2725986289</v>
      </c>
      <c r="S16" s="42">
        <f t="shared" si="2"/>
        <v>0.21534770268512632</v>
      </c>
      <c r="T16" s="43" t="s">
        <v>72</v>
      </c>
      <c r="U16" s="43" t="s">
        <v>73</v>
      </c>
    </row>
    <row r="17" spans="1:21" s="30" customFormat="1" ht="52.5" customHeight="1" x14ac:dyDescent="0.2">
      <c r="A17" s="38" t="s">
        <v>66</v>
      </c>
      <c r="B17" s="39" t="s">
        <v>67</v>
      </c>
      <c r="C17" s="39" t="s">
        <v>28</v>
      </c>
      <c r="D17" s="39" t="s">
        <v>75</v>
      </c>
      <c r="E17" s="39"/>
      <c r="F17" s="39" t="s">
        <v>69</v>
      </c>
      <c r="G17" s="39" t="s">
        <v>88</v>
      </c>
      <c r="H17" s="40" t="s">
        <v>89</v>
      </c>
      <c r="I17" s="39">
        <v>17175271.3596</v>
      </c>
      <c r="J17" s="39">
        <v>26375217.119999997</v>
      </c>
      <c r="K17" s="39">
        <v>0</v>
      </c>
      <c r="L17" s="39">
        <v>0</v>
      </c>
      <c r="M17" s="39">
        <f t="shared" si="3"/>
        <v>17175271.3596</v>
      </c>
      <c r="N17" s="41">
        <v>13994079.306884419</v>
      </c>
      <c r="O17" s="42">
        <f t="shared" si="0"/>
        <v>0.81478068170739704</v>
      </c>
      <c r="P17" s="41">
        <v>7034.6935716823791</v>
      </c>
      <c r="Q17" s="42">
        <f t="shared" si="1"/>
        <v>4.0958267408976835E-4</v>
      </c>
      <c r="R17" s="41">
        <v>1641.4930222686612</v>
      </c>
      <c r="S17" s="42">
        <f t="shared" si="2"/>
        <v>9.5573047313232692E-5</v>
      </c>
      <c r="T17" s="43" t="s">
        <v>72</v>
      </c>
      <c r="U17" s="43" t="s">
        <v>73</v>
      </c>
    </row>
    <row r="18" spans="1:21" s="30" customFormat="1" ht="52.5" customHeight="1" x14ac:dyDescent="0.2">
      <c r="A18" s="38" t="s">
        <v>74</v>
      </c>
      <c r="B18" s="39" t="s">
        <v>90</v>
      </c>
      <c r="C18" s="39" t="s">
        <v>29</v>
      </c>
      <c r="D18" s="39" t="s">
        <v>75</v>
      </c>
      <c r="E18" s="39"/>
      <c r="F18" s="39" t="s">
        <v>69</v>
      </c>
      <c r="G18" s="39" t="s">
        <v>91</v>
      </c>
      <c r="H18" s="40" t="s">
        <v>92</v>
      </c>
      <c r="I18" s="39">
        <v>0</v>
      </c>
      <c r="J18" s="39">
        <v>0</v>
      </c>
      <c r="K18" s="39">
        <v>3610045759.9999938</v>
      </c>
      <c r="L18" s="39">
        <v>145350400.72786754</v>
      </c>
      <c r="M18" s="39">
        <f t="shared" si="3"/>
        <v>3755396160.7278614</v>
      </c>
      <c r="N18" s="41">
        <v>2829708740.0154676</v>
      </c>
      <c r="O18" s="42">
        <f t="shared" si="0"/>
        <v>0.75350472198038909</v>
      </c>
      <c r="P18" s="41">
        <v>2403076244.0017776</v>
      </c>
      <c r="Q18" s="42">
        <f t="shared" si="1"/>
        <v>0.63989953154130597</v>
      </c>
      <c r="R18" s="41">
        <v>1908450268.4549491</v>
      </c>
      <c r="S18" s="42">
        <f t="shared" si="2"/>
        <v>0.50818880000267619</v>
      </c>
      <c r="T18" s="43" t="s">
        <v>72</v>
      </c>
      <c r="U18" s="43" t="s">
        <v>73</v>
      </c>
    </row>
    <row r="19" spans="1:21" s="30" customFormat="1" ht="52.5" customHeight="1" x14ac:dyDescent="0.2">
      <c r="A19" s="38" t="s">
        <v>74</v>
      </c>
      <c r="B19" s="39" t="s">
        <v>67</v>
      </c>
      <c r="C19" s="39" t="s">
        <v>29</v>
      </c>
      <c r="D19" s="39" t="s">
        <v>75</v>
      </c>
      <c r="E19" s="39"/>
      <c r="F19" s="39" t="s">
        <v>69</v>
      </c>
      <c r="G19" s="39" t="s">
        <v>93</v>
      </c>
      <c r="H19" s="40" t="s">
        <v>94</v>
      </c>
      <c r="I19" s="39">
        <v>1431272.6132999999</v>
      </c>
      <c r="J19" s="39">
        <v>1465289.8399999999</v>
      </c>
      <c r="K19" s="39">
        <v>0</v>
      </c>
      <c r="L19" s="39">
        <v>0</v>
      </c>
      <c r="M19" s="39">
        <f t="shared" si="3"/>
        <v>1431272.6132999999</v>
      </c>
      <c r="N19" s="41">
        <v>1166173.2755737016</v>
      </c>
      <c r="O19" s="42">
        <f t="shared" si="0"/>
        <v>0.81478068170739704</v>
      </c>
      <c r="P19" s="41">
        <v>586.22446430686489</v>
      </c>
      <c r="Q19" s="42">
        <f t="shared" si="1"/>
        <v>4.0958267408976835E-4</v>
      </c>
      <c r="R19" s="41">
        <v>136.79108518905508</v>
      </c>
      <c r="S19" s="42">
        <f t="shared" si="2"/>
        <v>9.5573047313232692E-5</v>
      </c>
      <c r="T19" s="43" t="s">
        <v>72</v>
      </c>
      <c r="U19" s="43" t="s">
        <v>73</v>
      </c>
    </row>
    <row r="20" spans="1:21" s="30" customFormat="1" ht="52.5" customHeight="1" x14ac:dyDescent="0.2">
      <c r="A20" s="38" t="s">
        <v>74</v>
      </c>
      <c r="B20" s="39" t="s">
        <v>67</v>
      </c>
      <c r="C20" s="39" t="s">
        <v>29</v>
      </c>
      <c r="D20" s="39" t="s">
        <v>75</v>
      </c>
      <c r="E20" s="39"/>
      <c r="F20" s="39" t="s">
        <v>69</v>
      </c>
      <c r="G20" s="39" t="s">
        <v>95</v>
      </c>
      <c r="H20" s="40" t="s">
        <v>96</v>
      </c>
      <c r="I20" s="39">
        <v>874648902.42773318</v>
      </c>
      <c r="J20" s="39">
        <v>219793475.99999997</v>
      </c>
      <c r="K20" s="39">
        <v>1379398263.7</v>
      </c>
      <c r="L20" s="39">
        <v>0</v>
      </c>
      <c r="M20" s="39">
        <f t="shared" si="3"/>
        <v>2254047166.1277332</v>
      </c>
      <c r="N20" s="41">
        <v>1881349499.3786476</v>
      </c>
      <c r="O20" s="42">
        <f t="shared" si="0"/>
        <v>0.8346540070901225</v>
      </c>
      <c r="P20" s="41">
        <v>991108515.66582704</v>
      </c>
      <c r="Q20" s="42">
        <f t="shared" si="1"/>
        <v>0.43970176425743102</v>
      </c>
      <c r="R20" s="41">
        <v>687387641.15645456</v>
      </c>
      <c r="S20" s="42">
        <f t="shared" si="2"/>
        <v>0.30495707964147428</v>
      </c>
      <c r="T20" s="43" t="s">
        <v>72</v>
      </c>
      <c r="U20" s="43" t="s">
        <v>73</v>
      </c>
    </row>
    <row r="21" spans="1:21" s="30" customFormat="1" ht="52.5" customHeight="1" x14ac:dyDescent="0.2">
      <c r="A21" s="38" t="s">
        <v>74</v>
      </c>
      <c r="B21" s="39" t="s">
        <v>67</v>
      </c>
      <c r="C21" s="39" t="s">
        <v>29</v>
      </c>
      <c r="D21" s="39" t="s">
        <v>75</v>
      </c>
      <c r="E21" s="39"/>
      <c r="F21" s="39" t="s">
        <v>69</v>
      </c>
      <c r="G21" s="39" t="s">
        <v>97</v>
      </c>
      <c r="H21" s="40" t="s">
        <v>98</v>
      </c>
      <c r="I21" s="39">
        <v>0</v>
      </c>
      <c r="J21" s="39">
        <v>0</v>
      </c>
      <c r="K21" s="39">
        <v>689138654.23333359</v>
      </c>
      <c r="L21" s="39">
        <v>0</v>
      </c>
      <c r="M21" s="39">
        <f t="shared" si="3"/>
        <v>689138654.23333359</v>
      </c>
      <c r="N21" s="41">
        <v>624510320.47835314</v>
      </c>
      <c r="O21" s="42">
        <f t="shared" si="0"/>
        <v>0.90621867840677228</v>
      </c>
      <c r="P21" s="41">
        <v>251625437.25281951</v>
      </c>
      <c r="Q21" s="42">
        <f t="shared" si="1"/>
        <v>0.3651303488885741</v>
      </c>
      <c r="R21" s="41">
        <v>169205623.08120641</v>
      </c>
      <c r="S21" s="42">
        <f t="shared" si="2"/>
        <v>0.24553204502720513</v>
      </c>
      <c r="T21" s="43" t="s">
        <v>72</v>
      </c>
      <c r="U21" s="43" t="s">
        <v>73</v>
      </c>
    </row>
    <row r="22" spans="1:21" s="30" customFormat="1" ht="52.5" customHeight="1" x14ac:dyDescent="0.2">
      <c r="A22" s="38" t="s">
        <v>74</v>
      </c>
      <c r="B22" s="39" t="s">
        <v>67</v>
      </c>
      <c r="C22" s="39" t="s">
        <v>29</v>
      </c>
      <c r="D22" s="39" t="s">
        <v>75</v>
      </c>
      <c r="E22" s="39"/>
      <c r="F22" s="39" t="s">
        <v>69</v>
      </c>
      <c r="G22" s="39" t="s">
        <v>99</v>
      </c>
      <c r="H22" s="40" t="s">
        <v>100</v>
      </c>
      <c r="I22" s="39">
        <v>0</v>
      </c>
      <c r="J22" s="39">
        <v>0</v>
      </c>
      <c r="K22" s="39">
        <v>0</v>
      </c>
      <c r="L22" s="39">
        <v>14833211828.867619</v>
      </c>
      <c r="M22" s="39">
        <f t="shared" si="3"/>
        <v>14833211828.867619</v>
      </c>
      <c r="N22" s="41">
        <v>12462649776.003527</v>
      </c>
      <c r="O22" s="42">
        <f t="shared" si="0"/>
        <v>0.84018551880647796</v>
      </c>
      <c r="P22" s="41">
        <v>3713879131.5425129</v>
      </c>
      <c r="Q22" s="42">
        <f t="shared" si="1"/>
        <v>0.25037592494396638</v>
      </c>
      <c r="R22" s="41">
        <v>3686298970.232233</v>
      </c>
      <c r="S22" s="42">
        <f t="shared" si="2"/>
        <v>0.24851657299588692</v>
      </c>
      <c r="T22" s="43" t="s">
        <v>72</v>
      </c>
      <c r="U22" s="43" t="s">
        <v>73</v>
      </c>
    </row>
    <row r="23" spans="1:21" s="30" customFormat="1" ht="52.5" customHeight="1" x14ac:dyDescent="0.2">
      <c r="A23" s="38" t="s">
        <v>74</v>
      </c>
      <c r="B23" s="39" t="s">
        <v>67</v>
      </c>
      <c r="C23" s="39" t="s">
        <v>29</v>
      </c>
      <c r="D23" s="39" t="s">
        <v>75</v>
      </c>
      <c r="E23" s="39"/>
      <c r="F23" s="38" t="s">
        <v>69</v>
      </c>
      <c r="G23" s="39" t="s">
        <v>102</v>
      </c>
      <c r="H23" s="40" t="s">
        <v>103</v>
      </c>
      <c r="I23" s="39">
        <v>0</v>
      </c>
      <c r="J23" s="39">
        <v>0</v>
      </c>
      <c r="K23" s="39">
        <v>0</v>
      </c>
      <c r="L23" s="39">
        <v>0</v>
      </c>
      <c r="M23" s="39">
        <f t="shared" si="3"/>
        <v>0</v>
      </c>
      <c r="N23" s="41">
        <v>0</v>
      </c>
      <c r="O23" s="42" t="e">
        <f t="shared" si="0"/>
        <v>#DIV/0!</v>
      </c>
      <c r="P23" s="41">
        <v>0</v>
      </c>
      <c r="Q23" s="42" t="e">
        <f t="shared" si="1"/>
        <v>#DIV/0!</v>
      </c>
      <c r="R23" s="41">
        <v>0</v>
      </c>
      <c r="S23" s="42" t="e">
        <f t="shared" si="2"/>
        <v>#DIV/0!</v>
      </c>
      <c r="T23" s="43" t="s">
        <v>72</v>
      </c>
      <c r="U23" s="43" t="s">
        <v>73</v>
      </c>
    </row>
    <row r="24" spans="1:21" s="30" customFormat="1" ht="52.5" customHeight="1" x14ac:dyDescent="0.2">
      <c r="A24" s="38" t="s">
        <v>74</v>
      </c>
      <c r="B24" s="39" t="s">
        <v>67</v>
      </c>
      <c r="C24" s="39" t="s">
        <v>29</v>
      </c>
      <c r="D24" s="39" t="s">
        <v>75</v>
      </c>
      <c r="E24" s="39"/>
      <c r="F24" s="39" t="s">
        <v>69</v>
      </c>
      <c r="G24" s="39" t="s">
        <v>104</v>
      </c>
      <c r="H24" s="40" t="s">
        <v>105</v>
      </c>
      <c r="I24" s="39">
        <v>0</v>
      </c>
      <c r="J24" s="39">
        <v>0</v>
      </c>
      <c r="K24" s="39">
        <v>0</v>
      </c>
      <c r="L24" s="39">
        <v>3150000000</v>
      </c>
      <c r="M24" s="39">
        <f t="shared" si="3"/>
        <v>3150000000</v>
      </c>
      <c r="N24" s="41">
        <v>1849729892.9160538</v>
      </c>
      <c r="O24" s="42">
        <f t="shared" si="0"/>
        <v>0.58721583902096941</v>
      </c>
      <c r="P24" s="41">
        <v>721439651.44707716</v>
      </c>
      <c r="Q24" s="42">
        <f t="shared" si="1"/>
        <v>0.22902846077684988</v>
      </c>
      <c r="R24" s="41">
        <v>720450521.12273109</v>
      </c>
      <c r="S24" s="42">
        <f t="shared" si="2"/>
        <v>0.22871445115007336</v>
      </c>
      <c r="T24" s="43" t="s">
        <v>72</v>
      </c>
      <c r="U24" s="43" t="s">
        <v>105</v>
      </c>
    </row>
    <row r="25" spans="1:21" s="30" customFormat="1" ht="52.5" customHeight="1" x14ac:dyDescent="0.2">
      <c r="A25" s="38" t="s">
        <v>74</v>
      </c>
      <c r="B25" s="39" t="s">
        <v>67</v>
      </c>
      <c r="C25" s="39" t="s">
        <v>26</v>
      </c>
      <c r="D25" s="39" t="s">
        <v>75</v>
      </c>
      <c r="E25" s="39"/>
      <c r="F25" s="39" t="s">
        <v>69</v>
      </c>
      <c r="G25" s="39" t="s">
        <v>106</v>
      </c>
      <c r="H25" s="40" t="s">
        <v>107</v>
      </c>
      <c r="I25" s="39">
        <v>7426076.6822999995</v>
      </c>
      <c r="J25" s="39">
        <v>7464113.862200927</v>
      </c>
      <c r="K25" s="39">
        <v>0</v>
      </c>
      <c r="L25" s="39">
        <v>5521046</v>
      </c>
      <c r="M25" s="39">
        <f t="shared" si="3"/>
        <v>12947122.6823</v>
      </c>
      <c r="N25" s="41">
        <v>7666073.4884238597</v>
      </c>
      <c r="O25" s="42">
        <f t="shared" si="0"/>
        <v>0.59210634490272829</v>
      </c>
      <c r="P25" s="41">
        <v>1358119.3021904563</v>
      </c>
      <c r="Q25" s="42">
        <f t="shared" si="1"/>
        <v>0.10489738419233025</v>
      </c>
      <c r="R25" s="41">
        <v>1354010.5529999596</v>
      </c>
      <c r="S25" s="42">
        <f t="shared" si="2"/>
        <v>0.10458003575196104</v>
      </c>
      <c r="T25" s="43" t="s">
        <v>72</v>
      </c>
      <c r="U25" s="43" t="s">
        <v>108</v>
      </c>
    </row>
    <row r="26" spans="1:21" s="30" customFormat="1" ht="52.5" customHeight="1" x14ac:dyDescent="0.2">
      <c r="A26" s="38" t="s">
        <v>74</v>
      </c>
      <c r="B26" s="39" t="s">
        <v>67</v>
      </c>
      <c r="C26" s="39" t="s">
        <v>25</v>
      </c>
      <c r="D26" s="39" t="s">
        <v>75</v>
      </c>
      <c r="E26" s="39" t="s">
        <v>109</v>
      </c>
      <c r="F26" s="38" t="s">
        <v>101</v>
      </c>
      <c r="G26" s="39" t="s">
        <v>110</v>
      </c>
      <c r="H26" s="40" t="s">
        <v>111</v>
      </c>
      <c r="I26" s="39">
        <v>828151.45183333324</v>
      </c>
      <c r="J26" s="39">
        <v>732644.91999999993</v>
      </c>
      <c r="K26" s="39">
        <v>0</v>
      </c>
      <c r="L26" s="39">
        <v>36248674</v>
      </c>
      <c r="M26" s="39">
        <f t="shared" si="3"/>
        <v>37076825.45183333</v>
      </c>
      <c r="N26" s="41">
        <v>28861904.013310861</v>
      </c>
      <c r="O26" s="42">
        <f t="shared" si="0"/>
        <v>0.77843514544699866</v>
      </c>
      <c r="P26" s="41">
        <v>15186.025315321478</v>
      </c>
      <c r="Q26" s="42">
        <f t="shared" si="1"/>
        <v>4.0958267408976835E-4</v>
      </c>
      <c r="R26" s="41">
        <v>3543.5451931325365</v>
      </c>
      <c r="S26" s="42">
        <f t="shared" si="2"/>
        <v>9.5573047313232679E-5</v>
      </c>
      <c r="T26" s="43" t="s">
        <v>72</v>
      </c>
      <c r="U26" s="43" t="s">
        <v>108</v>
      </c>
    </row>
    <row r="27" spans="1:21" s="30" customFormat="1" ht="52.5" customHeight="1" x14ac:dyDescent="0.2">
      <c r="A27" s="38" t="s">
        <v>74</v>
      </c>
      <c r="B27" s="39" t="s">
        <v>67</v>
      </c>
      <c r="C27" s="39" t="s">
        <v>25</v>
      </c>
      <c r="D27" s="39" t="s">
        <v>75</v>
      </c>
      <c r="E27" s="39" t="s">
        <v>109</v>
      </c>
      <c r="F27" s="38" t="s">
        <v>101</v>
      </c>
      <c r="G27" s="39" t="s">
        <v>112</v>
      </c>
      <c r="H27" s="40" t="s">
        <v>113</v>
      </c>
      <c r="I27" s="39">
        <v>11363120.325666666</v>
      </c>
      <c r="J27" s="39">
        <v>7326449.1999999993</v>
      </c>
      <c r="K27" s="39">
        <v>120796372</v>
      </c>
      <c r="L27" s="39">
        <v>820313724</v>
      </c>
      <c r="M27" s="39">
        <f t="shared" si="3"/>
        <v>952473216.32566667</v>
      </c>
      <c r="N27" s="41">
        <v>493803133.39500242</v>
      </c>
      <c r="O27" s="42">
        <f t="shared" si="0"/>
        <v>0.51844306478237268</v>
      </c>
      <c r="P27" s="41">
        <v>69198176.526941553</v>
      </c>
      <c r="Q27" s="42">
        <f t="shared" si="1"/>
        <v>7.2651047127483243E-2</v>
      </c>
      <c r="R27" s="41">
        <v>43386340.76776848</v>
      </c>
      <c r="S27" s="42">
        <f t="shared" si="2"/>
        <v>4.5551244931735652E-2</v>
      </c>
      <c r="T27" s="43" t="s">
        <v>72</v>
      </c>
      <c r="U27" s="43" t="s">
        <v>108</v>
      </c>
    </row>
    <row r="28" spans="1:21" s="30" customFormat="1" ht="52.5" customHeight="1" x14ac:dyDescent="0.2">
      <c r="A28" s="38" t="s">
        <v>74</v>
      </c>
      <c r="B28" s="39" t="s">
        <v>67</v>
      </c>
      <c r="C28" s="39" t="s">
        <v>25</v>
      </c>
      <c r="D28" s="39" t="s">
        <v>75</v>
      </c>
      <c r="E28" s="39" t="s">
        <v>109</v>
      </c>
      <c r="F28" s="38" t="s">
        <v>101</v>
      </c>
      <c r="G28" s="39" t="s">
        <v>114</v>
      </c>
      <c r="H28" s="40" t="s">
        <v>115</v>
      </c>
      <c r="I28" s="39">
        <v>8116514.5183333326</v>
      </c>
      <c r="J28" s="39">
        <v>7326449.1999999993</v>
      </c>
      <c r="K28" s="39">
        <v>0</v>
      </c>
      <c r="L28" s="39">
        <v>64785857</v>
      </c>
      <c r="M28" s="39">
        <f t="shared" si="3"/>
        <v>72902371.518333331</v>
      </c>
      <c r="N28" s="41">
        <v>55610493.176888876</v>
      </c>
      <c r="O28" s="42">
        <f t="shared" si="0"/>
        <v>0.76280773887999065</v>
      </c>
      <c r="P28" s="41">
        <v>29859.54827396473</v>
      </c>
      <c r="Q28" s="42">
        <f t="shared" si="1"/>
        <v>4.0958267408976835E-4</v>
      </c>
      <c r="R28" s="41">
        <v>6967.5018023685388</v>
      </c>
      <c r="S28" s="42">
        <f t="shared" si="2"/>
        <v>9.5573047313232692E-5</v>
      </c>
      <c r="T28" s="43" t="s">
        <v>72</v>
      </c>
      <c r="U28" s="43" t="s">
        <v>108</v>
      </c>
    </row>
    <row r="29" spans="1:21" s="30" customFormat="1" ht="52.5" customHeight="1" x14ac:dyDescent="0.2">
      <c r="A29" s="38" t="s">
        <v>74</v>
      </c>
      <c r="B29" s="39" t="s">
        <v>67</v>
      </c>
      <c r="C29" s="39" t="s">
        <v>25</v>
      </c>
      <c r="D29" s="39" t="s">
        <v>75</v>
      </c>
      <c r="E29" s="39" t="s">
        <v>109</v>
      </c>
      <c r="F29" s="38" t="s">
        <v>101</v>
      </c>
      <c r="G29" s="39" t="s">
        <v>116</v>
      </c>
      <c r="H29" s="40" t="s">
        <v>117</v>
      </c>
      <c r="I29" s="39">
        <v>3246605.807333333</v>
      </c>
      <c r="J29" s="39">
        <v>2930579.6799999997</v>
      </c>
      <c r="K29" s="39">
        <v>0</v>
      </c>
      <c r="L29" s="39">
        <v>84040798</v>
      </c>
      <c r="M29" s="39">
        <f t="shared" si="3"/>
        <v>87287403.807333335</v>
      </c>
      <c r="N29" s="41">
        <v>58463202.817711733</v>
      </c>
      <c r="O29" s="42">
        <f t="shared" si="0"/>
        <v>0.66977822993516534</v>
      </c>
      <c r="P29" s="41">
        <v>35751.408265761012</v>
      </c>
      <c r="Q29" s="42">
        <f t="shared" si="1"/>
        <v>4.0958267408976835E-4</v>
      </c>
      <c r="R29" s="41">
        <v>8342.3231739275161</v>
      </c>
      <c r="S29" s="42">
        <f t="shared" si="2"/>
        <v>9.5573047313232692E-5</v>
      </c>
      <c r="T29" s="43" t="s">
        <v>72</v>
      </c>
      <c r="U29" s="43" t="s">
        <v>108</v>
      </c>
    </row>
    <row r="30" spans="1:21" s="30" customFormat="1" ht="52.5" customHeight="1" x14ac:dyDescent="0.2">
      <c r="A30" s="38" t="s">
        <v>118</v>
      </c>
      <c r="B30" s="39" t="s">
        <v>67</v>
      </c>
      <c r="C30" s="39" t="s">
        <v>25</v>
      </c>
      <c r="D30" s="39" t="s">
        <v>75</v>
      </c>
      <c r="E30" s="39" t="s">
        <v>109</v>
      </c>
      <c r="F30" s="38" t="s">
        <v>101</v>
      </c>
      <c r="G30" s="39" t="s">
        <v>119</v>
      </c>
      <c r="H30" s="40" t="s">
        <v>120</v>
      </c>
      <c r="I30" s="39">
        <v>0</v>
      </c>
      <c r="J30" s="39">
        <v>0</v>
      </c>
      <c r="K30" s="39">
        <v>0</v>
      </c>
      <c r="L30" s="39">
        <v>0</v>
      </c>
      <c r="M30" s="39">
        <f t="shared" si="3"/>
        <v>0</v>
      </c>
      <c r="N30" s="41">
        <v>0</v>
      </c>
      <c r="O30" s="42" t="e">
        <f t="shared" si="0"/>
        <v>#DIV/0!</v>
      </c>
      <c r="P30" s="41">
        <v>0</v>
      </c>
      <c r="Q30" s="42" t="e">
        <f t="shared" si="1"/>
        <v>#DIV/0!</v>
      </c>
      <c r="R30" s="41">
        <v>0</v>
      </c>
      <c r="S30" s="42" t="e">
        <f t="shared" si="2"/>
        <v>#DIV/0!</v>
      </c>
      <c r="T30" s="43" t="s">
        <v>72</v>
      </c>
      <c r="U30" s="43" t="s">
        <v>108</v>
      </c>
    </row>
    <row r="31" spans="1:21" s="30" customFormat="1" ht="52.5" customHeight="1" x14ac:dyDescent="0.2">
      <c r="A31" s="38" t="s">
        <v>74</v>
      </c>
      <c r="B31" s="39" t="s">
        <v>67</v>
      </c>
      <c r="C31" s="39" t="s">
        <v>25</v>
      </c>
      <c r="D31" s="39" t="s">
        <v>75</v>
      </c>
      <c r="E31" s="39" t="s">
        <v>109</v>
      </c>
      <c r="F31" s="38" t="s">
        <v>101</v>
      </c>
      <c r="G31" s="39" t="s">
        <v>121</v>
      </c>
      <c r="H31" s="40" t="s">
        <v>122</v>
      </c>
      <c r="I31" s="39">
        <v>0</v>
      </c>
      <c r="J31" s="39">
        <v>0</v>
      </c>
      <c r="K31" s="39">
        <v>0</v>
      </c>
      <c r="L31" s="39">
        <v>271692834</v>
      </c>
      <c r="M31" s="39">
        <f t="shared" si="3"/>
        <v>271692834</v>
      </c>
      <c r="N31" s="41">
        <v>237278414.95748073</v>
      </c>
      <c r="O31" s="42">
        <f t="shared" si="0"/>
        <v>0.87333335761619946</v>
      </c>
      <c r="P31" s="41">
        <v>150471280.67748076</v>
      </c>
      <c r="Q31" s="42">
        <f t="shared" si="1"/>
        <v>0.55382866917086504</v>
      </c>
      <c r="R31" s="41">
        <v>25966.512078548276</v>
      </c>
      <c r="S31" s="42">
        <f t="shared" si="2"/>
        <v>9.5573047313232692E-5</v>
      </c>
      <c r="T31" s="43" t="s">
        <v>72</v>
      </c>
      <c r="U31" s="43" t="s">
        <v>108</v>
      </c>
    </row>
    <row r="32" spans="1:21" s="30" customFormat="1" ht="52.5" customHeight="1" x14ac:dyDescent="0.2">
      <c r="A32" s="38" t="s">
        <v>74</v>
      </c>
      <c r="B32" s="39" t="s">
        <v>67</v>
      </c>
      <c r="C32" s="39" t="s">
        <v>25</v>
      </c>
      <c r="D32" s="39" t="s">
        <v>75</v>
      </c>
      <c r="E32" s="39" t="s">
        <v>109</v>
      </c>
      <c r="F32" s="38" t="s">
        <v>101</v>
      </c>
      <c r="G32" s="39" t="s">
        <v>123</v>
      </c>
      <c r="H32" s="40" t="s">
        <v>124</v>
      </c>
      <c r="I32" s="39">
        <v>0</v>
      </c>
      <c r="J32" s="39">
        <v>0</v>
      </c>
      <c r="K32" s="39">
        <v>0</v>
      </c>
      <c r="L32" s="39">
        <v>0</v>
      </c>
      <c r="M32" s="39">
        <f t="shared" si="3"/>
        <v>0</v>
      </c>
      <c r="N32" s="41">
        <v>0</v>
      </c>
      <c r="O32" s="42" t="e">
        <f t="shared" si="0"/>
        <v>#DIV/0!</v>
      </c>
      <c r="P32" s="41">
        <v>0</v>
      </c>
      <c r="Q32" s="42" t="e">
        <f t="shared" si="1"/>
        <v>#DIV/0!</v>
      </c>
      <c r="R32" s="41">
        <v>0</v>
      </c>
      <c r="S32" s="42" t="e">
        <f t="shared" si="2"/>
        <v>#DIV/0!</v>
      </c>
      <c r="T32" s="43" t="s">
        <v>72</v>
      </c>
      <c r="U32" s="43" t="s">
        <v>108</v>
      </c>
    </row>
    <row r="33" spans="1:21" s="30" customFormat="1" ht="52.5" customHeight="1" x14ac:dyDescent="0.2">
      <c r="A33" s="38" t="s">
        <v>74</v>
      </c>
      <c r="B33" s="39" t="s">
        <v>67</v>
      </c>
      <c r="C33" s="39" t="s">
        <v>25</v>
      </c>
      <c r="D33" s="39" t="s">
        <v>75</v>
      </c>
      <c r="E33" s="39" t="s">
        <v>109</v>
      </c>
      <c r="F33" s="38" t="s">
        <v>101</v>
      </c>
      <c r="G33" s="39" t="s">
        <v>125</v>
      </c>
      <c r="H33" s="40" t="s">
        <v>126</v>
      </c>
      <c r="I33" s="39">
        <v>0</v>
      </c>
      <c r="J33" s="39">
        <v>0</v>
      </c>
      <c r="K33" s="39">
        <v>0</v>
      </c>
      <c r="L33" s="39">
        <v>10868937</v>
      </c>
      <c r="M33" s="39">
        <f t="shared" si="3"/>
        <v>10868937</v>
      </c>
      <c r="N33" s="41">
        <v>8391226.5082809739</v>
      </c>
      <c r="O33" s="42">
        <f t="shared" si="0"/>
        <v>0.77203745943885538</v>
      </c>
      <c r="P33" s="41">
        <v>4451.7282809732242</v>
      </c>
      <c r="Q33" s="42">
        <f t="shared" si="1"/>
        <v>4.0958267408976829E-4</v>
      </c>
      <c r="R33" s="41">
        <v>1038.7774301455454</v>
      </c>
      <c r="S33" s="42">
        <f t="shared" si="2"/>
        <v>9.5573047313232692E-5</v>
      </c>
      <c r="T33" s="43" t="s">
        <v>72</v>
      </c>
      <c r="U33" s="43" t="s">
        <v>108</v>
      </c>
    </row>
    <row r="34" spans="1:21" s="30" customFormat="1" ht="52.5" customHeight="1" x14ac:dyDescent="0.2">
      <c r="A34" s="38" t="s">
        <v>74</v>
      </c>
      <c r="B34" s="39" t="s">
        <v>67</v>
      </c>
      <c r="C34" s="39" t="s">
        <v>25</v>
      </c>
      <c r="D34" s="39" t="s">
        <v>75</v>
      </c>
      <c r="E34" s="39" t="s">
        <v>109</v>
      </c>
      <c r="F34" s="38" t="s">
        <v>101</v>
      </c>
      <c r="G34" s="39" t="s">
        <v>127</v>
      </c>
      <c r="H34" s="40" t="s">
        <v>128</v>
      </c>
      <c r="I34" s="39">
        <v>2484454.3554999996</v>
      </c>
      <c r="J34" s="39">
        <v>2197934.7599999998</v>
      </c>
      <c r="K34" s="39">
        <v>0</v>
      </c>
      <c r="L34" s="39">
        <v>59235428</v>
      </c>
      <c r="M34" s="39">
        <f t="shared" si="3"/>
        <v>61719882.355499998</v>
      </c>
      <c r="N34" s="41">
        <v>35641925.218446292</v>
      </c>
      <c r="O34" s="42">
        <f t="shared" si="0"/>
        <v>0.57747882624196478</v>
      </c>
      <c r="P34" s="41">
        <v>25279.394459671599</v>
      </c>
      <c r="Q34" s="42">
        <f t="shared" si="1"/>
        <v>4.0958267408976835E-4</v>
      </c>
      <c r="R34" s="41">
        <v>5898.7572365293572</v>
      </c>
      <c r="S34" s="42">
        <f t="shared" si="2"/>
        <v>9.5573047313232692E-5</v>
      </c>
      <c r="T34" s="43" t="s">
        <v>72</v>
      </c>
      <c r="U34" s="43" t="s">
        <v>108</v>
      </c>
    </row>
    <row r="35" spans="1:21" s="30" customFormat="1" ht="52.5" customHeight="1" x14ac:dyDescent="0.2">
      <c r="A35" s="38" t="s">
        <v>74</v>
      </c>
      <c r="B35" s="39" t="s">
        <v>67</v>
      </c>
      <c r="C35" s="39" t="s">
        <v>25</v>
      </c>
      <c r="D35" s="39" t="s">
        <v>75</v>
      </c>
      <c r="E35" s="39" t="s">
        <v>109</v>
      </c>
      <c r="F35" s="38" t="s">
        <v>101</v>
      </c>
      <c r="G35" s="39" t="s">
        <v>129</v>
      </c>
      <c r="H35" s="40" t="s">
        <v>130</v>
      </c>
      <c r="I35" s="39">
        <v>39755680.414666668</v>
      </c>
      <c r="J35" s="39">
        <v>26618576.16</v>
      </c>
      <c r="K35" s="39">
        <v>230065166</v>
      </c>
      <c r="L35" s="39">
        <v>6479900036.8870001</v>
      </c>
      <c r="M35" s="39">
        <f t="shared" si="3"/>
        <v>6749720883.3016663</v>
      </c>
      <c r="N35" s="41">
        <v>1295127933.2308512</v>
      </c>
      <c r="O35" s="42">
        <f t="shared" si="0"/>
        <v>0.19187873922830001</v>
      </c>
      <c r="P35" s="41">
        <v>102152720.72874226</v>
      </c>
      <c r="Q35" s="42">
        <f t="shared" si="1"/>
        <v>1.5134362219549091E-2</v>
      </c>
      <c r="R35" s="41">
        <v>66903859.393330902</v>
      </c>
      <c r="S35" s="42">
        <f t="shared" si="2"/>
        <v>9.9120927442861127E-3</v>
      </c>
      <c r="T35" s="43" t="s">
        <v>72</v>
      </c>
      <c r="U35" s="43" t="s">
        <v>108</v>
      </c>
    </row>
    <row r="36" spans="1:21" s="30" customFormat="1" ht="52.5" customHeight="1" x14ac:dyDescent="0.2">
      <c r="A36" s="38" t="s">
        <v>74</v>
      </c>
      <c r="B36" s="39" t="s">
        <v>67</v>
      </c>
      <c r="C36" s="39" t="s">
        <v>25</v>
      </c>
      <c r="D36" s="39" t="s">
        <v>75</v>
      </c>
      <c r="E36" s="39" t="s">
        <v>109</v>
      </c>
      <c r="F36" s="38" t="s">
        <v>101</v>
      </c>
      <c r="G36" s="39" t="s">
        <v>131</v>
      </c>
      <c r="H36" s="40" t="s">
        <v>132</v>
      </c>
      <c r="I36" s="39">
        <v>4140757.2591666663</v>
      </c>
      <c r="J36" s="39">
        <v>3663224.5999999996</v>
      </c>
      <c r="K36" s="39">
        <v>66005551</v>
      </c>
      <c r="L36" s="39">
        <v>54765172</v>
      </c>
      <c r="M36" s="39">
        <f t="shared" si="3"/>
        <v>124911480.25916667</v>
      </c>
      <c r="N36" s="41">
        <v>107427825.45808676</v>
      </c>
      <c r="O36" s="42">
        <f t="shared" si="0"/>
        <v>0.86003164188908188</v>
      </c>
      <c r="P36" s="41">
        <v>35729837.578109063</v>
      </c>
      <c r="Q36" s="42">
        <f t="shared" si="1"/>
        <v>0.28604126301262861</v>
      </c>
      <c r="R36" s="41">
        <v>29744168.170812774</v>
      </c>
      <c r="S36" s="42">
        <f t="shared" si="2"/>
        <v>0.23812197332942892</v>
      </c>
      <c r="T36" s="43" t="s">
        <v>72</v>
      </c>
      <c r="U36" s="43" t="s">
        <v>108</v>
      </c>
    </row>
    <row r="37" spans="1:21" s="30" customFormat="1" ht="52.5" customHeight="1" x14ac:dyDescent="0.2">
      <c r="A37" s="38" t="s">
        <v>74</v>
      </c>
      <c r="B37" s="39" t="s">
        <v>67</v>
      </c>
      <c r="C37" s="39" t="s">
        <v>25</v>
      </c>
      <c r="D37" s="39" t="s">
        <v>75</v>
      </c>
      <c r="E37" s="39"/>
      <c r="F37" s="39" t="s">
        <v>69</v>
      </c>
      <c r="G37" s="39" t="s">
        <v>133</v>
      </c>
      <c r="H37" s="40" t="s">
        <v>134</v>
      </c>
      <c r="I37" s="39">
        <v>0</v>
      </c>
      <c r="J37" s="39">
        <v>0</v>
      </c>
      <c r="K37" s="39">
        <v>0</v>
      </c>
      <c r="L37" s="39">
        <v>39992771</v>
      </c>
      <c r="M37" s="39">
        <f t="shared" si="3"/>
        <v>39992771</v>
      </c>
      <c r="N37" s="41">
        <v>16380.34609043974</v>
      </c>
      <c r="O37" s="42">
        <f t="shared" si="0"/>
        <v>4.0958267408976835E-4</v>
      </c>
      <c r="P37" s="41">
        <v>16380.34609043974</v>
      </c>
      <c r="Q37" s="42">
        <f t="shared" si="1"/>
        <v>4.0958267408976835E-4</v>
      </c>
      <c r="R37" s="41">
        <v>3822.2309949702803</v>
      </c>
      <c r="S37" s="42">
        <f t="shared" si="2"/>
        <v>9.5573047313232692E-5</v>
      </c>
      <c r="T37" s="43" t="s">
        <v>72</v>
      </c>
      <c r="U37" s="43" t="s">
        <v>108</v>
      </c>
    </row>
    <row r="38" spans="1:21" s="30" customFormat="1" ht="52.5" customHeight="1" x14ac:dyDescent="0.2">
      <c r="A38" s="38" t="s">
        <v>74</v>
      </c>
      <c r="B38" s="39" t="s">
        <v>67</v>
      </c>
      <c r="C38" s="39" t="s">
        <v>25</v>
      </c>
      <c r="D38" s="39" t="s">
        <v>75</v>
      </c>
      <c r="E38" s="39" t="s">
        <v>135</v>
      </c>
      <c r="F38" s="38" t="s">
        <v>101</v>
      </c>
      <c r="G38" s="39" t="s">
        <v>136</v>
      </c>
      <c r="H38" s="40" t="s">
        <v>137</v>
      </c>
      <c r="I38" s="39">
        <v>0</v>
      </c>
      <c r="J38" s="39">
        <v>0</v>
      </c>
      <c r="K38" s="39">
        <v>0</v>
      </c>
      <c r="L38" s="39">
        <v>0</v>
      </c>
      <c r="M38" s="39">
        <f t="shared" si="3"/>
        <v>0</v>
      </c>
      <c r="N38" s="41">
        <v>0</v>
      </c>
      <c r="O38" s="42" t="e">
        <f t="shared" si="0"/>
        <v>#DIV/0!</v>
      </c>
      <c r="P38" s="41">
        <v>0</v>
      </c>
      <c r="Q38" s="42" t="e">
        <f t="shared" si="1"/>
        <v>#DIV/0!</v>
      </c>
      <c r="R38" s="41">
        <v>0</v>
      </c>
      <c r="S38" s="42" t="e">
        <f t="shared" si="2"/>
        <v>#DIV/0!</v>
      </c>
      <c r="T38" s="43" t="s">
        <v>72</v>
      </c>
      <c r="U38" s="43" t="s">
        <v>108</v>
      </c>
    </row>
    <row r="39" spans="1:21" s="30" customFormat="1" ht="52.5" customHeight="1" x14ac:dyDescent="0.2">
      <c r="A39" s="38" t="s">
        <v>74</v>
      </c>
      <c r="B39" s="39" t="s">
        <v>67</v>
      </c>
      <c r="C39" s="39" t="s">
        <v>25</v>
      </c>
      <c r="D39" s="39" t="s">
        <v>75</v>
      </c>
      <c r="E39" s="39" t="s">
        <v>135</v>
      </c>
      <c r="F39" s="38" t="s">
        <v>101</v>
      </c>
      <c r="G39" s="39" t="s">
        <v>138</v>
      </c>
      <c r="H39" s="40" t="s">
        <v>139</v>
      </c>
      <c r="I39" s="39">
        <v>0</v>
      </c>
      <c r="J39" s="39">
        <v>0</v>
      </c>
      <c r="K39" s="39">
        <v>0</v>
      </c>
      <c r="L39" s="39">
        <v>0</v>
      </c>
      <c r="M39" s="39">
        <f t="shared" si="3"/>
        <v>0</v>
      </c>
      <c r="N39" s="41">
        <v>0</v>
      </c>
      <c r="O39" s="42" t="e">
        <f t="shared" si="0"/>
        <v>#DIV/0!</v>
      </c>
      <c r="P39" s="41">
        <v>0</v>
      </c>
      <c r="Q39" s="42" t="e">
        <f t="shared" si="1"/>
        <v>#DIV/0!</v>
      </c>
      <c r="R39" s="41">
        <v>0</v>
      </c>
      <c r="S39" s="42" t="e">
        <f t="shared" si="2"/>
        <v>#DIV/0!</v>
      </c>
      <c r="T39" s="43" t="s">
        <v>72</v>
      </c>
      <c r="U39" s="43" t="s">
        <v>108</v>
      </c>
    </row>
    <row r="40" spans="1:21" s="30" customFormat="1" ht="52.5" customHeight="1" x14ac:dyDescent="0.2">
      <c r="A40" s="38" t="s">
        <v>74</v>
      </c>
      <c r="B40" s="39" t="s">
        <v>67</v>
      </c>
      <c r="C40" s="39" t="s">
        <v>140</v>
      </c>
      <c r="D40" s="39" t="s">
        <v>75</v>
      </c>
      <c r="E40" s="39" t="s">
        <v>141</v>
      </c>
      <c r="F40" s="39" t="s">
        <v>101</v>
      </c>
      <c r="G40" s="39" t="s">
        <v>142</v>
      </c>
      <c r="H40" s="40" t="s">
        <v>143</v>
      </c>
      <c r="I40" s="39">
        <v>0</v>
      </c>
      <c r="J40" s="39">
        <v>0</v>
      </c>
      <c r="K40" s="39">
        <v>0</v>
      </c>
      <c r="L40" s="39">
        <v>6000000</v>
      </c>
      <c r="M40" s="39">
        <f t="shared" si="3"/>
        <v>6000000</v>
      </c>
      <c r="N40" s="41">
        <v>13068685.916852243</v>
      </c>
      <c r="O40" s="42">
        <f t="shared" si="0"/>
        <v>2.178114319475374</v>
      </c>
      <c r="P40" s="41">
        <v>10239.56685224421</v>
      </c>
      <c r="Q40" s="42">
        <f t="shared" si="1"/>
        <v>1.7065944753740349E-3</v>
      </c>
      <c r="R40" s="41">
        <v>2389.3261828308173</v>
      </c>
      <c r="S40" s="42">
        <f t="shared" si="2"/>
        <v>3.982210304718029E-4</v>
      </c>
      <c r="T40" s="43" t="s">
        <v>72</v>
      </c>
      <c r="U40" s="43" t="s">
        <v>108</v>
      </c>
    </row>
    <row r="41" spans="1:21" s="30" customFormat="1" ht="52.5" customHeight="1" x14ac:dyDescent="0.2">
      <c r="A41" s="38" t="s">
        <v>74</v>
      </c>
      <c r="B41" s="39" t="s">
        <v>67</v>
      </c>
      <c r="C41" s="39" t="s">
        <v>140</v>
      </c>
      <c r="D41" s="39" t="s">
        <v>75</v>
      </c>
      <c r="E41" s="39"/>
      <c r="F41" s="39" t="s">
        <v>69</v>
      </c>
      <c r="G41" s="39" t="s">
        <v>383</v>
      </c>
      <c r="H41" s="40" t="s">
        <v>384</v>
      </c>
      <c r="I41" s="39">
        <v>0</v>
      </c>
      <c r="J41" s="39">
        <v>0</v>
      </c>
      <c r="K41" s="39">
        <v>60214150</v>
      </c>
      <c r="L41" s="39">
        <v>0</v>
      </c>
      <c r="M41" s="39">
        <f t="shared" ref="M41" si="4">+I41+K41+L41</f>
        <v>60214150</v>
      </c>
      <c r="N41" s="41">
        <v>34718667.463912085</v>
      </c>
      <c r="O41" s="42">
        <f t="shared" si="0"/>
        <v>0.57658652432878454</v>
      </c>
      <c r="P41" s="41">
        <v>34718667.463912085</v>
      </c>
      <c r="Q41" s="42">
        <f t="shared" si="1"/>
        <v>0.57658652432878454</v>
      </c>
      <c r="R41" s="41">
        <v>23135002.636330534</v>
      </c>
      <c r="S41" s="42">
        <f t="shared" si="2"/>
        <v>0.38421206039328853</v>
      </c>
      <c r="T41" s="43" t="s">
        <v>72</v>
      </c>
      <c r="U41" s="43" t="s">
        <v>108</v>
      </c>
    </row>
    <row r="42" spans="1:21" s="30" customFormat="1" ht="52.5" customHeight="1" x14ac:dyDescent="0.2">
      <c r="A42" s="38" t="s">
        <v>74</v>
      </c>
      <c r="B42" s="39" t="s">
        <v>67</v>
      </c>
      <c r="C42" s="39" t="s">
        <v>140</v>
      </c>
      <c r="D42" s="39" t="s">
        <v>75</v>
      </c>
      <c r="E42" s="39"/>
      <c r="F42" s="39" t="s">
        <v>69</v>
      </c>
      <c r="G42" s="39" t="s">
        <v>144</v>
      </c>
      <c r="H42" s="40" t="s">
        <v>145</v>
      </c>
      <c r="I42" s="39">
        <v>0</v>
      </c>
      <c r="J42" s="39">
        <v>0</v>
      </c>
      <c r="K42" s="39">
        <v>134595206</v>
      </c>
      <c r="L42" s="39">
        <v>0</v>
      </c>
      <c r="M42" s="39">
        <f t="shared" si="3"/>
        <v>134595206</v>
      </c>
      <c r="N42" s="41">
        <v>54543615.691134043</v>
      </c>
      <c r="O42" s="42">
        <f t="shared" si="0"/>
        <v>0.40524189019877904</v>
      </c>
      <c r="P42" s="41">
        <v>54543615.691134043</v>
      </c>
      <c r="Q42" s="42">
        <f t="shared" si="1"/>
        <v>0.40524189019877904</v>
      </c>
      <c r="R42" s="41">
        <v>40877113.404464304</v>
      </c>
      <c r="S42" s="42">
        <f t="shared" ref="S42:S73" si="5">+R42/M42</f>
        <v>0.30370408144005001</v>
      </c>
      <c r="T42" s="43" t="s">
        <v>72</v>
      </c>
      <c r="U42" s="43" t="s">
        <v>108</v>
      </c>
    </row>
    <row r="43" spans="1:21" s="30" customFormat="1" ht="52.5" customHeight="1" x14ac:dyDescent="0.2">
      <c r="A43" s="38" t="s">
        <v>74</v>
      </c>
      <c r="B43" s="39" t="s">
        <v>67</v>
      </c>
      <c r="C43" s="39" t="s">
        <v>28</v>
      </c>
      <c r="D43" s="39" t="s">
        <v>75</v>
      </c>
      <c r="E43" s="39" t="s">
        <v>146</v>
      </c>
      <c r="F43" s="39" t="s">
        <v>101</v>
      </c>
      <c r="G43" s="39" t="s">
        <v>147</v>
      </c>
      <c r="H43" s="40" t="s">
        <v>148</v>
      </c>
      <c r="I43" s="39">
        <v>0</v>
      </c>
      <c r="J43" s="39">
        <v>0</v>
      </c>
      <c r="K43" s="39">
        <v>0</v>
      </c>
      <c r="L43" s="39">
        <v>283700000</v>
      </c>
      <c r="M43" s="39">
        <f t="shared" si="3"/>
        <v>283700000</v>
      </c>
      <c r="N43" s="41">
        <v>67667780.624639258</v>
      </c>
      <c r="O43" s="42">
        <f t="shared" si="0"/>
        <v>0.23851878965329312</v>
      </c>
      <c r="P43" s="41">
        <v>116198.60463926729</v>
      </c>
      <c r="Q43" s="42">
        <f t="shared" si="1"/>
        <v>4.0958267408976835E-4</v>
      </c>
      <c r="R43" s="41">
        <v>27114.073522764113</v>
      </c>
      <c r="S43" s="42">
        <f t="shared" si="5"/>
        <v>9.5573047313232679E-5</v>
      </c>
      <c r="T43" s="43" t="s">
        <v>72</v>
      </c>
      <c r="U43" s="43" t="s">
        <v>108</v>
      </c>
    </row>
    <row r="44" spans="1:21" s="30" customFormat="1" ht="52.5" customHeight="1" x14ac:dyDescent="0.2">
      <c r="A44" s="38" t="s">
        <v>74</v>
      </c>
      <c r="B44" s="39" t="s">
        <v>67</v>
      </c>
      <c r="C44" s="39" t="s">
        <v>28</v>
      </c>
      <c r="D44" s="39" t="s">
        <v>75</v>
      </c>
      <c r="E44" s="39" t="s">
        <v>146</v>
      </c>
      <c r="F44" s="39" t="s">
        <v>101</v>
      </c>
      <c r="G44" s="39" t="s">
        <v>149</v>
      </c>
      <c r="H44" s="40" t="s">
        <v>150</v>
      </c>
      <c r="I44" s="39">
        <v>0</v>
      </c>
      <c r="J44" s="39">
        <v>0</v>
      </c>
      <c r="K44" s="39">
        <v>0</v>
      </c>
      <c r="L44" s="39">
        <v>77883048.760421753</v>
      </c>
      <c r="M44" s="39">
        <f t="shared" si="3"/>
        <v>77883048.760421753</v>
      </c>
      <c r="N44" s="41">
        <v>77914948.547377557</v>
      </c>
      <c r="O44" s="42">
        <f t="shared" si="0"/>
        <v>1.000409585750218</v>
      </c>
      <c r="P44" s="41">
        <v>77914948.547377557</v>
      </c>
      <c r="Q44" s="42">
        <f t="shared" si="1"/>
        <v>1.000409585750218</v>
      </c>
      <c r="R44" s="41">
        <v>7443.5203040785964</v>
      </c>
      <c r="S44" s="42">
        <f t="shared" si="5"/>
        <v>9.5573047313232679E-5</v>
      </c>
      <c r="T44" s="43" t="s">
        <v>72</v>
      </c>
      <c r="U44" s="43" t="s">
        <v>108</v>
      </c>
    </row>
    <row r="45" spans="1:21" s="30" customFormat="1" ht="52.5" customHeight="1" x14ac:dyDescent="0.2">
      <c r="A45" s="38" t="s">
        <v>74</v>
      </c>
      <c r="B45" s="39" t="s">
        <v>67</v>
      </c>
      <c r="C45" s="39" t="s">
        <v>28</v>
      </c>
      <c r="D45" s="39" t="s">
        <v>75</v>
      </c>
      <c r="E45" s="39"/>
      <c r="F45" s="39" t="s">
        <v>69</v>
      </c>
      <c r="G45" s="39" t="s">
        <v>151</v>
      </c>
      <c r="H45" s="40" t="s">
        <v>152</v>
      </c>
      <c r="I45" s="39">
        <v>14900756.423366666</v>
      </c>
      <c r="J45" s="39">
        <v>9524383.959999999</v>
      </c>
      <c r="K45" s="39">
        <v>513377919</v>
      </c>
      <c r="L45" s="39">
        <v>141000000</v>
      </c>
      <c r="M45" s="39">
        <f t="shared" si="3"/>
        <v>669278675.42336667</v>
      </c>
      <c r="N45" s="41">
        <v>393922184.33451587</v>
      </c>
      <c r="O45" s="42">
        <f t="shared" si="0"/>
        <v>0.58857722321024486</v>
      </c>
      <c r="P45" s="41">
        <v>307862794.94959116</v>
      </c>
      <c r="Q45" s="42">
        <f t="shared" si="1"/>
        <v>0.45999193796940552</v>
      </c>
      <c r="R45" s="41">
        <v>206975245.00251198</v>
      </c>
      <c r="S45" s="42">
        <f t="shared" si="5"/>
        <v>0.30925121717285453</v>
      </c>
      <c r="T45" s="43" t="s">
        <v>72</v>
      </c>
      <c r="U45" s="43" t="s">
        <v>108</v>
      </c>
    </row>
    <row r="46" spans="1:21" s="30" customFormat="1" ht="52.5" customHeight="1" x14ac:dyDescent="0.2">
      <c r="A46" s="38" t="s">
        <v>74</v>
      </c>
      <c r="B46" s="39" t="s">
        <v>67</v>
      </c>
      <c r="C46" s="39" t="s">
        <v>28</v>
      </c>
      <c r="D46" s="39" t="s">
        <v>75</v>
      </c>
      <c r="E46" s="39"/>
      <c r="F46" s="39" t="s">
        <v>69</v>
      </c>
      <c r="G46" s="39" t="s">
        <v>153</v>
      </c>
      <c r="H46" s="40" t="s">
        <v>154</v>
      </c>
      <c r="I46" s="39">
        <v>0</v>
      </c>
      <c r="J46" s="39">
        <v>0</v>
      </c>
      <c r="K46" s="39">
        <v>120414105</v>
      </c>
      <c r="L46" s="39">
        <v>120000000</v>
      </c>
      <c r="M46" s="39">
        <f t="shared" si="3"/>
        <v>240414105</v>
      </c>
      <c r="N46" s="41">
        <v>113773332.4520148</v>
      </c>
      <c r="O46" s="42">
        <f t="shared" si="0"/>
        <v>0.47323900755329978</v>
      </c>
      <c r="P46" s="41">
        <v>68906529.452014804</v>
      </c>
      <c r="Q46" s="42">
        <f t="shared" si="1"/>
        <v>0.28661600138650267</v>
      </c>
      <c r="R46" s="41">
        <v>39948571.108631931</v>
      </c>
      <c r="S46" s="42">
        <f t="shared" si="5"/>
        <v>0.16616567113910363</v>
      </c>
      <c r="T46" s="43" t="s">
        <v>72</v>
      </c>
      <c r="U46" s="43" t="s">
        <v>108</v>
      </c>
    </row>
    <row r="47" spans="1:21" s="30" customFormat="1" ht="52.5" customHeight="1" x14ac:dyDescent="0.2">
      <c r="A47" s="38" t="s">
        <v>74</v>
      </c>
      <c r="B47" s="39" t="s">
        <v>155</v>
      </c>
      <c r="C47" s="39" t="s">
        <v>39</v>
      </c>
      <c r="D47" s="39" t="s">
        <v>156</v>
      </c>
      <c r="E47" s="39"/>
      <c r="F47" s="39" t="s">
        <v>69</v>
      </c>
      <c r="G47" s="39" t="s">
        <v>157</v>
      </c>
      <c r="H47" s="40" t="s">
        <v>158</v>
      </c>
      <c r="I47" s="39">
        <v>0</v>
      </c>
      <c r="J47" s="39">
        <v>0</v>
      </c>
      <c r="K47" s="39">
        <v>20000000</v>
      </c>
      <c r="L47" s="39">
        <v>559029934.0666244</v>
      </c>
      <c r="M47" s="39">
        <f t="shared" si="3"/>
        <v>579029934.0666244</v>
      </c>
      <c r="N47" s="41">
        <v>563603819.62877297</v>
      </c>
      <c r="O47" s="42">
        <f t="shared" si="0"/>
        <v>0.97335869265080777</v>
      </c>
      <c r="P47" s="41">
        <v>559267094.62877297</v>
      </c>
      <c r="Q47" s="42">
        <f t="shared" si="1"/>
        <v>0.96586905395537381</v>
      </c>
      <c r="R47" s="41">
        <v>55339.655284327499</v>
      </c>
      <c r="S47" s="42">
        <f t="shared" si="5"/>
        <v>9.5573047313232692E-5</v>
      </c>
      <c r="T47" s="43" t="s">
        <v>72</v>
      </c>
      <c r="U47" s="43" t="s">
        <v>159</v>
      </c>
    </row>
    <row r="48" spans="1:21" s="30" customFormat="1" ht="52.5" customHeight="1" x14ac:dyDescent="0.2">
      <c r="A48" s="38" t="s">
        <v>74</v>
      </c>
      <c r="B48" s="39" t="s">
        <v>67</v>
      </c>
      <c r="C48" s="39" t="s">
        <v>34</v>
      </c>
      <c r="D48" s="39" t="s">
        <v>75</v>
      </c>
      <c r="E48" s="39" t="s">
        <v>160</v>
      </c>
      <c r="F48" s="39" t="s">
        <v>101</v>
      </c>
      <c r="G48" s="39" t="s">
        <v>161</v>
      </c>
      <c r="H48" s="40" t="s">
        <v>162</v>
      </c>
      <c r="I48" s="39">
        <v>0</v>
      </c>
      <c r="J48" s="39">
        <v>0</v>
      </c>
      <c r="K48" s="39">
        <v>42550000</v>
      </c>
      <c r="L48" s="39">
        <v>0</v>
      </c>
      <c r="M48" s="39">
        <f t="shared" si="3"/>
        <v>42550000</v>
      </c>
      <c r="N48" s="41">
        <v>26193323.032021992</v>
      </c>
      <c r="O48" s="42">
        <f t="shared" si="0"/>
        <v>0.61558926044705031</v>
      </c>
      <c r="P48" s="41">
        <v>26193323.032021992</v>
      </c>
      <c r="Q48" s="42">
        <f t="shared" si="1"/>
        <v>0.61558926044705031</v>
      </c>
      <c r="R48" s="41">
        <v>14946165.024609437</v>
      </c>
      <c r="S48" s="42">
        <f t="shared" si="5"/>
        <v>0.35126122267002202</v>
      </c>
      <c r="T48" s="43" t="s">
        <v>72</v>
      </c>
      <c r="U48" s="43" t="s">
        <v>163</v>
      </c>
    </row>
    <row r="49" spans="1:21" s="30" customFormat="1" ht="52.5" customHeight="1" x14ac:dyDescent="0.2">
      <c r="A49" s="38" t="s">
        <v>74</v>
      </c>
      <c r="B49" s="39" t="s">
        <v>67</v>
      </c>
      <c r="C49" s="39" t="s">
        <v>34</v>
      </c>
      <c r="D49" s="39" t="s">
        <v>75</v>
      </c>
      <c r="E49" s="39"/>
      <c r="F49" s="39" t="s">
        <v>69</v>
      </c>
      <c r="G49" s="39" t="s">
        <v>164</v>
      </c>
      <c r="H49" s="40" t="s">
        <v>165</v>
      </c>
      <c r="I49" s="39">
        <v>10555027.559999999</v>
      </c>
      <c r="J49" s="39">
        <v>10000000</v>
      </c>
      <c r="K49" s="39">
        <v>0</v>
      </c>
      <c r="L49" s="39">
        <v>0</v>
      </c>
      <c r="M49" s="39">
        <f t="shared" si="3"/>
        <v>10555027.559999999</v>
      </c>
      <c r="N49" s="41">
        <v>9349.4553872950055</v>
      </c>
      <c r="O49" s="42">
        <f t="shared" si="0"/>
        <v>8.8578218618076319E-4</v>
      </c>
      <c r="P49" s="41">
        <v>9349.4553872950055</v>
      </c>
      <c r="Q49" s="42">
        <f t="shared" si="1"/>
        <v>8.8578218618076319E-4</v>
      </c>
      <c r="R49" s="41">
        <v>22.083600613898547</v>
      </c>
      <c r="S49" s="42">
        <f t="shared" si="5"/>
        <v>2.0922352394026859E-6</v>
      </c>
      <c r="T49" s="43" t="s">
        <v>72</v>
      </c>
      <c r="U49" s="43" t="s">
        <v>163</v>
      </c>
    </row>
    <row r="50" spans="1:21" s="30" customFormat="1" ht="52.5" customHeight="1" x14ac:dyDescent="0.2">
      <c r="A50" s="38" t="s">
        <v>74</v>
      </c>
      <c r="B50" s="39" t="s">
        <v>67</v>
      </c>
      <c r="C50" s="39" t="s">
        <v>34</v>
      </c>
      <c r="D50" s="39" t="s">
        <v>75</v>
      </c>
      <c r="E50" s="39"/>
      <c r="F50" s="39" t="s">
        <v>69</v>
      </c>
      <c r="G50" s="39" t="s">
        <v>166</v>
      </c>
      <c r="H50" s="40" t="s">
        <v>167</v>
      </c>
      <c r="I50" s="39">
        <v>98488813.5</v>
      </c>
      <c r="J50" s="39">
        <v>95682565.599999994</v>
      </c>
      <c r="K50" s="39">
        <v>0</v>
      </c>
      <c r="L50" s="39">
        <v>131729195.63502499</v>
      </c>
      <c r="M50" s="39">
        <f t="shared" si="3"/>
        <v>230218009.13502499</v>
      </c>
      <c r="N50" s="41">
        <v>99556170.882423073</v>
      </c>
      <c r="O50" s="42">
        <f t="shared" si="0"/>
        <v>0.43244301893008058</v>
      </c>
      <c r="P50" s="41">
        <v>99456171.882423073</v>
      </c>
      <c r="Q50" s="42">
        <f t="shared" si="1"/>
        <v>0.43200865239040054</v>
      </c>
      <c r="R50" s="41">
        <v>11779042.15905142</v>
      </c>
      <c r="S50" s="42">
        <f t="shared" si="5"/>
        <v>5.1164729481015116E-2</v>
      </c>
      <c r="T50" s="43" t="s">
        <v>72</v>
      </c>
      <c r="U50" s="43" t="s">
        <v>163</v>
      </c>
    </row>
    <row r="51" spans="1:21" s="30" customFormat="1" ht="52.5" customHeight="1" x14ac:dyDescent="0.2">
      <c r="A51" s="38" t="s">
        <v>74</v>
      </c>
      <c r="B51" s="39" t="s">
        <v>67</v>
      </c>
      <c r="C51" s="39" t="s">
        <v>34</v>
      </c>
      <c r="D51" s="39" t="s">
        <v>75</v>
      </c>
      <c r="E51" s="39"/>
      <c r="F51" s="39" t="s">
        <v>69</v>
      </c>
      <c r="G51" s="39" t="s">
        <v>168</v>
      </c>
      <c r="H51" s="40" t="s">
        <v>169</v>
      </c>
      <c r="I51" s="39">
        <v>79290131.579999998</v>
      </c>
      <c r="J51" s="39">
        <v>80295470.599999994</v>
      </c>
      <c r="K51" s="39">
        <v>0</v>
      </c>
      <c r="L51" s="39">
        <v>0</v>
      </c>
      <c r="M51" s="39">
        <f t="shared" si="3"/>
        <v>79290131.579999998</v>
      </c>
      <c r="N51" s="41">
        <v>26516898.786093492</v>
      </c>
      <c r="O51" s="42">
        <f t="shared" si="0"/>
        <v>0.33442873984058397</v>
      </c>
      <c r="P51" s="41">
        <v>13914144.786093492</v>
      </c>
      <c r="Q51" s="42">
        <f t="shared" si="1"/>
        <v>0.17548394117690141</v>
      </c>
      <c r="R51" s="41">
        <v>13844076.893607428</v>
      </c>
      <c r="S51" s="42">
        <f t="shared" si="5"/>
        <v>0.17460025122596004</v>
      </c>
      <c r="T51" s="43" t="s">
        <v>72</v>
      </c>
      <c r="U51" s="43" t="s">
        <v>163</v>
      </c>
    </row>
    <row r="52" spans="1:21" s="30" customFormat="1" ht="52.5" customHeight="1" x14ac:dyDescent="0.2">
      <c r="A52" s="38" t="s">
        <v>74</v>
      </c>
      <c r="B52" s="39" t="s">
        <v>67</v>
      </c>
      <c r="C52" s="39" t="s">
        <v>34</v>
      </c>
      <c r="D52" s="39" t="s">
        <v>75</v>
      </c>
      <c r="E52" s="39"/>
      <c r="F52" s="39" t="s">
        <v>69</v>
      </c>
      <c r="G52" s="39" t="s">
        <v>170</v>
      </c>
      <c r="H52" s="40" t="s">
        <v>171</v>
      </c>
      <c r="I52" s="39">
        <v>55313016.660000004</v>
      </c>
      <c r="J52" s="39">
        <v>81999344.299999997</v>
      </c>
      <c r="K52" s="39">
        <v>0</v>
      </c>
      <c r="L52" s="39">
        <v>0</v>
      </c>
      <c r="M52" s="39">
        <f t="shared" si="3"/>
        <v>55313016.660000004</v>
      </c>
      <c r="N52" s="41">
        <v>3162372.4138280847</v>
      </c>
      <c r="O52" s="42">
        <f t="shared" si="0"/>
        <v>5.7172300568357474E-2</v>
      </c>
      <c r="P52" s="41">
        <v>3162372.4138280847</v>
      </c>
      <c r="Q52" s="42">
        <f t="shared" si="1"/>
        <v>5.7172300568357474E-2</v>
      </c>
      <c r="R52" s="41">
        <v>3074419.2390226903</v>
      </c>
      <c r="S52" s="42">
        <f t="shared" si="5"/>
        <v>5.5582201526281572E-2</v>
      </c>
      <c r="T52" s="43" t="s">
        <v>72</v>
      </c>
      <c r="U52" s="43" t="s">
        <v>163</v>
      </c>
    </row>
    <row r="53" spans="1:21" s="30" customFormat="1" ht="52.5" customHeight="1" x14ac:dyDescent="0.2">
      <c r="A53" s="38" t="s">
        <v>74</v>
      </c>
      <c r="B53" s="39" t="s">
        <v>67</v>
      </c>
      <c r="C53" s="39" t="s">
        <v>25</v>
      </c>
      <c r="D53" s="39" t="s">
        <v>75</v>
      </c>
      <c r="E53" s="39"/>
      <c r="F53" s="39" t="s">
        <v>69</v>
      </c>
      <c r="G53" s="39" t="s">
        <v>172</v>
      </c>
      <c r="H53" s="40" t="s">
        <v>173</v>
      </c>
      <c r="I53" s="39">
        <v>110010146.40000001</v>
      </c>
      <c r="J53" s="39">
        <v>57136125.200000003</v>
      </c>
      <c r="K53" s="39">
        <v>0</v>
      </c>
      <c r="L53" s="39">
        <v>0</v>
      </c>
      <c r="M53" s="39">
        <f t="shared" si="3"/>
        <v>110010146.40000001</v>
      </c>
      <c r="N53" s="41">
        <v>36465614.027980261</v>
      </c>
      <c r="O53" s="42">
        <f t="shared" si="0"/>
        <v>0.33147500681791892</v>
      </c>
      <c r="P53" s="41">
        <v>36130430.027980261</v>
      </c>
      <c r="Q53" s="42">
        <f t="shared" si="1"/>
        <v>0.32842816058628804</v>
      </c>
      <c r="R53" s="41">
        <v>36033215.167104989</v>
      </c>
      <c r="S53" s="42">
        <f t="shared" si="5"/>
        <v>0.32754447063534664</v>
      </c>
      <c r="T53" s="43" t="s">
        <v>72</v>
      </c>
      <c r="U53" s="43" t="s">
        <v>163</v>
      </c>
    </row>
    <row r="54" spans="1:21" s="30" customFormat="1" ht="52.5" customHeight="1" x14ac:dyDescent="0.2">
      <c r="A54" s="38" t="s">
        <v>74</v>
      </c>
      <c r="B54" s="39" t="s">
        <v>67</v>
      </c>
      <c r="C54" s="39" t="s">
        <v>33</v>
      </c>
      <c r="D54" s="39" t="s">
        <v>75</v>
      </c>
      <c r="E54" s="39" t="s">
        <v>174</v>
      </c>
      <c r="F54" s="38" t="s">
        <v>101</v>
      </c>
      <c r="G54" s="39" t="s">
        <v>175</v>
      </c>
      <c r="H54" s="40" t="s">
        <v>176</v>
      </c>
      <c r="I54" s="39">
        <v>0</v>
      </c>
      <c r="J54" s="39">
        <v>0</v>
      </c>
      <c r="K54" s="39">
        <v>275895874</v>
      </c>
      <c r="L54" s="39">
        <v>0</v>
      </c>
      <c r="M54" s="39">
        <f t="shared" si="3"/>
        <v>275895874</v>
      </c>
      <c r="N54" s="41">
        <v>171487915.65042996</v>
      </c>
      <c r="O54" s="42">
        <f t="shared" si="0"/>
        <v>0.6215675253281604</v>
      </c>
      <c r="P54" s="41">
        <v>90834791.650429979</v>
      </c>
      <c r="Q54" s="42">
        <f t="shared" si="1"/>
        <v>0.32923577411103283</v>
      </c>
      <c r="R54" s="41">
        <v>79547857.239069983</v>
      </c>
      <c r="S54" s="42">
        <f t="shared" si="5"/>
        <v>0.28832565012940348</v>
      </c>
      <c r="T54" s="43" t="s">
        <v>72</v>
      </c>
      <c r="U54" s="43" t="s">
        <v>163</v>
      </c>
    </row>
    <row r="55" spans="1:21" s="30" customFormat="1" ht="52.5" customHeight="1" x14ac:dyDescent="0.2">
      <c r="A55" s="38" t="s">
        <v>74</v>
      </c>
      <c r="B55" s="39" t="s">
        <v>67</v>
      </c>
      <c r="C55" s="39" t="s">
        <v>33</v>
      </c>
      <c r="D55" s="39" t="s">
        <v>75</v>
      </c>
      <c r="E55" s="39" t="s">
        <v>177</v>
      </c>
      <c r="F55" s="38" t="s">
        <v>101</v>
      </c>
      <c r="G55" s="39" t="s">
        <v>178</v>
      </c>
      <c r="H55" s="40" t="s">
        <v>179</v>
      </c>
      <c r="I55" s="39">
        <v>0</v>
      </c>
      <c r="J55" s="39">
        <v>0</v>
      </c>
      <c r="K55" s="39">
        <v>0</v>
      </c>
      <c r="L55" s="39">
        <v>0</v>
      </c>
      <c r="M55" s="39">
        <f t="shared" si="3"/>
        <v>0</v>
      </c>
      <c r="N55" s="41">
        <v>0</v>
      </c>
      <c r="O55" s="42" t="e">
        <f t="shared" si="0"/>
        <v>#DIV/0!</v>
      </c>
      <c r="P55" s="41">
        <v>0</v>
      </c>
      <c r="Q55" s="42" t="e">
        <f t="shared" si="1"/>
        <v>#DIV/0!</v>
      </c>
      <c r="R55" s="41">
        <v>0</v>
      </c>
      <c r="S55" s="42" t="e">
        <f t="shared" si="5"/>
        <v>#DIV/0!</v>
      </c>
      <c r="T55" s="43" t="s">
        <v>72</v>
      </c>
      <c r="U55" s="43" t="s">
        <v>163</v>
      </c>
    </row>
    <row r="56" spans="1:21" s="30" customFormat="1" ht="52.5" customHeight="1" x14ac:dyDescent="0.2">
      <c r="A56" s="38" t="s">
        <v>66</v>
      </c>
      <c r="B56" s="39" t="s">
        <v>67</v>
      </c>
      <c r="C56" s="39" t="s">
        <v>37</v>
      </c>
      <c r="D56" s="39" t="s">
        <v>75</v>
      </c>
      <c r="E56" s="39"/>
      <c r="F56" s="39" t="s">
        <v>69</v>
      </c>
      <c r="G56" s="39" t="s">
        <v>180</v>
      </c>
      <c r="H56" s="40" t="s">
        <v>181</v>
      </c>
      <c r="I56" s="39">
        <v>0</v>
      </c>
      <c r="J56" s="39">
        <v>0</v>
      </c>
      <c r="K56" s="39">
        <v>0</v>
      </c>
      <c r="L56" s="39">
        <v>80000000</v>
      </c>
      <c r="M56" s="39">
        <f t="shared" si="3"/>
        <v>80000000</v>
      </c>
      <c r="N56" s="41">
        <v>67456218.575672224</v>
      </c>
      <c r="O56" s="42">
        <f t="shared" si="0"/>
        <v>0.8432027321959028</v>
      </c>
      <c r="P56" s="41">
        <v>67456218.575672224</v>
      </c>
      <c r="Q56" s="42">
        <f t="shared" si="1"/>
        <v>0.8432027321959028</v>
      </c>
      <c r="R56" s="41">
        <v>1720.8375094757896</v>
      </c>
      <c r="S56" s="42">
        <f t="shared" si="5"/>
        <v>2.1510468868447369E-5</v>
      </c>
      <c r="T56" s="43" t="s">
        <v>72</v>
      </c>
      <c r="U56" s="43" t="s">
        <v>182</v>
      </c>
    </row>
    <row r="57" spans="1:21" s="30" customFormat="1" ht="52.5" customHeight="1" x14ac:dyDescent="0.2">
      <c r="A57" s="38" t="s">
        <v>74</v>
      </c>
      <c r="B57" s="39" t="s">
        <v>67</v>
      </c>
      <c r="C57" s="39" t="s">
        <v>37</v>
      </c>
      <c r="D57" s="39" t="s">
        <v>75</v>
      </c>
      <c r="E57" s="39"/>
      <c r="F57" s="39" t="s">
        <v>69</v>
      </c>
      <c r="G57" s="39" t="s">
        <v>183</v>
      </c>
      <c r="H57" s="40" t="s">
        <v>184</v>
      </c>
      <c r="I57" s="39">
        <v>0</v>
      </c>
      <c r="J57" s="39">
        <v>0</v>
      </c>
      <c r="K57" s="39">
        <v>0</v>
      </c>
      <c r="L57" s="39">
        <v>120000000</v>
      </c>
      <c r="M57" s="39">
        <f t="shared" si="3"/>
        <v>120000000</v>
      </c>
      <c r="N57" s="41">
        <v>72680552.107732967</v>
      </c>
      <c r="O57" s="42">
        <f t="shared" si="0"/>
        <v>0.60567126756444134</v>
      </c>
      <c r="P57" s="41">
        <v>72680552.107732952</v>
      </c>
      <c r="Q57" s="42">
        <f t="shared" si="1"/>
        <v>0.60567126756444123</v>
      </c>
      <c r="R57" s="41">
        <v>2581.2562642136845</v>
      </c>
      <c r="S57" s="42">
        <f t="shared" si="5"/>
        <v>2.1510468868447373E-5</v>
      </c>
      <c r="T57" s="43" t="s">
        <v>72</v>
      </c>
      <c r="U57" s="43" t="s">
        <v>182</v>
      </c>
    </row>
    <row r="58" spans="1:21" s="30" customFormat="1" ht="52.5" customHeight="1" x14ac:dyDescent="0.2">
      <c r="A58" s="38" t="s">
        <v>74</v>
      </c>
      <c r="B58" s="39" t="s">
        <v>67</v>
      </c>
      <c r="C58" s="39" t="s">
        <v>37</v>
      </c>
      <c r="D58" s="39" t="s">
        <v>75</v>
      </c>
      <c r="E58" s="39"/>
      <c r="F58" s="39" t="s">
        <v>69</v>
      </c>
      <c r="G58" s="39" t="s">
        <v>185</v>
      </c>
      <c r="H58" s="40" t="s">
        <v>186</v>
      </c>
      <c r="I58" s="39">
        <v>0</v>
      </c>
      <c r="J58" s="39">
        <v>0</v>
      </c>
      <c r="K58" s="39">
        <v>0</v>
      </c>
      <c r="L58" s="39">
        <v>0</v>
      </c>
      <c r="M58" s="39">
        <f t="shared" si="3"/>
        <v>0</v>
      </c>
      <c r="N58" s="41">
        <v>0</v>
      </c>
      <c r="O58" s="42" t="e">
        <f t="shared" si="0"/>
        <v>#DIV/0!</v>
      </c>
      <c r="P58" s="41">
        <v>0</v>
      </c>
      <c r="Q58" s="42" t="e">
        <f t="shared" si="1"/>
        <v>#DIV/0!</v>
      </c>
      <c r="R58" s="41">
        <v>0</v>
      </c>
      <c r="S58" s="42" t="e">
        <f t="shared" si="5"/>
        <v>#DIV/0!</v>
      </c>
      <c r="T58" s="43" t="s">
        <v>72</v>
      </c>
      <c r="U58" s="43" t="s">
        <v>187</v>
      </c>
    </row>
    <row r="59" spans="1:21" s="30" customFormat="1" ht="52.5" customHeight="1" x14ac:dyDescent="0.2">
      <c r="A59" s="38" t="s">
        <v>74</v>
      </c>
      <c r="B59" s="39" t="s">
        <v>67</v>
      </c>
      <c r="C59" s="39" t="s">
        <v>37</v>
      </c>
      <c r="D59" s="39" t="s">
        <v>75</v>
      </c>
      <c r="E59" s="39"/>
      <c r="F59" s="39" t="s">
        <v>69</v>
      </c>
      <c r="G59" s="39" t="s">
        <v>188</v>
      </c>
      <c r="H59" s="40" t="s">
        <v>189</v>
      </c>
      <c r="I59" s="39">
        <v>0</v>
      </c>
      <c r="J59" s="39">
        <v>0</v>
      </c>
      <c r="K59" s="39">
        <v>498507135</v>
      </c>
      <c r="L59" s="39">
        <v>3648657166</v>
      </c>
      <c r="M59" s="39">
        <f t="shared" si="3"/>
        <v>4147164301</v>
      </c>
      <c r="N59" s="41">
        <v>3386374096.7102785</v>
      </c>
      <c r="O59" s="42">
        <f t="shared" si="0"/>
        <v>0.81655170881311034</v>
      </c>
      <c r="P59" s="41">
        <v>368972035.75027847</v>
      </c>
      <c r="Q59" s="42">
        <f t="shared" si="1"/>
        <v>8.8969717370808957E-2</v>
      </c>
      <c r="R59" s="41">
        <v>210842808.17858902</v>
      </c>
      <c r="S59" s="42">
        <f t="shared" si="5"/>
        <v>5.0840235128313767E-2</v>
      </c>
      <c r="T59" s="43" t="s">
        <v>72</v>
      </c>
      <c r="U59" s="43" t="s">
        <v>187</v>
      </c>
    </row>
    <row r="60" spans="1:21" s="30" customFormat="1" ht="52.5" customHeight="1" x14ac:dyDescent="0.2">
      <c r="A60" s="38" t="s">
        <v>74</v>
      </c>
      <c r="B60" s="39" t="s">
        <v>67</v>
      </c>
      <c r="C60" s="39" t="s">
        <v>37</v>
      </c>
      <c r="D60" s="39" t="s">
        <v>75</v>
      </c>
      <c r="E60" s="39"/>
      <c r="F60" s="39" t="s">
        <v>69</v>
      </c>
      <c r="G60" s="39" t="s">
        <v>190</v>
      </c>
      <c r="H60" s="40" t="s">
        <v>191</v>
      </c>
      <c r="I60" s="39">
        <v>0</v>
      </c>
      <c r="J60" s="39">
        <v>0</v>
      </c>
      <c r="K60" s="39">
        <v>373008486</v>
      </c>
      <c r="L60" s="39">
        <v>3407718080</v>
      </c>
      <c r="M60" s="39">
        <f t="shared" si="3"/>
        <v>3780726566</v>
      </c>
      <c r="N60" s="41">
        <v>1947589898.5107169</v>
      </c>
      <c r="O60" s="42">
        <f t="shared" si="0"/>
        <v>0.5151364068550619</v>
      </c>
      <c r="P60" s="41">
        <v>1147169111.7107172</v>
      </c>
      <c r="Q60" s="42">
        <f t="shared" si="1"/>
        <v>0.30342556957892342</v>
      </c>
      <c r="R60" s="41">
        <v>594467506.20109808</v>
      </c>
      <c r="S60" s="42">
        <f t="shared" si="5"/>
        <v>0.157236313132807</v>
      </c>
      <c r="T60" s="43" t="s">
        <v>72</v>
      </c>
      <c r="U60" s="43" t="s">
        <v>187</v>
      </c>
    </row>
    <row r="61" spans="1:21" s="30" customFormat="1" ht="52.5" customHeight="1" x14ac:dyDescent="0.2">
      <c r="A61" s="38" t="s">
        <v>66</v>
      </c>
      <c r="B61" s="39" t="s">
        <v>67</v>
      </c>
      <c r="C61" s="39" t="s">
        <v>37</v>
      </c>
      <c r="D61" s="39" t="s">
        <v>75</v>
      </c>
      <c r="E61" s="39"/>
      <c r="F61" s="39" t="s">
        <v>69</v>
      </c>
      <c r="G61" s="39" t="s">
        <v>192</v>
      </c>
      <c r="H61" s="40" t="s">
        <v>193</v>
      </c>
      <c r="I61" s="39">
        <v>0</v>
      </c>
      <c r="J61" s="39">
        <v>0</v>
      </c>
      <c r="K61" s="39">
        <v>38361595</v>
      </c>
      <c r="L61" s="39">
        <v>229888062</v>
      </c>
      <c r="M61" s="39">
        <f t="shared" si="3"/>
        <v>268249657</v>
      </c>
      <c r="N61" s="41">
        <v>60288536.798504941</v>
      </c>
      <c r="O61" s="42">
        <f t="shared" si="0"/>
        <v>0.22474786164779678</v>
      </c>
      <c r="P61" s="41">
        <v>22575954.798504941</v>
      </c>
      <c r="Q61" s="42">
        <f t="shared" si="1"/>
        <v>8.4160237336314433E-2</v>
      </c>
      <c r="R61" s="41">
        <v>14951846.17589587</v>
      </c>
      <c r="S61" s="42">
        <f t="shared" si="5"/>
        <v>5.573854722914285E-2</v>
      </c>
      <c r="T61" s="43" t="s">
        <v>72</v>
      </c>
      <c r="U61" s="43" t="s">
        <v>187</v>
      </c>
    </row>
    <row r="62" spans="1:21" s="30" customFormat="1" ht="52.5" customHeight="1" x14ac:dyDescent="0.2">
      <c r="A62" s="38" t="s">
        <v>74</v>
      </c>
      <c r="B62" s="39" t="s">
        <v>67</v>
      </c>
      <c r="C62" s="39" t="s">
        <v>37</v>
      </c>
      <c r="D62" s="39" t="s">
        <v>75</v>
      </c>
      <c r="E62" s="39"/>
      <c r="F62" s="39" t="s">
        <v>69</v>
      </c>
      <c r="G62" s="39" t="s">
        <v>194</v>
      </c>
      <c r="H62" s="40" t="s">
        <v>195</v>
      </c>
      <c r="I62" s="39">
        <v>0</v>
      </c>
      <c r="J62" s="39">
        <v>0</v>
      </c>
      <c r="K62" s="39">
        <v>100756791</v>
      </c>
      <c r="L62" s="39">
        <v>972012491</v>
      </c>
      <c r="M62" s="39">
        <f t="shared" si="3"/>
        <v>1072769282</v>
      </c>
      <c r="N62" s="41">
        <v>276138438.03949684</v>
      </c>
      <c r="O62" s="42">
        <f t="shared" si="0"/>
        <v>0.25740710763518754</v>
      </c>
      <c r="P62" s="41">
        <v>95146747.409496859</v>
      </c>
      <c r="Q62" s="42">
        <f t="shared" si="1"/>
        <v>8.8692647157188886E-2</v>
      </c>
      <c r="R62" s="41">
        <v>35270362.770243488</v>
      </c>
      <c r="S62" s="42">
        <f t="shared" si="5"/>
        <v>3.2877864198803085E-2</v>
      </c>
      <c r="T62" s="43" t="s">
        <v>72</v>
      </c>
      <c r="U62" s="43" t="s">
        <v>187</v>
      </c>
    </row>
    <row r="63" spans="1:21" s="30" customFormat="1" ht="52.5" customHeight="1" x14ac:dyDescent="0.2">
      <c r="A63" s="38" t="s">
        <v>74</v>
      </c>
      <c r="B63" s="39" t="s">
        <v>67</v>
      </c>
      <c r="C63" s="39" t="s">
        <v>37</v>
      </c>
      <c r="D63" s="39" t="s">
        <v>75</v>
      </c>
      <c r="E63" s="39"/>
      <c r="F63" s="39" t="s">
        <v>69</v>
      </c>
      <c r="G63" s="39" t="s">
        <v>196</v>
      </c>
      <c r="H63" s="40" t="s">
        <v>197</v>
      </c>
      <c r="I63" s="39">
        <v>0</v>
      </c>
      <c r="J63" s="39">
        <v>0</v>
      </c>
      <c r="K63" s="39">
        <v>57976422</v>
      </c>
      <c r="L63" s="39">
        <v>2264676315</v>
      </c>
      <c r="M63" s="39">
        <f t="shared" si="3"/>
        <v>2322652737</v>
      </c>
      <c r="N63" s="41">
        <v>643649735.13258886</v>
      </c>
      <c r="O63" s="42">
        <f t="shared" si="0"/>
        <v>0.27711836766607822</v>
      </c>
      <c r="P63" s="41">
        <v>129479242.90258886</v>
      </c>
      <c r="Q63" s="42">
        <f t="shared" si="1"/>
        <v>5.5746277021948488E-2</v>
      </c>
      <c r="R63" s="41">
        <v>22136217.349391453</v>
      </c>
      <c r="S63" s="42">
        <f t="shared" si="5"/>
        <v>9.5305755340693681E-3</v>
      </c>
      <c r="T63" s="43" t="s">
        <v>72</v>
      </c>
      <c r="U63" s="43" t="s">
        <v>187</v>
      </c>
    </row>
    <row r="64" spans="1:21" s="30" customFormat="1" ht="52.5" customHeight="1" x14ac:dyDescent="0.2">
      <c r="A64" s="38" t="s">
        <v>74</v>
      </c>
      <c r="B64" s="39" t="s">
        <v>67</v>
      </c>
      <c r="C64" s="39" t="s">
        <v>37</v>
      </c>
      <c r="D64" s="39" t="s">
        <v>75</v>
      </c>
      <c r="E64" s="39"/>
      <c r="F64" s="39" t="s">
        <v>69</v>
      </c>
      <c r="G64" s="39" t="s">
        <v>198</v>
      </c>
      <c r="H64" s="40" t="s">
        <v>199</v>
      </c>
      <c r="I64" s="39">
        <v>0</v>
      </c>
      <c r="J64" s="39">
        <v>0</v>
      </c>
      <c r="K64" s="39">
        <v>39233450</v>
      </c>
      <c r="L64" s="39">
        <v>764393089</v>
      </c>
      <c r="M64" s="39">
        <f t="shared" si="3"/>
        <v>803626539</v>
      </c>
      <c r="N64" s="41">
        <v>6572847.12950831</v>
      </c>
      <c r="O64" s="42">
        <f t="shared" si="0"/>
        <v>8.1789821646349459E-3</v>
      </c>
      <c r="P64" s="41">
        <v>469866.12950831017</v>
      </c>
      <c r="Q64" s="42">
        <f t="shared" si="1"/>
        <v>5.8468219590282868E-4</v>
      </c>
      <c r="R64" s="41">
        <v>17286.383649017607</v>
      </c>
      <c r="S64" s="42">
        <f t="shared" si="5"/>
        <v>2.1510468868447373E-5</v>
      </c>
      <c r="T64" s="43" t="s">
        <v>72</v>
      </c>
      <c r="U64" s="43" t="s">
        <v>187</v>
      </c>
    </row>
    <row r="65" spans="1:21" s="30" customFormat="1" ht="52.5" customHeight="1" x14ac:dyDescent="0.2">
      <c r="A65" s="38" t="s">
        <v>74</v>
      </c>
      <c r="B65" s="39" t="s">
        <v>67</v>
      </c>
      <c r="C65" s="39" t="s">
        <v>37</v>
      </c>
      <c r="D65" s="39" t="s">
        <v>75</v>
      </c>
      <c r="E65" s="39"/>
      <c r="F65" s="39" t="s">
        <v>69</v>
      </c>
      <c r="G65" s="39" t="s">
        <v>200</v>
      </c>
      <c r="H65" s="40" t="s">
        <v>201</v>
      </c>
      <c r="I65" s="39">
        <v>0</v>
      </c>
      <c r="J65" s="39">
        <v>0</v>
      </c>
      <c r="K65" s="39">
        <v>284683045</v>
      </c>
      <c r="L65" s="39">
        <v>638274564</v>
      </c>
      <c r="M65" s="39">
        <f t="shared" si="3"/>
        <v>922957609</v>
      </c>
      <c r="N65" s="41">
        <v>286920576.26155531</v>
      </c>
      <c r="O65" s="42">
        <f t="shared" si="0"/>
        <v>0.31087080648527954</v>
      </c>
      <c r="P65" s="41">
        <v>192331245.26155534</v>
      </c>
      <c r="Q65" s="42">
        <f t="shared" si="1"/>
        <v>0.20838578433731222</v>
      </c>
      <c r="R65" s="41">
        <v>103225436.25091529</v>
      </c>
      <c r="S65" s="42">
        <f t="shared" si="5"/>
        <v>0.11184201229215424</v>
      </c>
      <c r="T65" s="43" t="s">
        <v>72</v>
      </c>
      <c r="U65" s="43" t="s">
        <v>187</v>
      </c>
    </row>
    <row r="66" spans="1:21" s="30" customFormat="1" ht="52.5" customHeight="1" x14ac:dyDescent="0.2">
      <c r="A66" s="38" t="s">
        <v>74</v>
      </c>
      <c r="B66" s="39" t="s">
        <v>67</v>
      </c>
      <c r="C66" s="39" t="s">
        <v>37</v>
      </c>
      <c r="D66" s="39" t="s">
        <v>75</v>
      </c>
      <c r="E66" s="39"/>
      <c r="F66" s="39" t="s">
        <v>69</v>
      </c>
      <c r="G66" s="39" t="s">
        <v>202</v>
      </c>
      <c r="H66" s="40" t="s">
        <v>203</v>
      </c>
      <c r="I66" s="39">
        <v>0</v>
      </c>
      <c r="J66" s="39">
        <v>0</v>
      </c>
      <c r="K66" s="39">
        <v>0</v>
      </c>
      <c r="L66" s="39">
        <v>147120000</v>
      </c>
      <c r="M66" s="39">
        <f t="shared" si="3"/>
        <v>147120000</v>
      </c>
      <c r="N66" s="41">
        <v>86018.444661224145</v>
      </c>
      <c r="O66" s="42">
        <f t="shared" si="0"/>
        <v>5.8468219590282857E-4</v>
      </c>
      <c r="P66" s="41">
        <v>86018.444661224145</v>
      </c>
      <c r="Q66" s="42">
        <f t="shared" si="1"/>
        <v>5.8468219590282857E-4</v>
      </c>
      <c r="R66" s="41">
        <v>3164.620179925977</v>
      </c>
      <c r="S66" s="42">
        <f t="shared" si="5"/>
        <v>2.1510468868447369E-5</v>
      </c>
      <c r="T66" s="43" t="s">
        <v>72</v>
      </c>
      <c r="U66" s="43" t="s">
        <v>187</v>
      </c>
    </row>
    <row r="67" spans="1:21" s="30" customFormat="1" ht="52.5" customHeight="1" x14ac:dyDescent="0.2">
      <c r="A67" s="38" t="s">
        <v>74</v>
      </c>
      <c r="B67" s="39" t="s">
        <v>67</v>
      </c>
      <c r="C67" s="39" t="s">
        <v>37</v>
      </c>
      <c r="D67" s="39" t="s">
        <v>75</v>
      </c>
      <c r="E67" s="39"/>
      <c r="F67" s="39" t="s">
        <v>69</v>
      </c>
      <c r="G67" s="39" t="s">
        <v>204</v>
      </c>
      <c r="H67" s="40" t="s">
        <v>205</v>
      </c>
      <c r="I67" s="39">
        <v>0</v>
      </c>
      <c r="J67" s="39">
        <v>0</v>
      </c>
      <c r="K67" s="39">
        <v>0</v>
      </c>
      <c r="L67" s="39">
        <v>60000000</v>
      </c>
      <c r="M67" s="39">
        <f t="shared" si="3"/>
        <v>60000000</v>
      </c>
      <c r="N67" s="41">
        <v>49787904.185681276</v>
      </c>
      <c r="O67" s="42">
        <f t="shared" si="0"/>
        <v>0.82979840309468789</v>
      </c>
      <c r="P67" s="41">
        <v>31802126.663602442</v>
      </c>
      <c r="Q67" s="42">
        <f t="shared" si="1"/>
        <v>0.53003544439337402</v>
      </c>
      <c r="R67" s="41">
        <v>1290.6281321068423</v>
      </c>
      <c r="S67" s="42">
        <f t="shared" si="5"/>
        <v>2.1510468868447373E-5</v>
      </c>
      <c r="T67" s="43" t="s">
        <v>72</v>
      </c>
      <c r="U67" s="43" t="s">
        <v>187</v>
      </c>
    </row>
    <row r="68" spans="1:21" s="30" customFormat="1" ht="52.5" customHeight="1" x14ac:dyDescent="0.2">
      <c r="A68" s="38" t="s">
        <v>66</v>
      </c>
      <c r="B68" s="39" t="s">
        <v>67</v>
      </c>
      <c r="C68" s="39" t="s">
        <v>37</v>
      </c>
      <c r="D68" s="39" t="s">
        <v>75</v>
      </c>
      <c r="E68" s="39"/>
      <c r="F68" s="39" t="s">
        <v>69</v>
      </c>
      <c r="G68" s="39" t="s">
        <v>206</v>
      </c>
      <c r="H68" s="40" t="s">
        <v>207</v>
      </c>
      <c r="I68" s="39">
        <v>0</v>
      </c>
      <c r="J68" s="39">
        <v>0</v>
      </c>
      <c r="K68" s="39">
        <v>0</v>
      </c>
      <c r="L68" s="39">
        <v>25000000</v>
      </c>
      <c r="M68" s="39">
        <f t="shared" si="3"/>
        <v>25000000</v>
      </c>
      <c r="N68" s="41">
        <v>17877999.054897569</v>
      </c>
      <c r="O68" s="42">
        <f t="shared" si="0"/>
        <v>0.71511996219590279</v>
      </c>
      <c r="P68" s="41">
        <v>17877999.054897569</v>
      </c>
      <c r="Q68" s="42">
        <f t="shared" si="1"/>
        <v>0.71511996219590279</v>
      </c>
      <c r="R68" s="41">
        <v>4298278.2617217116</v>
      </c>
      <c r="S68" s="42">
        <f t="shared" si="5"/>
        <v>0.17193113046886846</v>
      </c>
      <c r="T68" s="43" t="s">
        <v>72</v>
      </c>
      <c r="U68" s="43" t="s">
        <v>187</v>
      </c>
    </row>
    <row r="69" spans="1:21" s="30" customFormat="1" ht="52.5" customHeight="1" x14ac:dyDescent="0.2">
      <c r="A69" s="38" t="s">
        <v>74</v>
      </c>
      <c r="B69" s="39" t="s">
        <v>67</v>
      </c>
      <c r="C69" s="39" t="s">
        <v>37</v>
      </c>
      <c r="D69" s="39" t="s">
        <v>75</v>
      </c>
      <c r="E69" s="39"/>
      <c r="F69" s="39" t="s">
        <v>69</v>
      </c>
      <c r="G69" s="39" t="s">
        <v>208</v>
      </c>
      <c r="H69" s="40" t="s">
        <v>209</v>
      </c>
      <c r="I69" s="39">
        <v>0</v>
      </c>
      <c r="J69" s="39">
        <v>0</v>
      </c>
      <c r="K69" s="39">
        <v>0</v>
      </c>
      <c r="L69" s="39">
        <v>35000000</v>
      </c>
      <c r="M69" s="39">
        <f t="shared" si="3"/>
        <v>35000000</v>
      </c>
      <c r="N69" s="41">
        <v>31787509.608704869</v>
      </c>
      <c r="O69" s="42">
        <f t="shared" si="0"/>
        <v>0.9082145602487105</v>
      </c>
      <c r="P69" s="41">
        <v>49773287.130783707</v>
      </c>
      <c r="Q69" s="42">
        <f t="shared" si="1"/>
        <v>1.4220939180223917</v>
      </c>
      <c r="R69" s="41">
        <v>752.86641039565791</v>
      </c>
      <c r="S69" s="42">
        <f t="shared" si="5"/>
        <v>2.1510468868447369E-5</v>
      </c>
      <c r="T69" s="43" t="s">
        <v>72</v>
      </c>
      <c r="U69" s="43" t="s">
        <v>210</v>
      </c>
    </row>
    <row r="70" spans="1:21" s="30" customFormat="1" ht="52.5" customHeight="1" x14ac:dyDescent="0.2">
      <c r="A70" s="38" t="s">
        <v>74</v>
      </c>
      <c r="B70" s="39" t="s">
        <v>67</v>
      </c>
      <c r="C70" s="39" t="s">
        <v>26</v>
      </c>
      <c r="D70" s="39" t="s">
        <v>75</v>
      </c>
      <c r="E70" s="39"/>
      <c r="F70" s="39" t="s">
        <v>69</v>
      </c>
      <c r="G70" s="39" t="s">
        <v>211</v>
      </c>
      <c r="H70" s="40" t="s">
        <v>212</v>
      </c>
      <c r="I70" s="39">
        <v>9605670.0200999994</v>
      </c>
      <c r="J70" s="39">
        <v>13187608.559999999</v>
      </c>
      <c r="K70" s="39">
        <v>0</v>
      </c>
      <c r="L70" s="39">
        <v>607434</v>
      </c>
      <c r="M70" s="39">
        <f t="shared" si="3"/>
        <v>10213104.020099999</v>
      </c>
      <c r="N70" s="41">
        <v>4201849.5607668255</v>
      </c>
      <c r="O70" s="42">
        <f t="shared" si="0"/>
        <v>0.41141748409664036</v>
      </c>
      <c r="P70" s="41">
        <v>3202513.1557232561</v>
      </c>
      <c r="Q70" s="42">
        <f t="shared" si="1"/>
        <v>0.31356903341241982</v>
      </c>
      <c r="R70" s="41">
        <v>2325738.5564398845</v>
      </c>
      <c r="S70" s="42">
        <f t="shared" si="5"/>
        <v>0.22772102897049634</v>
      </c>
      <c r="T70" s="43" t="s">
        <v>72</v>
      </c>
      <c r="U70" s="43" t="s">
        <v>213</v>
      </c>
    </row>
    <row r="71" spans="1:21" s="30" customFormat="1" ht="52.5" customHeight="1" x14ac:dyDescent="0.2">
      <c r="A71" s="38" t="s">
        <v>74</v>
      </c>
      <c r="B71" s="39" t="s">
        <v>67</v>
      </c>
      <c r="C71" s="39" t="s">
        <v>26</v>
      </c>
      <c r="D71" s="39" t="s">
        <v>75</v>
      </c>
      <c r="E71" s="39"/>
      <c r="F71" s="39" t="s">
        <v>69</v>
      </c>
      <c r="G71" s="39" t="s">
        <v>214</v>
      </c>
      <c r="H71" s="40" t="s">
        <v>215</v>
      </c>
      <c r="I71" s="39">
        <v>5246483.3444999997</v>
      </c>
      <c r="J71" s="39">
        <v>4395869.5199999996</v>
      </c>
      <c r="K71" s="39">
        <v>0</v>
      </c>
      <c r="L71" s="39">
        <v>809912</v>
      </c>
      <c r="M71" s="39">
        <f t="shared" si="3"/>
        <v>6056395.3444999997</v>
      </c>
      <c r="N71" s="41">
        <v>2295066.5060554254</v>
      </c>
      <c r="O71" s="42">
        <f t="shared" si="0"/>
        <v>0.37894925537508817</v>
      </c>
      <c r="P71" s="41">
        <v>946.5241979714292</v>
      </c>
      <c r="Q71" s="42">
        <f t="shared" si="1"/>
        <v>1.5628507455858165E-4</v>
      </c>
      <c r="R71" s="41">
        <v>15.748032974799147</v>
      </c>
      <c r="S71" s="42">
        <f t="shared" si="5"/>
        <v>2.600231999237042E-6</v>
      </c>
      <c r="T71" s="43" t="s">
        <v>72</v>
      </c>
      <c r="U71" s="43" t="s">
        <v>213</v>
      </c>
    </row>
    <row r="72" spans="1:21" s="30" customFormat="1" ht="52.5" customHeight="1" x14ac:dyDescent="0.2">
      <c r="A72" s="38" t="s">
        <v>66</v>
      </c>
      <c r="B72" s="39" t="s">
        <v>67</v>
      </c>
      <c r="C72" s="39" t="s">
        <v>25</v>
      </c>
      <c r="D72" s="39" t="s">
        <v>75</v>
      </c>
      <c r="E72" s="39"/>
      <c r="F72" s="39" t="s">
        <v>69</v>
      </c>
      <c r="G72" s="39" t="s">
        <v>216</v>
      </c>
      <c r="H72" s="40" t="s">
        <v>217</v>
      </c>
      <c r="I72" s="39">
        <v>0</v>
      </c>
      <c r="J72" s="39">
        <v>0</v>
      </c>
      <c r="K72" s="39">
        <v>0</v>
      </c>
      <c r="L72" s="39">
        <v>54404848</v>
      </c>
      <c r="M72" s="39">
        <f t="shared" si="3"/>
        <v>54404848</v>
      </c>
      <c r="N72" s="41">
        <v>54413350.665726028</v>
      </c>
      <c r="O72" s="42">
        <f t="shared" si="0"/>
        <v>1.0001562850745587</v>
      </c>
      <c r="P72" s="41">
        <v>54413350.665726028</v>
      </c>
      <c r="Q72" s="42">
        <f t="shared" si="1"/>
        <v>1.0001562850745587</v>
      </c>
      <c r="R72" s="41">
        <v>141.46522668322737</v>
      </c>
      <c r="S72" s="42">
        <f t="shared" si="5"/>
        <v>2.6002319992370416E-6</v>
      </c>
      <c r="T72" s="43" t="s">
        <v>72</v>
      </c>
      <c r="U72" s="43" t="s">
        <v>213</v>
      </c>
    </row>
    <row r="73" spans="1:21" s="30" customFormat="1" ht="52.5" customHeight="1" x14ac:dyDescent="0.2">
      <c r="A73" s="38" t="s">
        <v>74</v>
      </c>
      <c r="B73" s="39" t="s">
        <v>67</v>
      </c>
      <c r="C73" s="39" t="s">
        <v>25</v>
      </c>
      <c r="D73" s="39" t="s">
        <v>75</v>
      </c>
      <c r="E73" s="39"/>
      <c r="F73" s="39" t="s">
        <v>69</v>
      </c>
      <c r="G73" s="39" t="s">
        <v>218</v>
      </c>
      <c r="H73" s="40" t="s">
        <v>212</v>
      </c>
      <c r="I73" s="39">
        <v>81024024.021866649</v>
      </c>
      <c r="J73" s="39">
        <v>65938042.79999999</v>
      </c>
      <c r="K73" s="39">
        <v>0</v>
      </c>
      <c r="L73" s="39">
        <v>0</v>
      </c>
      <c r="M73" s="39">
        <f t="shared" si="3"/>
        <v>81024024.021866649</v>
      </c>
      <c r="N73" s="41">
        <v>35441886.634923287</v>
      </c>
      <c r="O73" s="42">
        <f t="shared" ref="O73:O136" si="6">+N73/M73</f>
        <v>0.43742441902611851</v>
      </c>
      <c r="P73" s="41">
        <v>22685392.845635295</v>
      </c>
      <c r="Q73" s="42">
        <f t="shared" ref="Q73:Q136" si="7">+P73/M73</f>
        <v>0.27998353722240449</v>
      </c>
      <c r="R73" s="41">
        <v>23117783.681259967</v>
      </c>
      <c r="S73" s="42">
        <f t="shared" si="5"/>
        <v>0.28532011289665116</v>
      </c>
      <c r="T73" s="43" t="s">
        <v>72</v>
      </c>
      <c r="U73" s="43" t="s">
        <v>213</v>
      </c>
    </row>
    <row r="74" spans="1:21" s="30" customFormat="1" ht="52.5" customHeight="1" x14ac:dyDescent="0.2">
      <c r="A74" s="38" t="s">
        <v>74</v>
      </c>
      <c r="B74" s="39" t="s">
        <v>67</v>
      </c>
      <c r="C74" s="39" t="s">
        <v>25</v>
      </c>
      <c r="D74" s="39" t="s">
        <v>75</v>
      </c>
      <c r="E74" s="39"/>
      <c r="F74" s="39" t="s">
        <v>69</v>
      </c>
      <c r="G74" s="39" t="s">
        <v>219</v>
      </c>
      <c r="H74" s="40" t="s">
        <v>215</v>
      </c>
      <c r="I74" s="39">
        <v>32466058.07333333</v>
      </c>
      <c r="J74" s="39">
        <v>29305796.799999997</v>
      </c>
      <c r="K74" s="39">
        <v>0</v>
      </c>
      <c r="L74" s="39">
        <v>0</v>
      </c>
      <c r="M74" s="39">
        <f t="shared" si="3"/>
        <v>32466058.07333333</v>
      </c>
      <c r="N74" s="41">
        <v>14201446.590796055</v>
      </c>
      <c r="O74" s="42">
        <f t="shared" si="6"/>
        <v>0.43742441902611845</v>
      </c>
      <c r="P74" s="41">
        <v>15697304.960306615</v>
      </c>
      <c r="Q74" s="42">
        <f t="shared" si="7"/>
        <v>0.48349894911325625</v>
      </c>
      <c r="R74" s="41">
        <v>15692315.419283092</v>
      </c>
      <c r="S74" s="42">
        <f t="shared" ref="S74:S106" si="8">+R74/M74</f>
        <v>0.48334526427069691</v>
      </c>
      <c r="T74" s="43" t="s">
        <v>72</v>
      </c>
      <c r="U74" s="43" t="s">
        <v>213</v>
      </c>
    </row>
    <row r="75" spans="1:21" s="30" customFormat="1" ht="52.5" customHeight="1" x14ac:dyDescent="0.2">
      <c r="A75" s="38" t="s">
        <v>74</v>
      </c>
      <c r="B75" s="39" t="s">
        <v>67</v>
      </c>
      <c r="C75" s="39" t="s">
        <v>25</v>
      </c>
      <c r="D75" s="39" t="s">
        <v>75</v>
      </c>
      <c r="E75" s="39" t="s">
        <v>174</v>
      </c>
      <c r="F75" s="38" t="s">
        <v>101</v>
      </c>
      <c r="G75" s="39" t="s">
        <v>220</v>
      </c>
      <c r="H75" s="40" t="s">
        <v>221</v>
      </c>
      <c r="I75" s="39">
        <v>0</v>
      </c>
      <c r="J75" s="39">
        <v>0</v>
      </c>
      <c r="K75" s="39">
        <v>174481422</v>
      </c>
      <c r="L75" s="39">
        <v>0</v>
      </c>
      <c r="M75" s="39">
        <f t="shared" ref="M75:M138" si="9">+I75+K75+L75</f>
        <v>174481422</v>
      </c>
      <c r="N75" s="41">
        <v>144140088.84204635</v>
      </c>
      <c r="O75" s="42">
        <f t="shared" si="6"/>
        <v>0.82610565176415374</v>
      </c>
      <c r="P75" s="41">
        <v>99415420.84204635</v>
      </c>
      <c r="Q75" s="42">
        <f t="shared" si="7"/>
        <v>0.56977653954497431</v>
      </c>
      <c r="R75" s="41">
        <v>38651401.692176759</v>
      </c>
      <c r="S75" s="42">
        <f t="shared" si="8"/>
        <v>0.22152158808160538</v>
      </c>
      <c r="T75" s="43" t="s">
        <v>72</v>
      </c>
      <c r="U75" s="43" t="s">
        <v>213</v>
      </c>
    </row>
    <row r="76" spans="1:21" s="30" customFormat="1" ht="52.5" customHeight="1" x14ac:dyDescent="0.2">
      <c r="A76" s="38" t="s">
        <v>74</v>
      </c>
      <c r="B76" s="39" t="s">
        <v>67</v>
      </c>
      <c r="C76" s="39" t="s">
        <v>25</v>
      </c>
      <c r="D76" s="39" t="s">
        <v>75</v>
      </c>
      <c r="E76" s="39" t="s">
        <v>174</v>
      </c>
      <c r="F76" s="38" t="s">
        <v>101</v>
      </c>
      <c r="G76" s="39" t="s">
        <v>222</v>
      </c>
      <c r="H76" s="40" t="s">
        <v>223</v>
      </c>
      <c r="I76" s="39">
        <v>22726240.651333332</v>
      </c>
      <c r="J76" s="39">
        <v>18316123</v>
      </c>
      <c r="K76" s="39">
        <v>39358000</v>
      </c>
      <c r="L76" s="39">
        <v>0</v>
      </c>
      <c r="M76" s="39">
        <f t="shared" si="9"/>
        <v>62084240.651333332</v>
      </c>
      <c r="N76" s="41">
        <v>16299245.681521716</v>
      </c>
      <c r="O76" s="42">
        <f t="shared" si="6"/>
        <v>0.26253434866117947</v>
      </c>
      <c r="P76" s="41">
        <v>3239906.8401791067</v>
      </c>
      <c r="Q76" s="42">
        <f t="shared" si="7"/>
        <v>5.2185656233995119E-2</v>
      </c>
      <c r="R76" s="41">
        <v>3230365.43342919</v>
      </c>
      <c r="S76" s="42">
        <f t="shared" si="8"/>
        <v>5.2031971391435776E-2</v>
      </c>
      <c r="T76" s="43" t="s">
        <v>72</v>
      </c>
      <c r="U76" s="43" t="s">
        <v>213</v>
      </c>
    </row>
    <row r="77" spans="1:21" s="30" customFormat="1" ht="52.5" customHeight="1" x14ac:dyDescent="0.2">
      <c r="A77" s="38" t="s">
        <v>74</v>
      </c>
      <c r="B77" s="39" t="s">
        <v>67</v>
      </c>
      <c r="C77" s="39" t="s">
        <v>28</v>
      </c>
      <c r="D77" s="39" t="s">
        <v>75</v>
      </c>
      <c r="E77" s="39"/>
      <c r="F77" s="39" t="s">
        <v>69</v>
      </c>
      <c r="G77" s="39" t="s">
        <v>224</v>
      </c>
      <c r="H77" s="40" t="s">
        <v>225</v>
      </c>
      <c r="I77" s="39">
        <v>5265908.7109999992</v>
      </c>
      <c r="J77" s="39">
        <v>10989673.799999999</v>
      </c>
      <c r="K77" s="39">
        <v>0</v>
      </c>
      <c r="L77" s="39">
        <v>0</v>
      </c>
      <c r="M77" s="39">
        <f t="shared" si="9"/>
        <v>5265908.7109999992</v>
      </c>
      <c r="N77" s="41">
        <v>2303437.0585537511</v>
      </c>
      <c r="O77" s="42">
        <f t="shared" si="6"/>
        <v>0.43742441902611851</v>
      </c>
      <c r="P77" s="41">
        <v>822.98293551731945</v>
      </c>
      <c r="Q77" s="42">
        <f t="shared" si="7"/>
        <v>1.5628507455858165E-4</v>
      </c>
      <c r="R77" s="41">
        <v>13.692584335403282</v>
      </c>
      <c r="S77" s="42">
        <f t="shared" si="8"/>
        <v>2.600231999237042E-6</v>
      </c>
      <c r="T77" s="43" t="s">
        <v>72</v>
      </c>
      <c r="U77" s="43" t="s">
        <v>213</v>
      </c>
    </row>
    <row r="78" spans="1:21" s="30" customFormat="1" ht="52.5" customHeight="1" x14ac:dyDescent="0.2">
      <c r="A78" s="38" t="s">
        <v>74</v>
      </c>
      <c r="B78" s="39" t="s">
        <v>67</v>
      </c>
      <c r="C78" s="39" t="s">
        <v>28</v>
      </c>
      <c r="D78" s="39" t="s">
        <v>75</v>
      </c>
      <c r="E78" s="39"/>
      <c r="F78" s="39" t="s">
        <v>69</v>
      </c>
      <c r="G78" s="39" t="s">
        <v>226</v>
      </c>
      <c r="H78" s="40" t="s">
        <v>215</v>
      </c>
      <c r="I78" s="39">
        <v>5265908.7109999992</v>
      </c>
      <c r="J78" s="39">
        <v>10989673.799999999</v>
      </c>
      <c r="K78" s="39">
        <v>0</v>
      </c>
      <c r="L78" s="39">
        <v>0</v>
      </c>
      <c r="M78" s="39">
        <f t="shared" si="9"/>
        <v>5265908.7109999992</v>
      </c>
      <c r="N78" s="41">
        <v>2303437.0585537511</v>
      </c>
      <c r="O78" s="42">
        <f t="shared" si="6"/>
        <v>0.43742441902611851</v>
      </c>
      <c r="P78" s="41">
        <v>822.98293551731945</v>
      </c>
      <c r="Q78" s="42">
        <f t="shared" si="7"/>
        <v>1.5628507455858165E-4</v>
      </c>
      <c r="R78" s="41">
        <v>13.692584335403282</v>
      </c>
      <c r="S78" s="42">
        <f t="shared" si="8"/>
        <v>2.600231999237042E-6</v>
      </c>
      <c r="T78" s="43" t="s">
        <v>72</v>
      </c>
      <c r="U78" s="43" t="s">
        <v>213</v>
      </c>
    </row>
    <row r="79" spans="1:21" s="30" customFormat="1" ht="52.5" customHeight="1" x14ac:dyDescent="0.2">
      <c r="A79" s="38" t="s">
        <v>74</v>
      </c>
      <c r="B79" s="39" t="s">
        <v>67</v>
      </c>
      <c r="C79" s="39" t="s">
        <v>29</v>
      </c>
      <c r="D79" s="39" t="s">
        <v>75</v>
      </c>
      <c r="E79" s="39"/>
      <c r="F79" s="39" t="s">
        <v>69</v>
      </c>
      <c r="G79" s="39" t="s">
        <v>227</v>
      </c>
      <c r="H79" s="40" t="s">
        <v>212</v>
      </c>
      <c r="I79" s="39">
        <v>123121790.97335997</v>
      </c>
      <c r="J79" s="39">
        <v>53483079.159999996</v>
      </c>
      <c r="K79" s="39">
        <v>0</v>
      </c>
      <c r="L79" s="39">
        <v>93492463</v>
      </c>
      <c r="M79" s="39">
        <f t="shared" si="9"/>
        <v>216614253.97335997</v>
      </c>
      <c r="N79" s="41">
        <v>53871089.36252781</v>
      </c>
      <c r="O79" s="42">
        <f t="shared" si="6"/>
        <v>0.24869595778841533</v>
      </c>
      <c r="P79" s="41">
        <v>6214130.5748326778</v>
      </c>
      <c r="Q79" s="42">
        <f t="shared" si="7"/>
        <v>2.8687542305488884E-2</v>
      </c>
      <c r="R79" s="41">
        <v>6611202.247314672</v>
      </c>
      <c r="S79" s="42">
        <f t="shared" si="8"/>
        <v>3.0520624225069428E-2</v>
      </c>
      <c r="T79" s="43" t="s">
        <v>72</v>
      </c>
      <c r="U79" s="43" t="s">
        <v>213</v>
      </c>
    </row>
    <row r="80" spans="1:21" s="30" customFormat="1" ht="52.5" customHeight="1" x14ac:dyDescent="0.2">
      <c r="A80" s="38" t="s">
        <v>74</v>
      </c>
      <c r="B80" s="39" t="s">
        <v>67</v>
      </c>
      <c r="C80" s="39" t="s">
        <v>29</v>
      </c>
      <c r="D80" s="39" t="s">
        <v>75</v>
      </c>
      <c r="E80" s="39"/>
      <c r="F80" s="39" t="s">
        <v>69</v>
      </c>
      <c r="G80" s="39" t="s">
        <v>228</v>
      </c>
      <c r="H80" s="40" t="s">
        <v>215</v>
      </c>
      <c r="I80" s="39">
        <v>181472713.59600002</v>
      </c>
      <c r="J80" s="39">
        <v>5128514.4399999995</v>
      </c>
      <c r="K80" s="39">
        <v>0</v>
      </c>
      <c r="L80" s="39">
        <v>0</v>
      </c>
      <c r="M80" s="39">
        <f t="shared" si="9"/>
        <v>181472713.59600002</v>
      </c>
      <c r="N80" s="41">
        <v>79380596.313823506</v>
      </c>
      <c r="O80" s="42">
        <f t="shared" si="6"/>
        <v>0.43742441902611851</v>
      </c>
      <c r="P80" s="41">
        <v>21625168.4765747</v>
      </c>
      <c r="Q80" s="42">
        <f t="shared" si="7"/>
        <v>0.11916484879769472</v>
      </c>
      <c r="R80" s="41">
        <v>21597278.871156882</v>
      </c>
      <c r="S80" s="42">
        <f t="shared" si="8"/>
        <v>0.11901116395513538</v>
      </c>
      <c r="T80" s="43" t="s">
        <v>72</v>
      </c>
      <c r="U80" s="43" t="s">
        <v>213</v>
      </c>
    </row>
    <row r="81" spans="1:21" s="30" customFormat="1" ht="84" customHeight="1" x14ac:dyDescent="0.2">
      <c r="A81" s="38" t="s">
        <v>74</v>
      </c>
      <c r="B81" s="39" t="s">
        <v>67</v>
      </c>
      <c r="C81" s="39" t="s">
        <v>30</v>
      </c>
      <c r="D81" s="39" t="s">
        <v>75</v>
      </c>
      <c r="E81" s="39" t="s">
        <v>174</v>
      </c>
      <c r="F81" s="38" t="s">
        <v>101</v>
      </c>
      <c r="G81" s="39" t="s">
        <v>229</v>
      </c>
      <c r="H81" s="40" t="s">
        <v>230</v>
      </c>
      <c r="I81" s="39">
        <v>8401514.5183333326</v>
      </c>
      <c r="J81" s="39">
        <v>7326449.1999999993</v>
      </c>
      <c r="K81" s="39">
        <v>222901511</v>
      </c>
      <c r="L81" s="39">
        <v>0</v>
      </c>
      <c r="M81" s="39">
        <f t="shared" si="9"/>
        <v>231303025.51833335</v>
      </c>
      <c r="N81" s="41">
        <v>192249972.78638732</v>
      </c>
      <c r="O81" s="42">
        <f t="shared" si="6"/>
        <v>0.83116064891744945</v>
      </c>
      <c r="P81" s="41">
        <v>120189038.21058875</v>
      </c>
      <c r="Q81" s="42">
        <f t="shared" si="7"/>
        <v>0.51961723345924171</v>
      </c>
      <c r="R81" s="41">
        <v>75834702.441528469</v>
      </c>
      <c r="S81" s="42">
        <f t="shared" si="8"/>
        <v>0.32785867055386925</v>
      </c>
      <c r="T81" s="43" t="s">
        <v>72</v>
      </c>
      <c r="U81" s="43" t="s">
        <v>213</v>
      </c>
    </row>
    <row r="82" spans="1:21" s="30" customFormat="1" ht="84" customHeight="1" x14ac:dyDescent="0.2">
      <c r="A82" s="38" t="s">
        <v>231</v>
      </c>
      <c r="B82" s="39" t="s">
        <v>155</v>
      </c>
      <c r="C82" s="39" t="s">
        <v>31</v>
      </c>
      <c r="D82" s="39" t="s">
        <v>13</v>
      </c>
      <c r="E82" s="39" t="s">
        <v>177</v>
      </c>
      <c r="F82" s="38" t="s">
        <v>101</v>
      </c>
      <c r="G82" s="39" t="s">
        <v>380</v>
      </c>
      <c r="H82" s="40" t="s">
        <v>304</v>
      </c>
      <c r="I82" s="39">
        <v>0</v>
      </c>
      <c r="J82" s="39">
        <v>0</v>
      </c>
      <c r="K82" s="39">
        <v>0</v>
      </c>
      <c r="L82" s="39">
        <v>0</v>
      </c>
      <c r="M82" s="39">
        <f t="shared" si="9"/>
        <v>0</v>
      </c>
      <c r="N82" s="41">
        <v>0</v>
      </c>
      <c r="O82" s="42" t="e">
        <f t="shared" si="6"/>
        <v>#DIV/0!</v>
      </c>
      <c r="P82" s="41">
        <v>0</v>
      </c>
      <c r="Q82" s="42" t="e">
        <f t="shared" si="7"/>
        <v>#DIV/0!</v>
      </c>
      <c r="R82" s="41">
        <v>0</v>
      </c>
      <c r="S82" s="42"/>
      <c r="T82" s="43" t="s">
        <v>302</v>
      </c>
      <c r="U82" s="43" t="s">
        <v>303</v>
      </c>
    </row>
    <row r="83" spans="1:21" s="30" customFormat="1" ht="52.5" customHeight="1" x14ac:dyDescent="0.2">
      <c r="A83" s="38" t="s">
        <v>231</v>
      </c>
      <c r="B83" s="39" t="s">
        <v>67</v>
      </c>
      <c r="C83" s="39" t="s">
        <v>31</v>
      </c>
      <c r="D83" s="39" t="s">
        <v>75</v>
      </c>
      <c r="E83" s="39" t="s">
        <v>232</v>
      </c>
      <c r="F83" s="38" t="s">
        <v>101</v>
      </c>
      <c r="G83" s="39" t="s">
        <v>233</v>
      </c>
      <c r="H83" s="40" t="s">
        <v>234</v>
      </c>
      <c r="I83" s="39">
        <v>0</v>
      </c>
      <c r="J83" s="39">
        <v>0</v>
      </c>
      <c r="K83" s="39">
        <v>0</v>
      </c>
      <c r="L83" s="39">
        <v>734856568</v>
      </c>
      <c r="M83" s="39">
        <f t="shared" si="9"/>
        <v>734856568</v>
      </c>
      <c r="N83" s="41">
        <v>682949020.75830054</v>
      </c>
      <c r="O83" s="42">
        <f t="shared" si="6"/>
        <v>0.92936370238484489</v>
      </c>
      <c r="P83" s="41">
        <v>682949019.46830058</v>
      </c>
      <c r="Q83" s="42">
        <f t="shared" si="7"/>
        <v>0.92936370062940032</v>
      </c>
      <c r="R83" s="41">
        <v>682857139.57195759</v>
      </c>
      <c r="S83" s="42">
        <f t="shared" si="8"/>
        <v>0.92923866956845047</v>
      </c>
      <c r="T83" s="43" t="s">
        <v>72</v>
      </c>
      <c r="U83" s="43" t="s">
        <v>235</v>
      </c>
    </row>
    <row r="84" spans="1:21" s="30" customFormat="1" ht="52.5" customHeight="1" x14ac:dyDescent="0.2">
      <c r="A84" s="38" t="s">
        <v>231</v>
      </c>
      <c r="B84" s="39" t="s">
        <v>67</v>
      </c>
      <c r="C84" s="39" t="s">
        <v>31</v>
      </c>
      <c r="D84" s="39" t="s">
        <v>75</v>
      </c>
      <c r="E84" s="39"/>
      <c r="F84" s="39" t="s">
        <v>69</v>
      </c>
      <c r="G84" s="39" t="s">
        <v>236</v>
      </c>
      <c r="H84" s="40" t="s">
        <v>237</v>
      </c>
      <c r="I84" s="39">
        <v>0</v>
      </c>
      <c r="J84" s="39">
        <v>0</v>
      </c>
      <c r="K84" s="39">
        <v>0</v>
      </c>
      <c r="L84" s="39">
        <v>60000000</v>
      </c>
      <c r="M84" s="39">
        <f t="shared" si="9"/>
        <v>60000000</v>
      </c>
      <c r="N84" s="41">
        <v>7548.5316993694387</v>
      </c>
      <c r="O84" s="42">
        <f t="shared" si="6"/>
        <v>1.258088616561573E-4</v>
      </c>
      <c r="P84" s="41">
        <v>7548.5316993694387</v>
      </c>
      <c r="Q84" s="42">
        <f t="shared" si="7"/>
        <v>1.258088616561573E-4</v>
      </c>
      <c r="R84" s="41">
        <v>46.668042378181617</v>
      </c>
      <c r="S84" s="42">
        <f t="shared" si="8"/>
        <v>7.77800706303027E-7</v>
      </c>
      <c r="T84" s="43" t="s">
        <v>72</v>
      </c>
      <c r="U84" s="43" t="s">
        <v>235</v>
      </c>
    </row>
    <row r="85" spans="1:21" s="30" customFormat="1" ht="52.5" customHeight="1" x14ac:dyDescent="0.2">
      <c r="A85" s="38" t="s">
        <v>118</v>
      </c>
      <c r="B85" s="39" t="s">
        <v>67</v>
      </c>
      <c r="C85" s="39" t="s">
        <v>26</v>
      </c>
      <c r="D85" s="39" t="s">
        <v>75</v>
      </c>
      <c r="E85" s="39"/>
      <c r="F85" s="39" t="s">
        <v>69</v>
      </c>
      <c r="G85" s="39" t="s">
        <v>238</v>
      </c>
      <c r="H85" s="40" t="s">
        <v>239</v>
      </c>
      <c r="I85" s="39">
        <v>143860050.30150002</v>
      </c>
      <c r="J85" s="39">
        <v>147994273.83999997</v>
      </c>
      <c r="K85" s="39">
        <v>145438057</v>
      </c>
      <c r="L85" s="39">
        <v>24518145</v>
      </c>
      <c r="M85" s="39">
        <f t="shared" si="9"/>
        <v>313816252.30150002</v>
      </c>
      <c r="N85" s="41">
        <v>87627250.500855744</v>
      </c>
      <c r="O85" s="42">
        <f t="shared" si="6"/>
        <v>0.27923107824469068</v>
      </c>
      <c r="P85" s="41">
        <v>59988700.98888433</v>
      </c>
      <c r="Q85" s="42">
        <f t="shared" si="7"/>
        <v>0.19115868139056733</v>
      </c>
      <c r="R85" s="41">
        <v>40999496.68631877</v>
      </c>
      <c r="S85" s="42">
        <f t="shared" si="8"/>
        <v>0.13064809864254057</v>
      </c>
      <c r="T85" s="43" t="s">
        <v>72</v>
      </c>
      <c r="U85" s="43" t="s">
        <v>240</v>
      </c>
    </row>
    <row r="86" spans="1:21" s="30" customFormat="1" ht="52.5" customHeight="1" x14ac:dyDescent="0.2">
      <c r="A86" s="38" t="s">
        <v>118</v>
      </c>
      <c r="B86" s="39" t="s">
        <v>67</v>
      </c>
      <c r="C86" s="39" t="s">
        <v>25</v>
      </c>
      <c r="D86" s="39" t="s">
        <v>75</v>
      </c>
      <c r="E86" s="39"/>
      <c r="F86" s="39" t="s">
        <v>69</v>
      </c>
      <c r="G86" s="39" t="s">
        <v>241</v>
      </c>
      <c r="H86" s="40" t="s">
        <v>242</v>
      </c>
      <c r="I86" s="39">
        <v>115254506.16033334</v>
      </c>
      <c r="J86" s="39">
        <v>89382680.239999995</v>
      </c>
      <c r="K86" s="39">
        <v>0</v>
      </c>
      <c r="L86" s="39">
        <v>250000000</v>
      </c>
      <c r="M86" s="39">
        <f t="shared" si="9"/>
        <v>365254506.16033334</v>
      </c>
      <c r="N86" s="41">
        <v>157154235.02221435</v>
      </c>
      <c r="O86" s="42">
        <f t="shared" si="6"/>
        <v>0.43025953786105903</v>
      </c>
      <c r="P86" s="41">
        <v>58680679.006568536</v>
      </c>
      <c r="Q86" s="42">
        <f t="shared" si="7"/>
        <v>0.16065696115138378</v>
      </c>
      <c r="R86" s="41">
        <v>58679617.47794842</v>
      </c>
      <c r="S86" s="42">
        <f t="shared" si="8"/>
        <v>0.16065405488027085</v>
      </c>
      <c r="T86" s="43" t="s">
        <v>72</v>
      </c>
      <c r="U86" s="43" t="s">
        <v>240</v>
      </c>
    </row>
    <row r="87" spans="1:21" s="30" customFormat="1" ht="52.5" customHeight="1" x14ac:dyDescent="0.2">
      <c r="A87" s="38" t="s">
        <v>231</v>
      </c>
      <c r="B87" s="39" t="s">
        <v>67</v>
      </c>
      <c r="C87" s="39" t="s">
        <v>25</v>
      </c>
      <c r="D87" s="39" t="s">
        <v>75</v>
      </c>
      <c r="E87" s="39"/>
      <c r="F87" s="39" t="s">
        <v>69</v>
      </c>
      <c r="G87" s="39" t="s">
        <v>243</v>
      </c>
      <c r="H87" s="40" t="s">
        <v>244</v>
      </c>
      <c r="I87" s="39">
        <v>56815601.62833333</v>
      </c>
      <c r="J87" s="39">
        <v>51285144.399999991</v>
      </c>
      <c r="K87" s="39">
        <v>0</v>
      </c>
      <c r="L87" s="39">
        <v>0</v>
      </c>
      <c r="M87" s="39">
        <f t="shared" si="9"/>
        <v>56815601.62833333</v>
      </c>
      <c r="N87" s="41">
        <v>15850159.289859679</v>
      </c>
      <c r="O87" s="42">
        <f t="shared" si="6"/>
        <v>0.27897547215191987</v>
      </c>
      <c r="P87" s="41">
        <v>21226242.704682153</v>
      </c>
      <c r="Q87" s="42">
        <f t="shared" si="7"/>
        <v>0.37359883722672493</v>
      </c>
      <c r="R87" s="41">
        <v>21226078.983096864</v>
      </c>
      <c r="S87" s="42">
        <f t="shared" si="8"/>
        <v>0.37359595559596515</v>
      </c>
      <c r="T87" s="43" t="s">
        <v>72</v>
      </c>
      <c r="U87" s="43" t="s">
        <v>240</v>
      </c>
    </row>
    <row r="88" spans="1:21" s="30" customFormat="1" ht="52.5" customHeight="1" x14ac:dyDescent="0.2">
      <c r="A88" s="38" t="s">
        <v>231</v>
      </c>
      <c r="B88" s="39" t="s">
        <v>67</v>
      </c>
      <c r="C88" s="39" t="s">
        <v>25</v>
      </c>
      <c r="D88" s="39" t="s">
        <v>75</v>
      </c>
      <c r="E88" s="39"/>
      <c r="F88" s="39" t="s">
        <v>69</v>
      </c>
      <c r="G88" s="39" t="s">
        <v>245</v>
      </c>
      <c r="H88" s="40" t="s">
        <v>246</v>
      </c>
      <c r="I88" s="39">
        <v>105125526</v>
      </c>
      <c r="J88" s="39">
        <v>64645140</v>
      </c>
      <c r="K88" s="39">
        <v>58160474</v>
      </c>
      <c r="L88" s="39">
        <v>0</v>
      </c>
      <c r="M88" s="39">
        <f t="shared" si="9"/>
        <v>163286000</v>
      </c>
      <c r="N88" s="41">
        <v>60800603.629759543</v>
      </c>
      <c r="O88" s="42">
        <f t="shared" si="6"/>
        <v>0.37235650104576967</v>
      </c>
      <c r="P88" s="41">
        <v>688.90265364435072</v>
      </c>
      <c r="Q88" s="42">
        <f t="shared" si="7"/>
        <v>4.2189939960826446E-6</v>
      </c>
      <c r="R88" s="41">
        <v>218.37269339743773</v>
      </c>
      <c r="S88" s="42">
        <f t="shared" si="8"/>
        <v>1.3373632362691091E-6</v>
      </c>
      <c r="T88" s="43" t="s">
        <v>72</v>
      </c>
      <c r="U88" s="43" t="s">
        <v>240</v>
      </c>
    </row>
    <row r="89" spans="1:21" s="30" customFormat="1" ht="52.5" customHeight="1" x14ac:dyDescent="0.2">
      <c r="A89" s="38" t="s">
        <v>74</v>
      </c>
      <c r="B89" s="39" t="s">
        <v>67</v>
      </c>
      <c r="C89" s="39" t="s">
        <v>27</v>
      </c>
      <c r="D89" s="39" t="s">
        <v>75</v>
      </c>
      <c r="E89" s="39"/>
      <c r="F89" s="39" t="s">
        <v>69</v>
      </c>
      <c r="G89" s="39" t="s">
        <v>247</v>
      </c>
      <c r="H89" s="40" t="s">
        <v>248</v>
      </c>
      <c r="I89" s="39">
        <v>158015745.14006665</v>
      </c>
      <c r="J89" s="39">
        <v>82056231.039999992</v>
      </c>
      <c r="K89" s="39">
        <v>364930758</v>
      </c>
      <c r="L89" s="39">
        <v>64680000</v>
      </c>
      <c r="M89" s="39">
        <f t="shared" si="9"/>
        <v>587626503.14006662</v>
      </c>
      <c r="N89" s="41">
        <v>483817050.63309622</v>
      </c>
      <c r="O89" s="42">
        <f t="shared" si="6"/>
        <v>0.82334109855112103</v>
      </c>
      <c r="P89" s="41">
        <v>440662567.1926887</v>
      </c>
      <c r="Q89" s="42">
        <f t="shared" si="7"/>
        <v>0.7499024717876831</v>
      </c>
      <c r="R89" s="41">
        <v>211599407.87008196</v>
      </c>
      <c r="S89" s="42">
        <f t="shared" si="8"/>
        <v>0.36009166832906642</v>
      </c>
      <c r="T89" s="43" t="s">
        <v>72</v>
      </c>
      <c r="U89" s="43" t="s">
        <v>240</v>
      </c>
    </row>
    <row r="90" spans="1:21" s="30" customFormat="1" ht="52.5" customHeight="1" x14ac:dyDescent="0.2">
      <c r="A90" s="38" t="s">
        <v>74</v>
      </c>
      <c r="B90" s="39" t="s">
        <v>67</v>
      </c>
      <c r="C90" s="39" t="s">
        <v>27</v>
      </c>
      <c r="D90" s="39" t="s">
        <v>75</v>
      </c>
      <c r="E90" s="39"/>
      <c r="F90" s="39" t="s">
        <v>69</v>
      </c>
      <c r="G90" s="39" t="s">
        <v>249</v>
      </c>
      <c r="H90" s="40" t="s">
        <v>250</v>
      </c>
      <c r="I90" s="39">
        <v>34614542.7192</v>
      </c>
      <c r="J90" s="39">
        <v>17583478.079999998</v>
      </c>
      <c r="K90" s="39">
        <v>72297603</v>
      </c>
      <c r="L90" s="39">
        <v>7590000</v>
      </c>
      <c r="M90" s="39">
        <f t="shared" si="9"/>
        <v>114502145.7192</v>
      </c>
      <c r="N90" s="41">
        <v>88622618.443729043</v>
      </c>
      <c r="O90" s="42">
        <f t="shared" si="6"/>
        <v>0.77398216327808589</v>
      </c>
      <c r="P90" s="41">
        <v>77571554.08386533</v>
      </c>
      <c r="Q90" s="42">
        <f t="shared" si="7"/>
        <v>0.67746812600436657</v>
      </c>
      <c r="R90" s="41">
        <v>35118801.130960159</v>
      </c>
      <c r="S90" s="42">
        <f t="shared" si="8"/>
        <v>0.30670867266613461</v>
      </c>
      <c r="T90" s="43" t="s">
        <v>72</v>
      </c>
      <c r="U90" s="43" t="s">
        <v>240</v>
      </c>
    </row>
    <row r="91" spans="1:21" s="30" customFormat="1" ht="52.5" customHeight="1" x14ac:dyDescent="0.2">
      <c r="A91" s="38" t="s">
        <v>74</v>
      </c>
      <c r="B91" s="39" t="s">
        <v>67</v>
      </c>
      <c r="C91" s="39" t="s">
        <v>27</v>
      </c>
      <c r="D91" s="39" t="s">
        <v>75</v>
      </c>
      <c r="E91" s="39"/>
      <c r="F91" s="39" t="s">
        <v>69</v>
      </c>
      <c r="G91" s="39" t="s">
        <v>251</v>
      </c>
      <c r="H91" s="40" t="s">
        <v>252</v>
      </c>
      <c r="I91" s="39">
        <v>987181.74219999998</v>
      </c>
      <c r="J91" s="39">
        <v>1465289.8399999999</v>
      </c>
      <c r="K91" s="39">
        <v>0</v>
      </c>
      <c r="L91" s="39">
        <v>0</v>
      </c>
      <c r="M91" s="39">
        <f t="shared" si="9"/>
        <v>987181.74219999998</v>
      </c>
      <c r="N91" s="41">
        <v>275399.49262999982</v>
      </c>
      <c r="O91" s="42">
        <f t="shared" si="6"/>
        <v>0.27897547215191987</v>
      </c>
      <c r="P91" s="41">
        <v>4.1649138433842054</v>
      </c>
      <c r="Q91" s="42">
        <f t="shared" si="7"/>
        <v>4.2189939960826454E-6</v>
      </c>
      <c r="R91" s="41">
        <v>1.3202205695343694</v>
      </c>
      <c r="S91" s="42">
        <f t="shared" si="8"/>
        <v>1.3373632362691091E-6</v>
      </c>
      <c r="T91" s="43" t="s">
        <v>72</v>
      </c>
      <c r="U91" s="43" t="s">
        <v>240</v>
      </c>
    </row>
    <row r="92" spans="1:21" s="30" customFormat="1" ht="52.5" customHeight="1" x14ac:dyDescent="0.2">
      <c r="A92" s="38" t="s">
        <v>74</v>
      </c>
      <c r="B92" s="39" t="s">
        <v>67</v>
      </c>
      <c r="C92" s="39" t="s">
        <v>27</v>
      </c>
      <c r="D92" s="39" t="s">
        <v>75</v>
      </c>
      <c r="E92" s="39"/>
      <c r="F92" s="39" t="s">
        <v>69</v>
      </c>
      <c r="G92" s="39" t="s">
        <v>253</v>
      </c>
      <c r="H92" s="40" t="s">
        <v>254</v>
      </c>
      <c r="I92" s="39">
        <v>5923090.4531999994</v>
      </c>
      <c r="J92" s="39">
        <v>8791739.0399999991</v>
      </c>
      <c r="K92" s="39">
        <v>0</v>
      </c>
      <c r="L92" s="39">
        <v>0</v>
      </c>
      <c r="M92" s="39">
        <f t="shared" si="9"/>
        <v>5923090.4531999994</v>
      </c>
      <c r="N92" s="41">
        <v>5923090.4531999994</v>
      </c>
      <c r="O92" s="42">
        <f t="shared" si="6"/>
        <v>1</v>
      </c>
      <c r="P92" s="41">
        <v>2513414.6244802438</v>
      </c>
      <c r="Q92" s="42">
        <f t="shared" si="7"/>
        <v>0.42434175948171626</v>
      </c>
      <c r="R92" s="41">
        <v>2513414.6244802438</v>
      </c>
      <c r="S92" s="42">
        <f t="shared" si="8"/>
        <v>0.42434175948171626</v>
      </c>
      <c r="T92" s="43" t="s">
        <v>72</v>
      </c>
      <c r="U92" s="43" t="s">
        <v>240</v>
      </c>
    </row>
    <row r="93" spans="1:21" s="30" customFormat="1" ht="52.5" customHeight="1" x14ac:dyDescent="0.2">
      <c r="A93" s="38" t="s">
        <v>74</v>
      </c>
      <c r="B93" s="39" t="s">
        <v>67</v>
      </c>
      <c r="C93" s="39" t="s">
        <v>28</v>
      </c>
      <c r="D93" s="39" t="s">
        <v>75</v>
      </c>
      <c r="E93" s="39"/>
      <c r="F93" s="39" t="s">
        <v>69</v>
      </c>
      <c r="G93" s="39" t="s">
        <v>255</v>
      </c>
      <c r="H93" s="40" t="s">
        <v>256</v>
      </c>
      <c r="I93" s="39">
        <v>3823682216.3713999</v>
      </c>
      <c r="J93" s="39">
        <v>823700485.19999993</v>
      </c>
      <c r="K93" s="39">
        <v>857695360</v>
      </c>
      <c r="L93" s="39">
        <v>100000000</v>
      </c>
      <c r="M93" s="39">
        <f t="shared" si="9"/>
        <v>4781377576.3713999</v>
      </c>
      <c r="N93" s="41">
        <v>2736126552.6846509</v>
      </c>
      <c r="O93" s="42">
        <f t="shared" si="6"/>
        <v>0.57224649360595037</v>
      </c>
      <c r="P93" s="41">
        <v>1258881735.9682879</v>
      </c>
      <c r="Q93" s="42">
        <f t="shared" si="7"/>
        <v>0.26328850124479325</v>
      </c>
      <c r="R93" s="41">
        <v>1052069550.7354307</v>
      </c>
      <c r="S93" s="42">
        <f t="shared" si="8"/>
        <v>0.2200348192400754</v>
      </c>
      <c r="T93" s="43" t="s">
        <v>72</v>
      </c>
      <c r="U93" s="43" t="s">
        <v>240</v>
      </c>
    </row>
    <row r="94" spans="1:21" s="30" customFormat="1" ht="52.5" customHeight="1" x14ac:dyDescent="0.2">
      <c r="A94" s="38" t="s">
        <v>74</v>
      </c>
      <c r="B94" s="39" t="s">
        <v>67</v>
      </c>
      <c r="C94" s="39" t="s">
        <v>26</v>
      </c>
      <c r="D94" s="39" t="s">
        <v>75</v>
      </c>
      <c r="E94" s="39"/>
      <c r="F94" s="39" t="s">
        <v>69</v>
      </c>
      <c r="G94" s="39" t="s">
        <v>257</v>
      </c>
      <c r="H94" s="40" t="s">
        <v>258</v>
      </c>
      <c r="I94" s="39">
        <v>130210193.6058</v>
      </c>
      <c r="J94" s="39">
        <v>109896737.99999999</v>
      </c>
      <c r="K94" s="39">
        <v>84219858</v>
      </c>
      <c r="L94" s="39">
        <v>18860832</v>
      </c>
      <c r="M94" s="39">
        <f t="shared" si="9"/>
        <v>233290883.6058</v>
      </c>
      <c r="N94" s="41">
        <v>89313591.136983171</v>
      </c>
      <c r="O94" s="42">
        <f t="shared" si="6"/>
        <v>0.38284218292858607</v>
      </c>
      <c r="P94" s="41">
        <v>39201425.25283727</v>
      </c>
      <c r="Q94" s="42">
        <f t="shared" si="7"/>
        <v>0.16803667870313069</v>
      </c>
      <c r="R94" s="41">
        <v>24254676.99465109</v>
      </c>
      <c r="S94" s="42">
        <f t="shared" si="8"/>
        <v>0.10396753023420791</v>
      </c>
      <c r="T94" s="43" t="s">
        <v>72</v>
      </c>
      <c r="U94" s="43" t="s">
        <v>259</v>
      </c>
    </row>
    <row r="95" spans="1:21" s="30" customFormat="1" ht="52.5" customHeight="1" x14ac:dyDescent="0.2">
      <c r="A95" s="38" t="s">
        <v>74</v>
      </c>
      <c r="B95" s="39" t="s">
        <v>67</v>
      </c>
      <c r="C95" s="39" t="s">
        <v>25</v>
      </c>
      <c r="D95" s="39" t="s">
        <v>75</v>
      </c>
      <c r="E95" s="39"/>
      <c r="F95" s="39" t="s">
        <v>69</v>
      </c>
      <c r="G95" s="39" t="s">
        <v>260</v>
      </c>
      <c r="H95" s="40" t="s">
        <v>261</v>
      </c>
      <c r="I95" s="39">
        <v>82788448.086999997</v>
      </c>
      <c r="J95" s="39">
        <v>65938042.799999997</v>
      </c>
      <c r="K95" s="39">
        <v>0</v>
      </c>
      <c r="L95" s="39">
        <v>0</v>
      </c>
      <c r="M95" s="39">
        <f t="shared" si="9"/>
        <v>82788448.086999997</v>
      </c>
      <c r="N95" s="41">
        <v>23095946.393795528</v>
      </c>
      <c r="O95" s="42">
        <f t="shared" si="6"/>
        <v>0.27897547215191981</v>
      </c>
      <c r="P95" s="41">
        <v>41790275.283965424</v>
      </c>
      <c r="Q95" s="42">
        <f t="shared" si="7"/>
        <v>0.50478389497106202</v>
      </c>
      <c r="R95" s="41">
        <v>41790036.718226857</v>
      </c>
      <c r="S95" s="42">
        <f t="shared" si="8"/>
        <v>0.50478101334030212</v>
      </c>
      <c r="T95" s="43" t="s">
        <v>72</v>
      </c>
      <c r="U95" s="43" t="s">
        <v>259</v>
      </c>
    </row>
    <row r="96" spans="1:21" s="30" customFormat="1" ht="52.5" customHeight="1" x14ac:dyDescent="0.2">
      <c r="A96" s="38" t="s">
        <v>74</v>
      </c>
      <c r="B96" s="39" t="s">
        <v>67</v>
      </c>
      <c r="C96" s="39" t="s">
        <v>27</v>
      </c>
      <c r="D96" s="39" t="s">
        <v>75</v>
      </c>
      <c r="E96" s="39"/>
      <c r="F96" s="39" t="s">
        <v>69</v>
      </c>
      <c r="G96" s="39" t="s">
        <v>262</v>
      </c>
      <c r="H96" s="40" t="s">
        <v>263</v>
      </c>
      <c r="I96" s="39">
        <v>16233029.036666665</v>
      </c>
      <c r="J96" s="39">
        <v>14652898.399999999</v>
      </c>
      <c r="K96" s="39">
        <v>37277274.399999999</v>
      </c>
      <c r="L96" s="39">
        <v>13200000</v>
      </c>
      <c r="M96" s="39">
        <f t="shared" si="9"/>
        <v>66710303.436666667</v>
      </c>
      <c r="N96" s="41">
        <v>54537207.903277539</v>
      </c>
      <c r="O96" s="42">
        <f t="shared" si="6"/>
        <v>0.8175230075973795</v>
      </c>
      <c r="P96" s="41">
        <v>21100625.450369675</v>
      </c>
      <c r="Q96" s="42">
        <f t="shared" si="7"/>
        <v>0.31630234556498693</v>
      </c>
      <c r="R96" s="41">
        <v>14066985.215907296</v>
      </c>
      <c r="S96" s="42">
        <f t="shared" si="8"/>
        <v>0.21086675507723016</v>
      </c>
      <c r="T96" s="43" t="s">
        <v>72</v>
      </c>
      <c r="U96" s="43" t="s">
        <v>259</v>
      </c>
    </row>
    <row r="97" spans="1:21" s="30" customFormat="1" ht="52.5" customHeight="1" x14ac:dyDescent="0.2">
      <c r="A97" s="38" t="s">
        <v>74</v>
      </c>
      <c r="B97" s="39" t="s">
        <v>67</v>
      </c>
      <c r="C97" s="39" t="s">
        <v>28</v>
      </c>
      <c r="D97" s="39" t="s">
        <v>75</v>
      </c>
      <c r="E97" s="39"/>
      <c r="F97" s="39" t="s">
        <v>69</v>
      </c>
      <c r="G97" s="39" t="s">
        <v>264</v>
      </c>
      <c r="H97" s="40" t="s">
        <v>265</v>
      </c>
      <c r="I97" s="39">
        <v>21135937.747666664</v>
      </c>
      <c r="J97" s="39">
        <v>24909927.279999997</v>
      </c>
      <c r="K97" s="39">
        <v>0</v>
      </c>
      <c r="L97" s="39">
        <v>0</v>
      </c>
      <c r="M97" s="39">
        <f t="shared" si="9"/>
        <v>21135937.747666664</v>
      </c>
      <c r="N97" s="41">
        <v>5896408.2125288937</v>
      </c>
      <c r="O97" s="42">
        <f t="shared" si="6"/>
        <v>0.27897547215191987</v>
      </c>
      <c r="P97" s="41">
        <v>89.172394458982197</v>
      </c>
      <c r="Q97" s="42">
        <f t="shared" si="7"/>
        <v>4.2189939960826446E-6</v>
      </c>
      <c r="R97" s="41">
        <v>28.266426107801916</v>
      </c>
      <c r="S97" s="42">
        <f t="shared" si="8"/>
        <v>1.3373632362691091E-6</v>
      </c>
      <c r="T97" s="43" t="s">
        <v>72</v>
      </c>
      <c r="U97" s="43" t="s">
        <v>259</v>
      </c>
    </row>
    <row r="98" spans="1:21" s="30" customFormat="1" ht="52.5" customHeight="1" x14ac:dyDescent="0.2">
      <c r="A98" s="38" t="s">
        <v>74</v>
      </c>
      <c r="B98" s="39" t="s">
        <v>67</v>
      </c>
      <c r="C98" s="39" t="s">
        <v>25</v>
      </c>
      <c r="D98" s="39" t="s">
        <v>75</v>
      </c>
      <c r="E98" s="39"/>
      <c r="F98" s="39" t="s">
        <v>69</v>
      </c>
      <c r="G98" s="39" t="s">
        <v>266</v>
      </c>
      <c r="H98" s="40" t="s">
        <v>267</v>
      </c>
      <c r="I98" s="39">
        <v>0</v>
      </c>
      <c r="J98" s="39">
        <v>0</v>
      </c>
      <c r="K98" s="39">
        <v>0</v>
      </c>
      <c r="L98" s="39">
        <v>348000000</v>
      </c>
      <c r="M98" s="39">
        <f t="shared" si="9"/>
        <v>348000000</v>
      </c>
      <c r="N98" s="41">
        <v>348020208.10382932</v>
      </c>
      <c r="O98" s="42">
        <f t="shared" si="6"/>
        <v>1.0000580692638774</v>
      </c>
      <c r="P98" s="41">
        <v>334100208.10382932</v>
      </c>
      <c r="Q98" s="42">
        <f t="shared" si="7"/>
        <v>0.96005806926387738</v>
      </c>
      <c r="R98" s="41">
        <v>99181579.081441328</v>
      </c>
      <c r="S98" s="42">
        <f t="shared" si="8"/>
        <v>0.28500453759034866</v>
      </c>
      <c r="T98" s="43" t="s">
        <v>72</v>
      </c>
      <c r="U98" s="43" t="s">
        <v>268</v>
      </c>
    </row>
    <row r="99" spans="1:21" s="30" customFormat="1" ht="52.5" customHeight="1" x14ac:dyDescent="0.2">
      <c r="A99" s="38" t="s">
        <v>74</v>
      </c>
      <c r="B99" s="39" t="s">
        <v>67</v>
      </c>
      <c r="C99" s="39" t="s">
        <v>25</v>
      </c>
      <c r="D99" s="39" t="s">
        <v>75</v>
      </c>
      <c r="E99" s="39"/>
      <c r="F99" s="39" t="s">
        <v>69</v>
      </c>
      <c r="G99" s="39" t="s">
        <v>269</v>
      </c>
      <c r="H99" s="40" t="s">
        <v>270</v>
      </c>
      <c r="I99" s="39">
        <v>0</v>
      </c>
      <c r="J99" s="39">
        <v>0</v>
      </c>
      <c r="K99" s="39">
        <v>58160474</v>
      </c>
      <c r="L99" s="39">
        <v>0</v>
      </c>
      <c r="M99" s="39">
        <f t="shared" si="9"/>
        <v>58160474</v>
      </c>
      <c r="N99" s="41">
        <v>56323330.33591193</v>
      </c>
      <c r="O99" s="42">
        <f t="shared" si="6"/>
        <v>0.96841250530234557</v>
      </c>
      <c r="P99" s="41">
        <v>33132761.335911933</v>
      </c>
      <c r="Q99" s="42">
        <f t="shared" si="7"/>
        <v>0.56967832373429306</v>
      </c>
      <c r="R99" s="41">
        <v>22086519.908405494</v>
      </c>
      <c r="S99" s="42">
        <f t="shared" si="8"/>
        <v>0.37975137390395913</v>
      </c>
      <c r="T99" s="43" t="s">
        <v>72</v>
      </c>
      <c r="U99" s="43" t="s">
        <v>268</v>
      </c>
    </row>
    <row r="100" spans="1:21" s="30" customFormat="1" ht="52.5" customHeight="1" x14ac:dyDescent="0.2">
      <c r="A100" s="38" t="s">
        <v>74</v>
      </c>
      <c r="B100" s="39" t="s">
        <v>67</v>
      </c>
      <c r="C100" s="39" t="s">
        <v>27</v>
      </c>
      <c r="D100" s="39" t="s">
        <v>75</v>
      </c>
      <c r="E100" s="39"/>
      <c r="F100" s="39" t="s">
        <v>69</v>
      </c>
      <c r="G100" s="39" t="s">
        <v>271</v>
      </c>
      <c r="H100" s="40" t="s">
        <v>272</v>
      </c>
      <c r="I100" s="39">
        <v>0</v>
      </c>
      <c r="J100" s="39">
        <v>0</v>
      </c>
      <c r="K100" s="39">
        <v>69797603</v>
      </c>
      <c r="L100" s="39">
        <v>0</v>
      </c>
      <c r="M100" s="39">
        <f t="shared" si="9"/>
        <v>69797603</v>
      </c>
      <c r="N100" s="41">
        <v>113967385.26858631</v>
      </c>
      <c r="O100" s="42">
        <f t="shared" si="6"/>
        <v>1.6328266354445768</v>
      </c>
      <c r="P100" s="41">
        <v>68336706.268586308</v>
      </c>
      <c r="Q100" s="42">
        <f t="shared" si="7"/>
        <v>0.97906952862817231</v>
      </c>
      <c r="R100" s="41">
        <v>27242524.056905601</v>
      </c>
      <c r="S100" s="42">
        <f t="shared" si="8"/>
        <v>0.39030744446776489</v>
      </c>
      <c r="T100" s="43" t="s">
        <v>72</v>
      </c>
      <c r="U100" s="43" t="s">
        <v>268</v>
      </c>
    </row>
    <row r="101" spans="1:21" s="30" customFormat="1" ht="52.5" customHeight="1" x14ac:dyDescent="0.2">
      <c r="A101" s="38" t="s">
        <v>74</v>
      </c>
      <c r="B101" s="39" t="s">
        <v>67</v>
      </c>
      <c r="C101" s="39" t="s">
        <v>27</v>
      </c>
      <c r="D101" s="39" t="s">
        <v>75</v>
      </c>
      <c r="E101" s="39"/>
      <c r="F101" s="39" t="s">
        <v>69</v>
      </c>
      <c r="G101" s="39" t="s">
        <v>273</v>
      </c>
      <c r="H101" s="40" t="s">
        <v>274</v>
      </c>
      <c r="I101" s="39">
        <v>32442179.234799996</v>
      </c>
      <c r="J101" s="39">
        <v>37364890.919999994</v>
      </c>
      <c r="K101" s="39">
        <v>0</v>
      </c>
      <c r="L101" s="39">
        <v>177480000</v>
      </c>
      <c r="M101" s="39">
        <f t="shared" si="9"/>
        <v>209922179.23479998</v>
      </c>
      <c r="N101" s="41">
        <v>177492190.0264197</v>
      </c>
      <c r="O101" s="42">
        <f t="shared" si="6"/>
        <v>0.84551423138520765</v>
      </c>
      <c r="P101" s="41">
        <v>147912190.0264197</v>
      </c>
      <c r="Q101" s="42">
        <f t="shared" si="7"/>
        <v>0.70460487103165259</v>
      </c>
      <c r="R101" s="41">
        <v>62640952.540854461</v>
      </c>
      <c r="S101" s="42">
        <f t="shared" si="8"/>
        <v>0.29840083010375934</v>
      </c>
      <c r="T101" s="43" t="s">
        <v>72</v>
      </c>
      <c r="U101" s="43" t="s">
        <v>268</v>
      </c>
    </row>
    <row r="102" spans="1:21" s="30" customFormat="1" ht="52.5" customHeight="1" x14ac:dyDescent="0.2">
      <c r="A102" s="38" t="s">
        <v>74</v>
      </c>
      <c r="B102" s="39" t="s">
        <v>67</v>
      </c>
      <c r="C102" s="39" t="s">
        <v>28</v>
      </c>
      <c r="D102" s="39" t="s">
        <v>75</v>
      </c>
      <c r="E102" s="39"/>
      <c r="F102" s="39" t="s">
        <v>69</v>
      </c>
      <c r="G102" s="39" t="s">
        <v>275</v>
      </c>
      <c r="H102" s="40" t="s">
        <v>267</v>
      </c>
      <c r="I102" s="39">
        <v>394690000</v>
      </c>
      <c r="J102" s="39">
        <v>190487679.19999999</v>
      </c>
      <c r="K102" s="39">
        <v>0</v>
      </c>
      <c r="L102" s="39">
        <v>2133240000</v>
      </c>
      <c r="M102" s="39">
        <f t="shared" si="9"/>
        <v>2527930000</v>
      </c>
      <c r="N102" s="41">
        <v>2242716795.0342336</v>
      </c>
      <c r="O102" s="42">
        <f t="shared" si="6"/>
        <v>0.88717519671598244</v>
      </c>
      <c r="P102" s="41">
        <v>2242716795.0342336</v>
      </c>
      <c r="Q102" s="42">
        <f t="shared" si="7"/>
        <v>0.88717519671598244</v>
      </c>
      <c r="R102" s="41">
        <v>919891470.71077001</v>
      </c>
      <c r="S102" s="42">
        <f t="shared" si="8"/>
        <v>0.3638911958443351</v>
      </c>
      <c r="T102" s="43" t="s">
        <v>72</v>
      </c>
      <c r="U102" s="43" t="s">
        <v>268</v>
      </c>
    </row>
    <row r="103" spans="1:21" s="30" customFormat="1" ht="52.5" customHeight="1" x14ac:dyDescent="0.2">
      <c r="A103" s="38" t="s">
        <v>74</v>
      </c>
      <c r="B103" s="39" t="s">
        <v>67</v>
      </c>
      <c r="C103" s="39" t="s">
        <v>28</v>
      </c>
      <c r="D103" s="39" t="s">
        <v>75</v>
      </c>
      <c r="E103" s="39"/>
      <c r="F103" s="39" t="s">
        <v>69</v>
      </c>
      <c r="G103" s="39" t="s">
        <v>276</v>
      </c>
      <c r="H103" s="40" t="s">
        <v>277</v>
      </c>
      <c r="I103" s="39">
        <v>267896124.9016</v>
      </c>
      <c r="J103" s="39">
        <v>180489230.88</v>
      </c>
      <c r="K103" s="39">
        <v>0</v>
      </c>
      <c r="L103" s="39">
        <v>0</v>
      </c>
      <c r="M103" s="39">
        <f t="shared" si="9"/>
        <v>267896124.9016</v>
      </c>
      <c r="N103" s="41">
        <v>107021477.90607214</v>
      </c>
      <c r="O103" s="42">
        <f t="shared" si="6"/>
        <v>0.39948871207219527</v>
      </c>
      <c r="P103" s="41">
        <v>86439825.90607214</v>
      </c>
      <c r="Q103" s="42">
        <f t="shared" si="7"/>
        <v>0.32266172546475635</v>
      </c>
      <c r="R103" s="41">
        <v>86434328.542801872</v>
      </c>
      <c r="S103" s="42">
        <f t="shared" si="8"/>
        <v>0.32264120496162368</v>
      </c>
      <c r="T103" s="43" t="s">
        <v>72</v>
      </c>
      <c r="U103" s="43" t="s">
        <v>278</v>
      </c>
    </row>
    <row r="104" spans="1:21" s="30" customFormat="1" ht="52.5" customHeight="1" x14ac:dyDescent="0.2">
      <c r="A104" s="38" t="s">
        <v>74</v>
      </c>
      <c r="B104" s="39" t="s">
        <v>67</v>
      </c>
      <c r="C104" s="39" t="s">
        <v>26</v>
      </c>
      <c r="D104" s="39" t="s">
        <v>75</v>
      </c>
      <c r="E104" s="39"/>
      <c r="F104" s="39" t="s">
        <v>69</v>
      </c>
      <c r="G104" s="39" t="s">
        <v>279</v>
      </c>
      <c r="H104" s="40" t="s">
        <v>280</v>
      </c>
      <c r="I104" s="39">
        <v>0</v>
      </c>
      <c r="J104" s="39">
        <v>0</v>
      </c>
      <c r="K104" s="39">
        <v>470764371</v>
      </c>
      <c r="L104" s="39">
        <v>0</v>
      </c>
      <c r="M104" s="39">
        <f t="shared" si="9"/>
        <v>470764371</v>
      </c>
      <c r="N104" s="41">
        <v>321371508.34681392</v>
      </c>
      <c r="O104" s="42">
        <f t="shared" si="6"/>
        <v>0.68265894393017679</v>
      </c>
      <c r="P104" s="41">
        <v>190711345.34681395</v>
      </c>
      <c r="Q104" s="42">
        <f t="shared" si="7"/>
        <v>0.40510998090553024</v>
      </c>
      <c r="R104" s="41">
        <v>80406106.025064111</v>
      </c>
      <c r="S104" s="42">
        <f t="shared" si="8"/>
        <v>0.17079904720543115</v>
      </c>
      <c r="T104" s="43" t="s">
        <v>72</v>
      </c>
      <c r="U104" s="43" t="s">
        <v>280</v>
      </c>
    </row>
    <row r="105" spans="1:21" s="30" customFormat="1" ht="52.5" customHeight="1" x14ac:dyDescent="0.2">
      <c r="A105" s="38" t="s">
        <v>74</v>
      </c>
      <c r="B105" s="39" t="s">
        <v>67</v>
      </c>
      <c r="C105" s="39" t="s">
        <v>35</v>
      </c>
      <c r="D105" s="39" t="s">
        <v>75</v>
      </c>
      <c r="E105" s="39"/>
      <c r="F105" s="39" t="s">
        <v>69</v>
      </c>
      <c r="G105" s="39" t="s">
        <v>281</v>
      </c>
      <c r="H105" s="40" t="s">
        <v>282</v>
      </c>
      <c r="I105" s="39">
        <v>0</v>
      </c>
      <c r="J105" s="39">
        <v>0</v>
      </c>
      <c r="K105" s="39">
        <v>190815900</v>
      </c>
      <c r="L105" s="39">
        <v>0</v>
      </c>
      <c r="M105" s="39">
        <f t="shared" si="9"/>
        <v>190815900</v>
      </c>
      <c r="N105" s="41">
        <v>104086401.53306572</v>
      </c>
      <c r="O105" s="42">
        <f t="shared" si="6"/>
        <v>0.54548075675593977</v>
      </c>
      <c r="P105" s="41">
        <v>104086401.53306572</v>
      </c>
      <c r="Q105" s="42">
        <f t="shared" si="7"/>
        <v>0.54548075675593977</v>
      </c>
      <c r="R105" s="41">
        <v>86735585.894792005</v>
      </c>
      <c r="S105" s="42">
        <f t="shared" si="8"/>
        <v>0.45455114534371616</v>
      </c>
      <c r="T105" s="43" t="s">
        <v>72</v>
      </c>
      <c r="U105" s="43" t="s">
        <v>280</v>
      </c>
    </row>
    <row r="106" spans="1:21" s="30" customFormat="1" ht="52.5" customHeight="1" x14ac:dyDescent="0.2">
      <c r="A106" s="38" t="s">
        <v>74</v>
      </c>
      <c r="B106" s="39" t="s">
        <v>67</v>
      </c>
      <c r="C106" s="39" t="s">
        <v>27</v>
      </c>
      <c r="D106" s="39" t="s">
        <v>75</v>
      </c>
      <c r="E106" s="39"/>
      <c r="F106" s="39" t="s">
        <v>69</v>
      </c>
      <c r="G106" s="39" t="s">
        <v>283</v>
      </c>
      <c r="H106" s="40" t="s">
        <v>280</v>
      </c>
      <c r="I106" s="39">
        <v>0</v>
      </c>
      <c r="J106" s="39">
        <v>0</v>
      </c>
      <c r="K106" s="39">
        <v>601710031</v>
      </c>
      <c r="L106" s="39">
        <v>0</v>
      </c>
      <c r="M106" s="39">
        <f t="shared" si="9"/>
        <v>601710031</v>
      </c>
      <c r="N106" s="41">
        <v>551608465.19612432</v>
      </c>
      <c r="O106" s="42">
        <f t="shared" si="6"/>
        <v>0.91673470073182861</v>
      </c>
      <c r="P106" s="41">
        <v>500914531.19612426</v>
      </c>
      <c r="Q106" s="42">
        <f t="shared" si="7"/>
        <v>0.83248492694004006</v>
      </c>
      <c r="R106" s="41">
        <v>211800509.54166096</v>
      </c>
      <c r="S106" s="42">
        <f t="shared" si="8"/>
        <v>0.35199763778187865</v>
      </c>
      <c r="T106" s="43" t="s">
        <v>72</v>
      </c>
      <c r="U106" s="43" t="s">
        <v>280</v>
      </c>
    </row>
    <row r="107" spans="1:21" s="30" customFormat="1" ht="52.5" customHeight="1" x14ac:dyDescent="0.2">
      <c r="A107" s="38" t="s">
        <v>74</v>
      </c>
      <c r="B107" s="39" t="s">
        <v>67</v>
      </c>
      <c r="C107" s="39" t="s">
        <v>28</v>
      </c>
      <c r="D107" s="39" t="s">
        <v>75</v>
      </c>
      <c r="E107" s="39"/>
      <c r="F107" s="39" t="s">
        <v>69</v>
      </c>
      <c r="G107" s="39" t="s">
        <v>284</v>
      </c>
      <c r="H107" s="40" t="s">
        <v>285</v>
      </c>
      <c r="I107" s="39">
        <v>0</v>
      </c>
      <c r="J107" s="39">
        <v>0</v>
      </c>
      <c r="K107" s="39">
        <v>4426693630.960001</v>
      </c>
      <c r="L107" s="39">
        <v>100000000</v>
      </c>
      <c r="M107" s="39">
        <f t="shared" si="9"/>
        <v>4526693630.960001</v>
      </c>
      <c r="N107" s="41">
        <v>3057733790.5310802</v>
      </c>
      <c r="O107" s="42">
        <f t="shared" si="6"/>
        <v>0.67548944987527459</v>
      </c>
      <c r="P107" s="41">
        <v>2290001692.5310807</v>
      </c>
      <c r="Q107" s="42">
        <f t="shared" si="7"/>
        <v>0.50588837664399822</v>
      </c>
      <c r="R107" s="41">
        <v>1453916892.5002458</v>
      </c>
      <c r="S107" s="42">
        <f t="shared" ref="S107:S138" si="10">+R107/M107</f>
        <v>0.32118738554698822</v>
      </c>
      <c r="T107" s="43" t="s">
        <v>72</v>
      </c>
      <c r="U107" s="43" t="s">
        <v>280</v>
      </c>
    </row>
    <row r="108" spans="1:21" s="30" customFormat="1" ht="52.5" customHeight="1" x14ac:dyDescent="0.2">
      <c r="A108" s="38" t="s">
        <v>74</v>
      </c>
      <c r="B108" s="39" t="s">
        <v>67</v>
      </c>
      <c r="C108" s="39" t="s">
        <v>25</v>
      </c>
      <c r="D108" s="39" t="s">
        <v>75</v>
      </c>
      <c r="E108" s="39"/>
      <c r="F108" s="39" t="s">
        <v>69</v>
      </c>
      <c r="G108" s="39" t="s">
        <v>286</v>
      </c>
      <c r="H108" s="40" t="s">
        <v>280</v>
      </c>
      <c r="I108" s="39">
        <v>0</v>
      </c>
      <c r="J108" s="39">
        <v>0</v>
      </c>
      <c r="K108" s="39">
        <v>664897517</v>
      </c>
      <c r="L108" s="39">
        <v>0</v>
      </c>
      <c r="M108" s="39">
        <f t="shared" si="9"/>
        <v>664897517</v>
      </c>
      <c r="N108" s="41">
        <v>613292246.82921433</v>
      </c>
      <c r="O108" s="42">
        <f t="shared" si="6"/>
        <v>0.92238612891257699</v>
      </c>
      <c r="P108" s="41">
        <v>364316989.82921439</v>
      </c>
      <c r="Q108" s="42">
        <f t="shared" si="7"/>
        <v>0.54792953878516948</v>
      </c>
      <c r="R108" s="41">
        <v>218174098.79763389</v>
      </c>
      <c r="S108" s="42">
        <f t="shared" si="10"/>
        <v>0.32813191991155216</v>
      </c>
      <c r="T108" s="43" t="s">
        <v>72</v>
      </c>
      <c r="U108" s="43" t="s">
        <v>280</v>
      </c>
    </row>
    <row r="109" spans="1:21" s="30" customFormat="1" ht="52.5" customHeight="1" x14ac:dyDescent="0.2">
      <c r="A109" s="38" t="s">
        <v>231</v>
      </c>
      <c r="B109" s="39" t="s">
        <v>155</v>
      </c>
      <c r="C109" s="39" t="s">
        <v>287</v>
      </c>
      <c r="D109" s="39" t="s">
        <v>288</v>
      </c>
      <c r="E109" s="39"/>
      <c r="F109" s="39" t="s">
        <v>69</v>
      </c>
      <c r="G109" s="39" t="s">
        <v>360</v>
      </c>
      <c r="H109" s="40" t="s">
        <v>361</v>
      </c>
      <c r="I109" s="39">
        <v>0</v>
      </c>
      <c r="J109" s="39">
        <v>0</v>
      </c>
      <c r="K109" s="39">
        <v>206421030</v>
      </c>
      <c r="L109" s="39">
        <v>0</v>
      </c>
      <c r="M109" s="39">
        <f t="shared" si="9"/>
        <v>206421030</v>
      </c>
      <c r="N109" s="41">
        <v>129572661.97058949</v>
      </c>
      <c r="O109" s="42">
        <f t="shared" si="6"/>
        <v>0.62771056791349933</v>
      </c>
      <c r="P109" s="41">
        <v>109871954.97058949</v>
      </c>
      <c r="Q109" s="42">
        <f t="shared" si="7"/>
        <v>0.5322711303716946</v>
      </c>
      <c r="R109" s="41">
        <v>30364261.254005518</v>
      </c>
      <c r="S109" s="42">
        <f t="shared" si="10"/>
        <v>0.14709868105011159</v>
      </c>
      <c r="T109" s="43" t="s">
        <v>348</v>
      </c>
      <c r="U109" s="43" t="s">
        <v>359</v>
      </c>
    </row>
    <row r="110" spans="1:21" s="30" customFormat="1" ht="57" customHeight="1" x14ac:dyDescent="0.2">
      <c r="A110" s="38" t="s">
        <v>231</v>
      </c>
      <c r="B110" s="39" t="s">
        <v>155</v>
      </c>
      <c r="C110" s="39" t="s">
        <v>287</v>
      </c>
      <c r="D110" s="39" t="s">
        <v>288</v>
      </c>
      <c r="E110" s="39" t="s">
        <v>290</v>
      </c>
      <c r="F110" s="38" t="s">
        <v>101</v>
      </c>
      <c r="G110" s="39" t="s">
        <v>358</v>
      </c>
      <c r="H110" s="40" t="s">
        <v>357</v>
      </c>
      <c r="I110" s="39">
        <v>0</v>
      </c>
      <c r="J110" s="39">
        <v>0</v>
      </c>
      <c r="K110" s="39">
        <v>202613289.73592001</v>
      </c>
      <c r="L110" s="39">
        <v>0</v>
      </c>
      <c r="M110" s="39">
        <f t="shared" si="9"/>
        <v>202613289.73592001</v>
      </c>
      <c r="N110" s="41">
        <v>197493394.49656388</v>
      </c>
      <c r="O110" s="42">
        <f t="shared" si="6"/>
        <v>0.97473070376563531</v>
      </c>
      <c r="P110" s="41">
        <v>185779859.49656388</v>
      </c>
      <c r="Q110" s="42">
        <f t="shared" si="7"/>
        <v>0.91691842987547212</v>
      </c>
      <c r="R110" s="41">
        <v>73358737.202766761</v>
      </c>
      <c r="S110" s="42">
        <f t="shared" si="10"/>
        <v>0.36206281087672137</v>
      </c>
      <c r="T110" s="43" t="s">
        <v>348</v>
      </c>
      <c r="U110" s="43" t="s">
        <v>359</v>
      </c>
    </row>
    <row r="111" spans="1:21" s="30" customFormat="1" ht="52.5" customHeight="1" x14ac:dyDescent="0.2">
      <c r="A111" s="38" t="s">
        <v>231</v>
      </c>
      <c r="B111" s="39" t="s">
        <v>155</v>
      </c>
      <c r="C111" s="39" t="s">
        <v>287</v>
      </c>
      <c r="D111" s="39" t="s">
        <v>288</v>
      </c>
      <c r="E111" s="39"/>
      <c r="F111" s="39" t="s">
        <v>69</v>
      </c>
      <c r="G111" s="39" t="s">
        <v>362</v>
      </c>
      <c r="H111" s="40" t="s">
        <v>361</v>
      </c>
      <c r="I111" s="39">
        <v>0</v>
      </c>
      <c r="J111" s="39">
        <v>0</v>
      </c>
      <c r="K111" s="39">
        <v>0</v>
      </c>
      <c r="L111" s="39">
        <v>3537725070.2669396</v>
      </c>
      <c r="M111" s="39">
        <f t="shared" si="9"/>
        <v>3537725070.2669396</v>
      </c>
      <c r="N111" s="41">
        <v>1199886011.4950836</v>
      </c>
      <c r="O111" s="42">
        <f t="shared" si="6"/>
        <v>0.33916881263035681</v>
      </c>
      <c r="P111" s="41">
        <v>1170025654.4950836</v>
      </c>
      <c r="Q111" s="42">
        <f t="shared" si="7"/>
        <v>0.33072825933497402</v>
      </c>
      <c r="R111" s="41">
        <v>559431958.70357966</v>
      </c>
      <c r="S111" s="42">
        <f t="shared" si="10"/>
        <v>0.15813324879464632</v>
      </c>
      <c r="T111" s="43" t="s">
        <v>348</v>
      </c>
      <c r="U111" s="43" t="s">
        <v>364</v>
      </c>
    </row>
    <row r="112" spans="1:21" s="30" customFormat="1" ht="52.5" customHeight="1" x14ac:dyDescent="0.2">
      <c r="A112" s="38" t="s">
        <v>231</v>
      </c>
      <c r="B112" s="39" t="s">
        <v>155</v>
      </c>
      <c r="C112" s="39" t="s">
        <v>287</v>
      </c>
      <c r="D112" s="39" t="s">
        <v>288</v>
      </c>
      <c r="E112" s="39" t="s">
        <v>290</v>
      </c>
      <c r="F112" s="38" t="s">
        <v>101</v>
      </c>
      <c r="G112" s="39" t="s">
        <v>363</v>
      </c>
      <c r="H112" s="40" t="s">
        <v>357</v>
      </c>
      <c r="I112" s="39">
        <v>0</v>
      </c>
      <c r="J112" s="39">
        <v>0</v>
      </c>
      <c r="K112" s="39">
        <v>0</v>
      </c>
      <c r="L112" s="39">
        <v>226255185.79429498</v>
      </c>
      <c r="M112" s="39">
        <f t="shared" si="9"/>
        <v>226255185.79429498</v>
      </c>
      <c r="N112" s="41">
        <v>1626.5592776014282</v>
      </c>
      <c r="O112" s="42">
        <f t="shared" si="6"/>
        <v>7.1890474991377713E-6</v>
      </c>
      <c r="P112" s="41">
        <v>1626.5592776014282</v>
      </c>
      <c r="Q112" s="42">
        <f t="shared" si="7"/>
        <v>7.1890474991377713E-6</v>
      </c>
      <c r="R112" s="41">
        <v>418.98323557164838</v>
      </c>
      <c r="S112" s="42">
        <f t="shared" si="10"/>
        <v>1.8518171599062328E-6</v>
      </c>
      <c r="T112" s="43" t="s">
        <v>348</v>
      </c>
      <c r="U112" s="43" t="s">
        <v>364</v>
      </c>
    </row>
    <row r="113" spans="1:21" s="30" customFormat="1" ht="52.5" customHeight="1" x14ac:dyDescent="0.2">
      <c r="A113" s="38" t="s">
        <v>231</v>
      </c>
      <c r="B113" s="39" t="s">
        <v>155</v>
      </c>
      <c r="C113" s="39" t="s">
        <v>287</v>
      </c>
      <c r="D113" s="39" t="s">
        <v>288</v>
      </c>
      <c r="E113" s="39" t="s">
        <v>290</v>
      </c>
      <c r="F113" s="38" t="s">
        <v>101</v>
      </c>
      <c r="G113" s="39" t="s">
        <v>292</v>
      </c>
      <c r="H113" s="40" t="s">
        <v>293</v>
      </c>
      <c r="I113" s="39">
        <v>0</v>
      </c>
      <c r="J113" s="39">
        <v>0</v>
      </c>
      <c r="K113" s="39">
        <v>0</v>
      </c>
      <c r="L113" s="39">
        <v>0</v>
      </c>
      <c r="M113" s="39">
        <f t="shared" si="9"/>
        <v>0</v>
      </c>
      <c r="N113" s="41">
        <v>0</v>
      </c>
      <c r="O113" s="42" t="e">
        <f t="shared" si="6"/>
        <v>#DIV/0!</v>
      </c>
      <c r="P113" s="41">
        <v>0</v>
      </c>
      <c r="Q113" s="42" t="e">
        <f t="shared" si="7"/>
        <v>#DIV/0!</v>
      </c>
      <c r="R113" s="41">
        <v>0</v>
      </c>
      <c r="S113" s="42" t="e">
        <f t="shared" si="10"/>
        <v>#DIV/0!</v>
      </c>
      <c r="T113" s="43" t="s">
        <v>289</v>
      </c>
      <c r="U113" s="43" t="s">
        <v>291</v>
      </c>
    </row>
    <row r="114" spans="1:21" s="30" customFormat="1" ht="52.5" customHeight="1" x14ac:dyDescent="0.2">
      <c r="A114" s="38" t="s">
        <v>231</v>
      </c>
      <c r="B114" s="39" t="s">
        <v>155</v>
      </c>
      <c r="C114" s="39" t="s">
        <v>39</v>
      </c>
      <c r="D114" s="39" t="s">
        <v>13</v>
      </c>
      <c r="E114" s="39" t="s">
        <v>177</v>
      </c>
      <c r="F114" s="38" t="s">
        <v>101</v>
      </c>
      <c r="G114" s="39" t="s">
        <v>365</v>
      </c>
      <c r="H114" s="40" t="s">
        <v>369</v>
      </c>
      <c r="I114" s="39">
        <v>7951514.5183333326</v>
      </c>
      <c r="J114" s="39">
        <v>7326449.1999999993</v>
      </c>
      <c r="K114" s="39">
        <v>160852140</v>
      </c>
      <c r="L114" s="39">
        <v>0</v>
      </c>
      <c r="M114" s="39">
        <f t="shared" si="9"/>
        <v>168803654.51833335</v>
      </c>
      <c r="N114" s="41">
        <v>84065327.688338131</v>
      </c>
      <c r="O114" s="42">
        <f t="shared" si="6"/>
        <v>0.49800656228806944</v>
      </c>
      <c r="P114" s="41">
        <v>38651646.688338131</v>
      </c>
      <c r="Q114" s="42">
        <f t="shared" si="7"/>
        <v>0.22897399229079055</v>
      </c>
      <c r="R114" s="41">
        <v>11043221.107207939</v>
      </c>
      <c r="S114" s="42">
        <f t="shared" si="10"/>
        <v>6.5420509637180643E-2</v>
      </c>
      <c r="T114" s="43" t="s">
        <v>370</v>
      </c>
      <c r="U114" s="43" t="s">
        <v>371</v>
      </c>
    </row>
    <row r="115" spans="1:21" s="30" customFormat="1" ht="52.5" customHeight="1" x14ac:dyDescent="0.2">
      <c r="A115" s="38" t="s">
        <v>231</v>
      </c>
      <c r="B115" s="39" t="s">
        <v>155</v>
      </c>
      <c r="C115" s="39" t="s">
        <v>39</v>
      </c>
      <c r="D115" s="39" t="s">
        <v>13</v>
      </c>
      <c r="E115" s="39" t="s">
        <v>177</v>
      </c>
      <c r="F115" s="38" t="s">
        <v>101</v>
      </c>
      <c r="G115" s="39" t="s">
        <v>366</v>
      </c>
      <c r="H115" s="40" t="s">
        <v>369</v>
      </c>
      <c r="I115" s="39">
        <v>7951514.5183333326</v>
      </c>
      <c r="J115" s="39">
        <v>7326449.1999999993</v>
      </c>
      <c r="K115" s="39">
        <v>0</v>
      </c>
      <c r="L115" s="39">
        <v>2118590474.0033398</v>
      </c>
      <c r="M115" s="39">
        <f t="shared" si="9"/>
        <v>2126541988.5216732</v>
      </c>
      <c r="N115" s="41">
        <v>7960316.8834198909</v>
      </c>
      <c r="O115" s="42">
        <f t="shared" si="6"/>
        <v>3.7433151691275723E-3</v>
      </c>
      <c r="P115" s="41">
        <v>8801.8834198905515</v>
      </c>
      <c r="Q115" s="42">
        <f t="shared" si="7"/>
        <v>4.1390593119722195E-6</v>
      </c>
      <c r="R115" s="41">
        <v>1172.9389845346147</v>
      </c>
      <c r="S115" s="42">
        <f t="shared" si="10"/>
        <v>5.5157104391341781E-7</v>
      </c>
      <c r="T115" s="43" t="s">
        <v>370</v>
      </c>
      <c r="U115" s="43" t="s">
        <v>372</v>
      </c>
    </row>
    <row r="116" spans="1:21" s="30" customFormat="1" ht="52.5" customHeight="1" x14ac:dyDescent="0.2">
      <c r="A116" s="38" t="s">
        <v>231</v>
      </c>
      <c r="B116" s="39" t="s">
        <v>155</v>
      </c>
      <c r="C116" s="39" t="s">
        <v>39</v>
      </c>
      <c r="D116" s="39" t="s">
        <v>13</v>
      </c>
      <c r="E116" s="39" t="s">
        <v>177</v>
      </c>
      <c r="F116" s="38" t="s">
        <v>101</v>
      </c>
      <c r="G116" s="39" t="s">
        <v>367</v>
      </c>
      <c r="H116" s="40" t="s">
        <v>369</v>
      </c>
      <c r="I116" s="39">
        <v>4770908.7110000001</v>
      </c>
      <c r="J116" s="39">
        <v>7326449.1999999993</v>
      </c>
      <c r="K116" s="39">
        <v>0</v>
      </c>
      <c r="L116" s="39">
        <v>93912001.544499993</v>
      </c>
      <c r="M116" s="39">
        <f t="shared" si="9"/>
        <v>98682910.255499989</v>
      </c>
      <c r="N116" s="41">
        <v>31555920.454418626</v>
      </c>
      <c r="O116" s="42">
        <f t="shared" si="6"/>
        <v>0.31977087393062459</v>
      </c>
      <c r="P116" s="41">
        <v>17900408.454418626</v>
      </c>
      <c r="Q116" s="42">
        <f t="shared" si="7"/>
        <v>0.18139319572226503</v>
      </c>
      <c r="R116" s="41">
        <v>54.430635826040259</v>
      </c>
      <c r="S116" s="42">
        <f t="shared" ref="S116:S118" si="11">+R116/M116</f>
        <v>5.5157104391341792E-7</v>
      </c>
      <c r="T116" s="43" t="s">
        <v>370</v>
      </c>
      <c r="U116" s="43" t="s">
        <v>373</v>
      </c>
    </row>
    <row r="117" spans="1:21" s="30" customFormat="1" ht="52.5" customHeight="1" x14ac:dyDescent="0.2">
      <c r="A117" s="38" t="s">
        <v>231</v>
      </c>
      <c r="B117" s="39" t="s">
        <v>155</v>
      </c>
      <c r="C117" s="39" t="s">
        <v>39</v>
      </c>
      <c r="D117" s="39" t="s">
        <v>13</v>
      </c>
      <c r="E117" s="39" t="s">
        <v>177</v>
      </c>
      <c r="F117" s="38" t="s">
        <v>101</v>
      </c>
      <c r="G117" s="39" t="s">
        <v>368</v>
      </c>
      <c r="H117" s="40" t="s">
        <v>369</v>
      </c>
      <c r="I117" s="39">
        <v>4770908.7110000001</v>
      </c>
      <c r="J117" s="39">
        <v>7326449.1999999993</v>
      </c>
      <c r="K117" s="39">
        <v>0</v>
      </c>
      <c r="L117" s="39">
        <v>834402932.18899298</v>
      </c>
      <c r="M117" s="39">
        <f t="shared" si="9"/>
        <v>839173840.89999294</v>
      </c>
      <c r="N117" s="41">
        <v>4770909</v>
      </c>
      <c r="O117" s="42">
        <f t="shared" si="6"/>
        <v>5.6852451392947609E-3</v>
      </c>
      <c r="P117" s="41">
        <v>0</v>
      </c>
      <c r="Q117" s="42">
        <f t="shared" si="7"/>
        <v>0</v>
      </c>
      <c r="R117" s="41">
        <v>0</v>
      </c>
      <c r="S117" s="42">
        <f t="shared" si="11"/>
        <v>0</v>
      </c>
      <c r="T117" s="43" t="s">
        <v>370</v>
      </c>
      <c r="U117" s="43" t="s">
        <v>374</v>
      </c>
    </row>
    <row r="118" spans="1:21" s="30" customFormat="1" ht="52.5" customHeight="1" x14ac:dyDescent="0.2">
      <c r="A118" s="38" t="s">
        <v>231</v>
      </c>
      <c r="B118" s="39" t="s">
        <v>155</v>
      </c>
      <c r="C118" s="39" t="s">
        <v>39</v>
      </c>
      <c r="D118" s="39" t="s">
        <v>156</v>
      </c>
      <c r="E118" s="39"/>
      <c r="F118" s="39" t="s">
        <v>69</v>
      </c>
      <c r="G118" s="39" t="s">
        <v>294</v>
      </c>
      <c r="H118" s="40" t="s">
        <v>295</v>
      </c>
      <c r="I118" s="39">
        <v>0</v>
      </c>
      <c r="J118" s="39">
        <v>0</v>
      </c>
      <c r="K118" s="39">
        <v>0</v>
      </c>
      <c r="L118" s="39">
        <v>284776758.23454899</v>
      </c>
      <c r="M118" s="39">
        <f t="shared" ref="M118" si="12">+I118+K118+L118</f>
        <v>284776758.23454899</v>
      </c>
      <c r="N118" s="41">
        <v>284776758</v>
      </c>
      <c r="O118" s="42">
        <f t="shared" si="6"/>
        <v>0.99999999917637594</v>
      </c>
      <c r="P118" s="41">
        <v>284776066</v>
      </c>
      <c r="Q118" s="42">
        <f t="shared" si="7"/>
        <v>0.99999756920279137</v>
      </c>
      <c r="R118" s="41">
        <v>0</v>
      </c>
      <c r="S118" s="42">
        <f t="shared" si="11"/>
        <v>0</v>
      </c>
      <c r="T118" s="43" t="s">
        <v>370</v>
      </c>
      <c r="U118" s="43" t="s">
        <v>296</v>
      </c>
    </row>
    <row r="119" spans="1:21" s="30" customFormat="1" ht="52.5" customHeight="1" x14ac:dyDescent="0.2">
      <c r="A119" s="38" t="s">
        <v>231</v>
      </c>
      <c r="B119" s="39" t="s">
        <v>155</v>
      </c>
      <c r="C119" s="39" t="s">
        <v>39</v>
      </c>
      <c r="D119" s="39" t="s">
        <v>156</v>
      </c>
      <c r="E119" s="39"/>
      <c r="F119" s="39" t="s">
        <v>69</v>
      </c>
      <c r="G119" s="39" t="s">
        <v>297</v>
      </c>
      <c r="H119" s="40" t="s">
        <v>298</v>
      </c>
      <c r="I119" s="39">
        <v>0</v>
      </c>
      <c r="J119" s="39">
        <v>0</v>
      </c>
      <c r="K119" s="39">
        <v>0</v>
      </c>
      <c r="L119" s="39">
        <v>535500000</v>
      </c>
      <c r="M119" s="39">
        <f t="shared" si="9"/>
        <v>535500000</v>
      </c>
      <c r="N119" s="41">
        <v>0</v>
      </c>
      <c r="O119" s="42">
        <f t="shared" si="6"/>
        <v>0</v>
      </c>
      <c r="P119" s="41">
        <v>0</v>
      </c>
      <c r="Q119" s="42">
        <f t="shared" si="7"/>
        <v>0</v>
      </c>
      <c r="R119" s="41">
        <v>0</v>
      </c>
      <c r="S119" s="42">
        <f t="shared" si="10"/>
        <v>0</v>
      </c>
      <c r="T119" s="43" t="s">
        <v>370</v>
      </c>
      <c r="U119" s="43" t="s">
        <v>298</v>
      </c>
    </row>
    <row r="120" spans="1:21" s="30" customFormat="1" ht="52.5" customHeight="1" x14ac:dyDescent="0.2">
      <c r="A120" s="38" t="s">
        <v>231</v>
      </c>
      <c r="B120" s="39" t="s">
        <v>155</v>
      </c>
      <c r="C120" s="39" t="s">
        <v>39</v>
      </c>
      <c r="D120" s="39" t="s">
        <v>13</v>
      </c>
      <c r="E120" s="39" t="s">
        <v>177</v>
      </c>
      <c r="F120" s="38" t="s">
        <v>101</v>
      </c>
      <c r="G120" s="39" t="s">
        <v>375</v>
      </c>
      <c r="H120" s="40" t="s">
        <v>299</v>
      </c>
      <c r="I120" s="39">
        <v>0</v>
      </c>
      <c r="J120" s="39">
        <v>0</v>
      </c>
      <c r="K120" s="39">
        <v>161196710</v>
      </c>
      <c r="L120" s="39">
        <v>2908567163</v>
      </c>
      <c r="M120" s="39">
        <f t="shared" si="9"/>
        <v>3069763873</v>
      </c>
      <c r="N120" s="41">
        <v>2409425327.9562154</v>
      </c>
      <c r="O120" s="42">
        <f t="shared" si="6"/>
        <v>0.78488946630333067</v>
      </c>
      <c r="P120" s="41">
        <v>1875965331.3562155</v>
      </c>
      <c r="Q120" s="42">
        <f t="shared" si="7"/>
        <v>0.61111062901489022</v>
      </c>
      <c r="R120" s="41">
        <v>2846.0147898676391</v>
      </c>
      <c r="S120" s="42">
        <f t="shared" si="10"/>
        <v>9.2711195636239706E-7</v>
      </c>
      <c r="T120" s="43" t="s">
        <v>370</v>
      </c>
      <c r="U120" s="43" t="s">
        <v>378</v>
      </c>
    </row>
    <row r="121" spans="1:21" s="30" customFormat="1" ht="52.5" customHeight="1" x14ac:dyDescent="0.2">
      <c r="A121" s="38" t="s">
        <v>231</v>
      </c>
      <c r="B121" s="39" t="s">
        <v>155</v>
      </c>
      <c r="C121" s="39" t="s">
        <v>39</v>
      </c>
      <c r="D121" s="39" t="s">
        <v>13</v>
      </c>
      <c r="E121" s="39" t="s">
        <v>177</v>
      </c>
      <c r="F121" s="38" t="s">
        <v>101</v>
      </c>
      <c r="G121" s="39" t="s">
        <v>376</v>
      </c>
      <c r="H121" s="40" t="s">
        <v>377</v>
      </c>
      <c r="I121" s="39">
        <v>22900361.812799998</v>
      </c>
      <c r="J121" s="39">
        <v>35166956.159999996</v>
      </c>
      <c r="K121" s="39">
        <v>629999755</v>
      </c>
      <c r="L121" s="39">
        <v>0</v>
      </c>
      <c r="M121" s="39">
        <f t="shared" si="9"/>
        <v>652900116.81280005</v>
      </c>
      <c r="N121" s="41">
        <v>482434320.87753546</v>
      </c>
      <c r="O121" s="42">
        <f t="shared" si="6"/>
        <v>0.7389098400419789</v>
      </c>
      <c r="P121" s="41">
        <v>459533958.87753546</v>
      </c>
      <c r="Q121" s="42">
        <f t="shared" si="7"/>
        <v>0.70383500790411613</v>
      </c>
      <c r="R121" s="41">
        <v>146596077.3115046</v>
      </c>
      <c r="S121" s="42">
        <f t="shared" si="10"/>
        <v>0.2245306342218602</v>
      </c>
      <c r="T121" s="43" t="s">
        <v>370</v>
      </c>
      <c r="U121" s="43" t="s">
        <v>377</v>
      </c>
    </row>
    <row r="122" spans="1:21" s="30" customFormat="1" ht="52.5" customHeight="1" x14ac:dyDescent="0.2">
      <c r="A122" s="38" t="s">
        <v>231</v>
      </c>
      <c r="B122" s="39" t="s">
        <v>155</v>
      </c>
      <c r="C122" s="39" t="s">
        <v>287</v>
      </c>
      <c r="D122" s="39" t="s">
        <v>288</v>
      </c>
      <c r="E122" s="39" t="s">
        <v>290</v>
      </c>
      <c r="F122" s="38" t="s">
        <v>101</v>
      </c>
      <c r="G122" s="39" t="s">
        <v>300</v>
      </c>
      <c r="H122" s="40" t="s">
        <v>301</v>
      </c>
      <c r="I122" s="39">
        <v>0</v>
      </c>
      <c r="J122" s="39">
        <v>0</v>
      </c>
      <c r="K122" s="39">
        <v>280203577.89999998</v>
      </c>
      <c r="L122" s="39">
        <v>442208753.22000003</v>
      </c>
      <c r="M122" s="39">
        <f t="shared" si="9"/>
        <v>722412331.12</v>
      </c>
      <c r="N122" s="41">
        <v>170374230.59999999</v>
      </c>
      <c r="O122" s="42">
        <f t="shared" si="6"/>
        <v>0.23584070102438368</v>
      </c>
      <c r="P122" s="41">
        <v>126786717</v>
      </c>
      <c r="Q122" s="42">
        <f t="shared" si="7"/>
        <v>0.17550464123921417</v>
      </c>
      <c r="R122" s="41">
        <v>12488041.449999999</v>
      </c>
      <c r="S122" s="42">
        <f t="shared" si="10"/>
        <v>1.7286584007555665E-2</v>
      </c>
      <c r="T122" s="43" t="s">
        <v>302</v>
      </c>
      <c r="U122" s="43" t="s">
        <v>303</v>
      </c>
    </row>
    <row r="123" spans="1:21" s="30" customFormat="1" ht="52.5" customHeight="1" x14ac:dyDescent="0.2">
      <c r="A123" s="38" t="s">
        <v>231</v>
      </c>
      <c r="B123" s="39" t="s">
        <v>155</v>
      </c>
      <c r="C123" s="39" t="s">
        <v>32</v>
      </c>
      <c r="D123" s="39" t="s">
        <v>351</v>
      </c>
      <c r="E123" s="39"/>
      <c r="F123" s="38" t="s">
        <v>69</v>
      </c>
      <c r="G123" s="39" t="s">
        <v>352</v>
      </c>
      <c r="H123" s="40" t="s">
        <v>354</v>
      </c>
      <c r="I123" s="39">
        <v>0</v>
      </c>
      <c r="J123" s="39">
        <v>0</v>
      </c>
      <c r="K123" s="39">
        <v>60737204</v>
      </c>
      <c r="L123" s="39">
        <v>0</v>
      </c>
      <c r="M123" s="39">
        <f t="shared" si="9"/>
        <v>60737204</v>
      </c>
      <c r="N123" s="41">
        <v>33154260.906431057</v>
      </c>
      <c r="O123" s="42">
        <f t="shared" si="6"/>
        <v>0.54586412812863527</v>
      </c>
      <c r="P123" s="41">
        <v>33154260.906431057</v>
      </c>
      <c r="Q123" s="42">
        <f t="shared" si="7"/>
        <v>0.54586412812863527</v>
      </c>
      <c r="R123" s="41">
        <v>22092060.839671567</v>
      </c>
      <c r="S123" s="42"/>
      <c r="T123" s="43" t="s">
        <v>335</v>
      </c>
      <c r="U123" s="43" t="s">
        <v>356</v>
      </c>
    </row>
    <row r="124" spans="1:21" s="30" customFormat="1" ht="74.25" customHeight="1" x14ac:dyDescent="0.2">
      <c r="A124" s="38" t="s">
        <v>231</v>
      </c>
      <c r="B124" s="39" t="s">
        <v>155</v>
      </c>
      <c r="C124" s="39" t="s">
        <v>32</v>
      </c>
      <c r="D124" s="39" t="s">
        <v>13</v>
      </c>
      <c r="E124" s="39"/>
      <c r="F124" s="38" t="s">
        <v>69</v>
      </c>
      <c r="G124" s="39" t="s">
        <v>353</v>
      </c>
      <c r="H124" s="40" t="s">
        <v>355</v>
      </c>
      <c r="I124" s="39">
        <v>0</v>
      </c>
      <c r="J124" s="39">
        <v>0</v>
      </c>
      <c r="K124" s="39">
        <v>60737204</v>
      </c>
      <c r="L124" s="39">
        <v>0</v>
      </c>
      <c r="M124" s="39">
        <f t="shared" si="9"/>
        <v>60737204</v>
      </c>
      <c r="N124" s="41">
        <v>33154260.906431057</v>
      </c>
      <c r="O124" s="42">
        <f t="shared" si="6"/>
        <v>0.54586412812863527</v>
      </c>
      <c r="P124" s="41">
        <v>33154260.906431057</v>
      </c>
      <c r="Q124" s="42">
        <f t="shared" si="7"/>
        <v>0.54586412812863527</v>
      </c>
      <c r="R124" s="41">
        <v>22092060.839671567</v>
      </c>
      <c r="S124" s="42">
        <f t="shared" si="10"/>
        <v>0.36373193668367687</v>
      </c>
      <c r="T124" s="43" t="s">
        <v>335</v>
      </c>
      <c r="U124" s="43" t="s">
        <v>356</v>
      </c>
    </row>
    <row r="125" spans="1:21" s="30" customFormat="1" ht="52.5" customHeight="1" x14ac:dyDescent="0.2">
      <c r="A125" s="38" t="s">
        <v>231</v>
      </c>
      <c r="B125" s="39" t="s">
        <v>155</v>
      </c>
      <c r="C125" s="39" t="s">
        <v>287</v>
      </c>
      <c r="D125" s="39" t="s">
        <v>288</v>
      </c>
      <c r="E125" s="39"/>
      <c r="F125" s="39" t="s">
        <v>69</v>
      </c>
      <c r="G125" s="39" t="s">
        <v>305</v>
      </c>
      <c r="H125" s="40" t="s">
        <v>306</v>
      </c>
      <c r="I125" s="39">
        <v>0</v>
      </c>
      <c r="J125" s="39">
        <v>0</v>
      </c>
      <c r="K125" s="39">
        <v>81176525</v>
      </c>
      <c r="L125" s="39">
        <v>2388511247.8899999</v>
      </c>
      <c r="M125" s="39">
        <f t="shared" si="9"/>
        <v>2469687772.8899999</v>
      </c>
      <c r="N125" s="41">
        <v>1597043612.8680387</v>
      </c>
      <c r="O125" s="42">
        <f t="shared" si="6"/>
        <v>0.64665810407248236</v>
      </c>
      <c r="P125" s="41">
        <v>1368695528.9680386</v>
      </c>
      <c r="Q125" s="42">
        <f t="shared" si="7"/>
        <v>0.55419779941105951</v>
      </c>
      <c r="R125" s="41">
        <v>1024968687.541917</v>
      </c>
      <c r="S125" s="42">
        <f t="shared" si="10"/>
        <v>0.41501954165749078</v>
      </c>
      <c r="T125" s="43" t="s">
        <v>302</v>
      </c>
      <c r="U125" s="43" t="s">
        <v>307</v>
      </c>
    </row>
    <row r="126" spans="1:21" s="30" customFormat="1" ht="51" customHeight="1" x14ac:dyDescent="0.2">
      <c r="A126" s="38" t="s">
        <v>231</v>
      </c>
      <c r="B126" s="39" t="s">
        <v>155</v>
      </c>
      <c r="C126" s="39" t="s">
        <v>287</v>
      </c>
      <c r="D126" s="39" t="s">
        <v>288</v>
      </c>
      <c r="E126" s="39"/>
      <c r="F126" s="39" t="s">
        <v>69</v>
      </c>
      <c r="G126" s="39" t="s">
        <v>308</v>
      </c>
      <c r="H126" s="40" t="s">
        <v>309</v>
      </c>
      <c r="I126" s="39">
        <v>0</v>
      </c>
      <c r="J126" s="39">
        <v>0</v>
      </c>
      <c r="K126" s="39">
        <v>0</v>
      </c>
      <c r="L126" s="39">
        <v>6913951311.1527901</v>
      </c>
      <c r="M126" s="39">
        <f t="shared" si="9"/>
        <v>6913951311.1527901</v>
      </c>
      <c r="N126" s="41">
        <v>5702807186.0586882</v>
      </c>
      <c r="O126" s="42">
        <f t="shared" si="6"/>
        <v>0.82482605523408536</v>
      </c>
      <c r="P126" s="41">
        <v>4604328132.5386887</v>
      </c>
      <c r="Q126" s="42">
        <f t="shared" si="7"/>
        <v>0.66594743372165732</v>
      </c>
      <c r="R126" s="41">
        <v>2402807790.6375494</v>
      </c>
      <c r="S126" s="42">
        <f t="shared" si="10"/>
        <v>0.34753033142735856</v>
      </c>
      <c r="T126" s="43" t="s">
        <v>302</v>
      </c>
      <c r="U126" s="43" t="s">
        <v>310</v>
      </c>
    </row>
    <row r="127" spans="1:21" s="30" customFormat="1" ht="52.5" customHeight="1" x14ac:dyDescent="0.2">
      <c r="A127" s="38" t="s">
        <v>231</v>
      </c>
      <c r="B127" s="39" t="s">
        <v>155</v>
      </c>
      <c r="C127" s="39" t="s">
        <v>287</v>
      </c>
      <c r="D127" s="39" t="s">
        <v>288</v>
      </c>
      <c r="E127" s="39" t="s">
        <v>290</v>
      </c>
      <c r="F127" s="38" t="s">
        <v>101</v>
      </c>
      <c r="G127" s="39" t="s">
        <v>311</v>
      </c>
      <c r="H127" s="40" t="s">
        <v>312</v>
      </c>
      <c r="I127" s="39">
        <v>0</v>
      </c>
      <c r="J127" s="39">
        <v>0</v>
      </c>
      <c r="K127" s="39">
        <v>822756188</v>
      </c>
      <c r="L127" s="39">
        <v>1447645677.8371999</v>
      </c>
      <c r="M127" s="39">
        <f t="shared" si="9"/>
        <v>2270401865.8372002</v>
      </c>
      <c r="N127" s="41">
        <v>537827080.40114665</v>
      </c>
      <c r="O127" s="42">
        <f t="shared" si="6"/>
        <v>0.23688629246383455</v>
      </c>
      <c r="P127" s="41">
        <v>711761541.60114658</v>
      </c>
      <c r="Q127" s="42">
        <f t="shared" si="7"/>
        <v>0.31349584067518715</v>
      </c>
      <c r="R127" s="41">
        <v>418517799.27892327</v>
      </c>
      <c r="S127" s="42">
        <f t="shared" si="10"/>
        <v>0.18433644086378373</v>
      </c>
      <c r="T127" s="43" t="s">
        <v>302</v>
      </c>
      <c r="U127" s="43" t="s">
        <v>310</v>
      </c>
    </row>
    <row r="128" spans="1:21" s="30" customFormat="1" ht="52.5" customHeight="1" x14ac:dyDescent="0.2">
      <c r="A128" s="38" t="s">
        <v>231</v>
      </c>
      <c r="B128" s="39" t="s">
        <v>155</v>
      </c>
      <c r="C128" s="39" t="s">
        <v>287</v>
      </c>
      <c r="D128" s="39" t="s">
        <v>288</v>
      </c>
      <c r="E128" s="39" t="s">
        <v>290</v>
      </c>
      <c r="F128" s="38" t="s">
        <v>101</v>
      </c>
      <c r="G128" s="39" t="s">
        <v>313</v>
      </c>
      <c r="H128" s="40" t="s">
        <v>314</v>
      </c>
      <c r="I128" s="39">
        <v>0</v>
      </c>
      <c r="J128" s="39">
        <v>0</v>
      </c>
      <c r="K128" s="39">
        <v>32875012</v>
      </c>
      <c r="L128" s="39">
        <v>467000000</v>
      </c>
      <c r="M128" s="39">
        <f t="shared" si="9"/>
        <v>499875012</v>
      </c>
      <c r="N128" s="41">
        <v>499889087.55883825</v>
      </c>
      <c r="O128" s="42">
        <f t="shared" si="6"/>
        <v>1.0000281581565398</v>
      </c>
      <c r="P128" s="41">
        <v>499889087.55883825</v>
      </c>
      <c r="Q128" s="42">
        <f t="shared" si="7"/>
        <v>1.0000281581565398</v>
      </c>
      <c r="R128" s="41">
        <v>570313031.27737808</v>
      </c>
      <c r="S128" s="42">
        <f t="shared" si="10"/>
        <v>1.1409112629886331</v>
      </c>
      <c r="T128" s="43" t="s">
        <v>302</v>
      </c>
      <c r="U128" s="43" t="s">
        <v>310</v>
      </c>
    </row>
    <row r="129" spans="1:21" s="30" customFormat="1" ht="52.5" customHeight="1" x14ac:dyDescent="0.2">
      <c r="A129" s="38" t="s">
        <v>231</v>
      </c>
      <c r="B129" s="39" t="s">
        <v>155</v>
      </c>
      <c r="C129" s="39" t="s">
        <v>287</v>
      </c>
      <c r="D129" s="39" t="s">
        <v>288</v>
      </c>
      <c r="E129" s="39" t="s">
        <v>290</v>
      </c>
      <c r="F129" s="38" t="s">
        <v>101</v>
      </c>
      <c r="G129" s="39" t="s">
        <v>315</v>
      </c>
      <c r="H129" s="40" t="s">
        <v>316</v>
      </c>
      <c r="I129" s="39">
        <v>0</v>
      </c>
      <c r="J129" s="39">
        <v>0</v>
      </c>
      <c r="K129" s="39">
        <v>32875012</v>
      </c>
      <c r="L129" s="39">
        <v>243000000</v>
      </c>
      <c r="M129" s="39">
        <f t="shared" si="9"/>
        <v>275875012</v>
      </c>
      <c r="N129" s="41">
        <v>275882780.13177335</v>
      </c>
      <c r="O129" s="42">
        <f t="shared" si="6"/>
        <v>1.00002815815654</v>
      </c>
      <c r="P129" s="41">
        <v>275882780.13177335</v>
      </c>
      <c r="Q129" s="42">
        <f t="shared" si="7"/>
        <v>1.00002815815654</v>
      </c>
      <c r="R129" s="41">
        <v>267657731.86064473</v>
      </c>
      <c r="S129" s="42">
        <f t="shared" si="10"/>
        <v>0.97021375702067836</v>
      </c>
      <c r="T129" s="43" t="s">
        <v>302</v>
      </c>
      <c r="U129" s="43" t="s">
        <v>310</v>
      </c>
    </row>
    <row r="130" spans="1:21" s="30" customFormat="1" ht="52.5" customHeight="1" x14ac:dyDescent="0.2">
      <c r="A130" s="38" t="s">
        <v>231</v>
      </c>
      <c r="B130" s="39" t="s">
        <v>155</v>
      </c>
      <c r="C130" s="39" t="s">
        <v>287</v>
      </c>
      <c r="D130" s="39" t="s">
        <v>288</v>
      </c>
      <c r="E130" s="39" t="s">
        <v>317</v>
      </c>
      <c r="F130" s="38" t="s">
        <v>101</v>
      </c>
      <c r="G130" s="39" t="s">
        <v>318</v>
      </c>
      <c r="H130" s="40" t="s">
        <v>319</v>
      </c>
      <c r="I130" s="39">
        <v>0</v>
      </c>
      <c r="J130" s="39">
        <v>0</v>
      </c>
      <c r="K130" s="39">
        <v>0</v>
      </c>
      <c r="L130" s="39">
        <v>0</v>
      </c>
      <c r="M130" s="39">
        <f t="shared" si="9"/>
        <v>0</v>
      </c>
      <c r="N130" s="41">
        <v>0</v>
      </c>
      <c r="O130" s="42" t="e">
        <f t="shared" si="6"/>
        <v>#DIV/0!</v>
      </c>
      <c r="P130" s="41">
        <v>0</v>
      </c>
      <c r="Q130" s="42" t="e">
        <f t="shared" si="7"/>
        <v>#DIV/0!</v>
      </c>
      <c r="R130" s="41">
        <v>0</v>
      </c>
      <c r="S130" s="42" t="e">
        <f t="shared" si="10"/>
        <v>#DIV/0!</v>
      </c>
      <c r="T130" s="43" t="s">
        <v>302</v>
      </c>
      <c r="U130" s="43" t="s">
        <v>310</v>
      </c>
    </row>
    <row r="131" spans="1:21" s="30" customFormat="1" ht="52.5" customHeight="1" x14ac:dyDescent="0.2">
      <c r="A131" s="38" t="s">
        <v>66</v>
      </c>
      <c r="B131" s="39" t="s">
        <v>67</v>
      </c>
      <c r="C131" s="39" t="s">
        <v>39</v>
      </c>
      <c r="D131" s="39" t="s">
        <v>68</v>
      </c>
      <c r="E131" s="39" t="s">
        <v>320</v>
      </c>
      <c r="F131" s="38" t="s">
        <v>101</v>
      </c>
      <c r="G131" s="39" t="s">
        <v>379</v>
      </c>
      <c r="H131" s="40" t="s">
        <v>321</v>
      </c>
      <c r="I131" s="39">
        <v>0</v>
      </c>
      <c r="J131" s="39">
        <v>0</v>
      </c>
      <c r="K131" s="39">
        <v>115062367</v>
      </c>
      <c r="L131" s="39">
        <v>2500433150</v>
      </c>
      <c r="M131" s="39">
        <f t="shared" si="9"/>
        <v>2615495517</v>
      </c>
      <c r="N131" s="41">
        <v>0</v>
      </c>
      <c r="O131" s="42">
        <f t="shared" si="6"/>
        <v>0</v>
      </c>
      <c r="P131" s="41">
        <v>0</v>
      </c>
      <c r="Q131" s="42">
        <f t="shared" si="7"/>
        <v>0</v>
      </c>
      <c r="R131" s="41">
        <v>0</v>
      </c>
      <c r="S131" s="42">
        <f t="shared" si="10"/>
        <v>0</v>
      </c>
      <c r="T131" s="43" t="s">
        <v>322</v>
      </c>
      <c r="U131" s="43" t="s">
        <v>323</v>
      </c>
    </row>
    <row r="132" spans="1:21" s="30" customFormat="1" ht="52.5" customHeight="1" x14ac:dyDescent="0.2">
      <c r="A132" s="38" t="s">
        <v>66</v>
      </c>
      <c r="B132" s="39" t="s">
        <v>67</v>
      </c>
      <c r="C132" s="39" t="s">
        <v>39</v>
      </c>
      <c r="D132" s="39" t="s">
        <v>68</v>
      </c>
      <c r="E132" s="39" t="s">
        <v>320</v>
      </c>
      <c r="F132" s="38" t="s">
        <v>101</v>
      </c>
      <c r="G132" s="39" t="s">
        <v>324</v>
      </c>
      <c r="H132" s="40" t="s">
        <v>321</v>
      </c>
      <c r="I132" s="39">
        <v>0</v>
      </c>
      <c r="J132" s="39">
        <v>0</v>
      </c>
      <c r="K132" s="39">
        <v>0</v>
      </c>
      <c r="L132" s="39">
        <v>0</v>
      </c>
      <c r="M132" s="39">
        <f t="shared" si="9"/>
        <v>0</v>
      </c>
      <c r="N132" s="41">
        <v>0</v>
      </c>
      <c r="O132" s="42" t="e">
        <f t="shared" si="6"/>
        <v>#DIV/0!</v>
      </c>
      <c r="P132" s="41">
        <v>0</v>
      </c>
      <c r="Q132" s="42" t="e">
        <f t="shared" si="7"/>
        <v>#DIV/0!</v>
      </c>
      <c r="R132" s="41">
        <v>0</v>
      </c>
      <c r="S132" s="42" t="e">
        <f t="shared" si="10"/>
        <v>#DIV/0!</v>
      </c>
      <c r="T132" s="43" t="s">
        <v>322</v>
      </c>
      <c r="U132" s="43" t="s">
        <v>325</v>
      </c>
    </row>
    <row r="133" spans="1:21" s="30" customFormat="1" ht="52.5" customHeight="1" x14ac:dyDescent="0.2">
      <c r="A133" s="38" t="s">
        <v>66</v>
      </c>
      <c r="B133" s="39" t="s">
        <v>67</v>
      </c>
      <c r="C133" s="39" t="s">
        <v>39</v>
      </c>
      <c r="D133" s="39" t="s">
        <v>68</v>
      </c>
      <c r="E133" s="39" t="s">
        <v>320</v>
      </c>
      <c r="F133" s="38" t="s">
        <v>101</v>
      </c>
      <c r="G133" s="39" t="s">
        <v>326</v>
      </c>
      <c r="H133" s="40" t="s">
        <v>321</v>
      </c>
      <c r="I133" s="39">
        <v>0</v>
      </c>
      <c r="J133" s="39">
        <v>0</v>
      </c>
      <c r="K133" s="39">
        <v>0</v>
      </c>
      <c r="L133" s="39">
        <v>0</v>
      </c>
      <c r="M133" s="39">
        <f t="shared" si="9"/>
        <v>0</v>
      </c>
      <c r="N133" s="41">
        <v>0</v>
      </c>
      <c r="O133" s="42" t="e">
        <f t="shared" si="6"/>
        <v>#DIV/0!</v>
      </c>
      <c r="P133" s="41">
        <v>0</v>
      </c>
      <c r="Q133" s="42" t="e">
        <f t="shared" si="7"/>
        <v>#DIV/0!</v>
      </c>
      <c r="R133" s="41">
        <v>0</v>
      </c>
      <c r="S133" s="42" t="e">
        <f t="shared" si="10"/>
        <v>#DIV/0!</v>
      </c>
      <c r="T133" s="43" t="s">
        <v>322</v>
      </c>
      <c r="U133" s="43" t="s">
        <v>327</v>
      </c>
    </row>
    <row r="134" spans="1:21" s="30" customFormat="1" ht="52.5" customHeight="1" x14ac:dyDescent="0.2">
      <c r="A134" s="38" t="s">
        <v>66</v>
      </c>
      <c r="B134" s="39" t="s">
        <v>67</v>
      </c>
      <c r="C134" s="39" t="s">
        <v>39</v>
      </c>
      <c r="D134" s="39" t="s">
        <v>68</v>
      </c>
      <c r="E134" s="39" t="s">
        <v>320</v>
      </c>
      <c r="F134" s="38" t="s">
        <v>101</v>
      </c>
      <c r="G134" s="39" t="s">
        <v>328</v>
      </c>
      <c r="H134" s="40" t="s">
        <v>321</v>
      </c>
      <c r="I134" s="39">
        <v>0</v>
      </c>
      <c r="J134" s="39">
        <v>0</v>
      </c>
      <c r="K134" s="39">
        <v>0</v>
      </c>
      <c r="L134" s="39">
        <v>0</v>
      </c>
      <c r="M134" s="39">
        <f t="shared" si="9"/>
        <v>0</v>
      </c>
      <c r="N134" s="41">
        <v>0</v>
      </c>
      <c r="O134" s="42" t="e">
        <f t="shared" si="6"/>
        <v>#DIV/0!</v>
      </c>
      <c r="P134" s="41">
        <v>0</v>
      </c>
      <c r="Q134" s="42" t="e">
        <f t="shared" si="7"/>
        <v>#DIV/0!</v>
      </c>
      <c r="R134" s="41">
        <v>0</v>
      </c>
      <c r="S134" s="42" t="e">
        <f t="shared" si="10"/>
        <v>#DIV/0!</v>
      </c>
      <c r="T134" s="43" t="s">
        <v>322</v>
      </c>
      <c r="U134" s="43" t="s">
        <v>329</v>
      </c>
    </row>
    <row r="135" spans="1:21" s="30" customFormat="1" ht="52.5" customHeight="1" x14ac:dyDescent="0.2">
      <c r="A135" s="38" t="s">
        <v>66</v>
      </c>
      <c r="B135" s="39" t="s">
        <v>67</v>
      </c>
      <c r="C135" s="39" t="s">
        <v>39</v>
      </c>
      <c r="D135" s="39" t="s">
        <v>68</v>
      </c>
      <c r="E135" s="39" t="s">
        <v>320</v>
      </c>
      <c r="F135" s="38" t="s">
        <v>101</v>
      </c>
      <c r="G135" s="39" t="s">
        <v>330</v>
      </c>
      <c r="H135" s="40" t="s">
        <v>321</v>
      </c>
      <c r="I135" s="39">
        <v>0</v>
      </c>
      <c r="J135" s="39">
        <v>0</v>
      </c>
      <c r="K135" s="39">
        <v>0</v>
      </c>
      <c r="L135" s="39">
        <v>0</v>
      </c>
      <c r="M135" s="39">
        <f t="shared" si="9"/>
        <v>0</v>
      </c>
      <c r="N135" s="41">
        <v>0</v>
      </c>
      <c r="O135" s="42" t="e">
        <f t="shared" si="6"/>
        <v>#DIV/0!</v>
      </c>
      <c r="P135" s="41">
        <v>0</v>
      </c>
      <c r="Q135" s="42" t="e">
        <f t="shared" si="7"/>
        <v>#DIV/0!</v>
      </c>
      <c r="R135" s="41">
        <v>0</v>
      </c>
      <c r="S135" s="42" t="e">
        <f t="shared" si="10"/>
        <v>#DIV/0!</v>
      </c>
      <c r="T135" s="43" t="s">
        <v>322</v>
      </c>
      <c r="U135" s="43" t="s">
        <v>331</v>
      </c>
    </row>
    <row r="136" spans="1:21" s="30" customFormat="1" ht="11.25" customHeight="1" x14ac:dyDescent="0.2">
      <c r="A136" s="38"/>
      <c r="B136" s="39" t="s">
        <v>332</v>
      </c>
      <c r="C136" s="39" t="s">
        <v>40</v>
      </c>
      <c r="D136" s="38"/>
      <c r="E136" s="38"/>
      <c r="F136" s="39" t="s">
        <v>332</v>
      </c>
      <c r="G136" s="39" t="s">
        <v>333</v>
      </c>
      <c r="H136" s="40" t="s">
        <v>334</v>
      </c>
      <c r="I136" s="39">
        <v>0</v>
      </c>
      <c r="J136" s="39">
        <v>0</v>
      </c>
      <c r="K136" s="39">
        <v>0</v>
      </c>
      <c r="L136" s="39">
        <v>0</v>
      </c>
      <c r="M136" s="39">
        <f t="shared" si="9"/>
        <v>0</v>
      </c>
      <c r="N136" s="41">
        <v>0</v>
      </c>
      <c r="O136" s="42" t="e">
        <f t="shared" si="6"/>
        <v>#DIV/0!</v>
      </c>
      <c r="P136" s="41">
        <v>0</v>
      </c>
      <c r="Q136" s="42" t="e">
        <f t="shared" si="7"/>
        <v>#DIV/0!</v>
      </c>
      <c r="R136" s="41">
        <v>0</v>
      </c>
      <c r="S136" s="42" t="e">
        <f t="shared" si="10"/>
        <v>#DIV/0!</v>
      </c>
      <c r="T136" s="43" t="s">
        <v>335</v>
      </c>
      <c r="U136" s="43" t="s">
        <v>336</v>
      </c>
    </row>
    <row r="137" spans="1:21" s="30" customFormat="1" ht="11.25" customHeight="1" x14ac:dyDescent="0.2">
      <c r="A137" s="38"/>
      <c r="B137" s="39" t="s">
        <v>332</v>
      </c>
      <c r="C137" s="39" t="s">
        <v>40</v>
      </c>
      <c r="D137" s="38"/>
      <c r="E137" s="38"/>
      <c r="F137" s="39" t="s">
        <v>332</v>
      </c>
      <c r="G137" s="39" t="s">
        <v>337</v>
      </c>
      <c r="H137" s="40" t="s">
        <v>334</v>
      </c>
      <c r="I137" s="39">
        <v>0</v>
      </c>
      <c r="J137" s="39">
        <v>0</v>
      </c>
      <c r="K137" s="39">
        <v>0</v>
      </c>
      <c r="L137" s="39">
        <v>0</v>
      </c>
      <c r="M137" s="39">
        <f t="shared" si="9"/>
        <v>0</v>
      </c>
      <c r="N137" s="41">
        <v>0</v>
      </c>
      <c r="O137" s="42" t="e">
        <f t="shared" ref="O137:O138" si="13">+N137/M137</f>
        <v>#DIV/0!</v>
      </c>
      <c r="P137" s="41">
        <v>0</v>
      </c>
      <c r="Q137" s="42" t="e">
        <f t="shared" ref="Q137:Q138" si="14">+P137/M137</f>
        <v>#DIV/0!</v>
      </c>
      <c r="R137" s="41">
        <v>0</v>
      </c>
      <c r="S137" s="42" t="e">
        <f t="shared" si="10"/>
        <v>#DIV/0!</v>
      </c>
      <c r="T137" s="43" t="s">
        <v>335</v>
      </c>
      <c r="U137" s="43" t="s">
        <v>73</v>
      </c>
    </row>
    <row r="138" spans="1:21" s="30" customFormat="1" ht="11.25" customHeight="1" x14ac:dyDescent="0.2">
      <c r="A138" s="38"/>
      <c r="B138" s="39" t="s">
        <v>332</v>
      </c>
      <c r="C138" s="39" t="s">
        <v>40</v>
      </c>
      <c r="D138" s="38"/>
      <c r="E138" s="38"/>
      <c r="F138" s="39" t="s">
        <v>332</v>
      </c>
      <c r="G138" s="39" t="s">
        <v>338</v>
      </c>
      <c r="H138" s="40" t="s">
        <v>334</v>
      </c>
      <c r="I138" s="39">
        <v>0</v>
      </c>
      <c r="J138" s="39">
        <v>0</v>
      </c>
      <c r="K138" s="39">
        <v>0</v>
      </c>
      <c r="L138" s="39">
        <v>0</v>
      </c>
      <c r="M138" s="39">
        <f t="shared" si="9"/>
        <v>0</v>
      </c>
      <c r="N138" s="41">
        <v>0</v>
      </c>
      <c r="O138" s="42" t="e">
        <f t="shared" si="13"/>
        <v>#DIV/0!</v>
      </c>
      <c r="P138" s="41">
        <v>0</v>
      </c>
      <c r="Q138" s="42" t="e">
        <f t="shared" si="14"/>
        <v>#DIV/0!</v>
      </c>
      <c r="R138" s="41">
        <v>0</v>
      </c>
      <c r="S138" s="42" t="e">
        <f t="shared" si="10"/>
        <v>#DIV/0!</v>
      </c>
      <c r="T138" s="43" t="s">
        <v>335</v>
      </c>
      <c r="U138" s="43" t="s">
        <v>268</v>
      </c>
    </row>
    <row r="139" spans="1:21" s="30" customFormat="1" ht="18.75" customHeight="1" x14ac:dyDescent="0.2">
      <c r="A139" s="111" t="s">
        <v>339</v>
      </c>
      <c r="B139" s="111"/>
      <c r="C139" s="111"/>
      <c r="D139" s="111"/>
      <c r="E139" s="111"/>
      <c r="F139" s="111"/>
      <c r="G139" s="44"/>
      <c r="H139" s="45"/>
      <c r="I139" s="46">
        <f>+I138+I137+I136+I126+I125+I123+I124+I119+I118+I111+I109+I108+I107+I106+I105+I104+I103+I102+I101+I100+I99+I98+I97+I96+I95+I94+I93+I92+I91+I90+I89+I88+I87+I86+I85+I84+I80+I79+I78+I77+I74+I73+I72+I71+I70+I69+I68+I67+I66+I65+I64+I63+I62+I61+I60+I59+I58+I57+I56+I53+I52+I51+I50+I49+I47+I46++I45+I42+I41+I37+I25+I24+I23+I22+I21+I20+I19+I18+I17+I16+I15+I14+I13+I12+I11+I10+I9</f>
        <v>7336944794.3228273</v>
      </c>
      <c r="J139" s="46">
        <f>+J138+J137+J136+J126+J125+J123+J124+J119+J118+J111+J109+J108+J107+J106+J105+J104+J103+J102+J101+J100+J99+J98+J97+J96+J95+J94+J93+J92+J91+J90+J89+J88+J87+J86+J85+J84+J80+J79+J78+J77+J74+J73+J72+J71+J70+J69+J68+J67+J66+J65+J64+J63+J62+J61+J60+J59+J58+J57+J56+J53+J52+J51+J50+J49+J47+J46++J45+J42+J41+J37+J25+J24+J23+J22+J21+J20+J19+J18+J17+J16+J15+J14+J13+J12+J11+J10+J9</f>
        <v>2892344887.8422003</v>
      </c>
      <c r="K139" s="46">
        <f>+K138+K137+K136+K126+K125+K123+K124+K119+K118+K111+K109+K108+K107+K106+K105+K104+K103+K102+K101+K100+K99+K98+K97+K96+K95+K94+K93+K92+K91+K90+K89+K88+K87+K86+K85+K84+K80+K79+K78+K77+K74+K73+K72+K71+K70+K69+K68+K67+K66+K65+K64+K63+K62+K61+K60+K59+K58+K57+K56+K53+K52+K51+K50+K49+K47+K46++K45+K42+K41+K37+K25+K24+K23+K22+K21+K20+K19+K18+K17+K16+K15+K14+K13+K12+K11+K10+K9</f>
        <v>16949856517.947462</v>
      </c>
      <c r="L139" s="46">
        <f>+L138+L137+L136+L126+L125+L123+L124+L119+L118+L111+L109+L108+L107+L106+L105+L104+L103+L102+L101+L100+L99+L98+L97+L96+L95+L94+L93+L92+L91+L90+L89+L88+L87+L86+L85+L84+L80+L79+L78+L77+L74+L73+L72+L71+L70+L69+L68+L67+L66+L65+L64+L63+L62+L61+L60+L59+L58+L57+L56+L53+L52+L51+L50+L49+L47+L46++L45+L42+L41+L37+L25+L24+L23+L22+L21+L20+L19+L18+L17+L16+L15+L14+L13+L12+L11+L10+L9</f>
        <v>48653740005.762207</v>
      </c>
      <c r="M139" s="46">
        <f>+I139+K139+L139</f>
        <v>72940541318.032501</v>
      </c>
      <c r="N139" s="46">
        <f>+N138+N137+N136+N126+N125+N123+N124+N119+N118+N111+N109+N108+N107+N106+N105+N104+N103+N102+N101+N100+N99+N98+N97+N96+N95+N94+N93+N92+N91+N90+N89+N88+N87+N86+N85+N84+N80+N79+N78+N77+N74+N73+N72+N71+N70+N69+N68+N67+N66+N65+N64+N63+N62+N61+N60+N59+N58+N57+N56+N53+N52+N51+N50+N49+N47+N46++N45+N42+N41+N37+N25+N24+N23+N22+N21+N20+N19+N18+N17+N16+N15+N14+N13+N12+N11+N10+N9</f>
        <v>49047945248.464363</v>
      </c>
      <c r="O139" s="47">
        <f>IFERROR(N139/$M139,0)</f>
        <v>0.67243736284609446</v>
      </c>
      <c r="P139" s="46">
        <f>+P138+P137+P136+P126+P125+P123+P124+P119+P118+P111+P109+P108+P107+P106+P105+P104+P103+P102+P101+P100+P99+P98+P97+P96+P95+P94+P93+P92+P91+P90+P89+P88+P87+P86+P85+P84+P80+P79+P78+P77+P74+P73+P72+P71+P70+P69+P68+P67+P66+P65+P64+P63+P62+P61+P60+P59+P58+P57+P56+P53+P52+P51+P50+P49+P47+P46++P45+P42+P41+P37+P25+P24+P23+P22+P21+P20+P19+P18+P17+P16+P15+P14+P13+P12+P11+P10+P9</f>
        <v>27863482081.731739</v>
      </c>
      <c r="Q139" s="47">
        <f>IFERROR(P139/$M139,0)</f>
        <v>0.3820026774992315</v>
      </c>
      <c r="R139" s="46">
        <f>+R138+R137+R136+R126+R125+R123+R124+R119+R118+R111+R109+R108+R107+R106+R105+R104+R103+R102+R101+R100+R99+R98+R97+R96+R95+R94+R93+R92+R91+R90+R89+R88+R87+R86+R85+R84+R80+R79+R78+R77+R74+R73+R72+R71+R70+R69+R68+R67+R66+R65+R64+R63+R62+R61+R60+R59+R58+R57+R56+R53+R52+R51+R50+R49+R47+R46++R45+R42+R41+R37+R25+R24+R23+R22+R21+R20+R19+R18+R17+R16+R15+R14+R13+R12+R11+R10+R9</f>
        <v>17680055310.154556</v>
      </c>
      <c r="S139" s="47">
        <f t="shared" ref="S139" si="15">IFERROR(R139/$M139,0)</f>
        <v>0.24238996572655896</v>
      </c>
      <c r="T139" s="48"/>
      <c r="U139" s="48"/>
    </row>
    <row r="140" spans="1:21" s="30" customFormat="1" ht="23.25" customHeight="1" x14ac:dyDescent="0.2">
      <c r="A140" s="111" t="s">
        <v>340</v>
      </c>
      <c r="B140" s="111"/>
      <c r="C140" s="111"/>
      <c r="D140" s="111"/>
      <c r="E140" s="111"/>
      <c r="F140" s="111"/>
      <c r="G140" s="44"/>
      <c r="H140" s="45"/>
      <c r="I140" s="46">
        <f>+I135+I134+I133+I132+I131+I130+I129+I128+I127+I122+I121+I120+I117+I116+I115+I114+I113+I112+I110+I83+I82+I81+I76+I75+I55+I54+I48+I44+I43+I40+I39+I38+I36+I35+I34+I33+I32+I31+I30+I29+I28+I27+I26</f>
        <v>149408247.57363334</v>
      </c>
      <c r="J140" s="46">
        <f>+J135+J134+J133+J132+J131+J130+J129+J128+J127+J122+J121+J120+J117+J116+J115+J114+J113+J112+J110+J83+J82+J81+J76+J75+J55+J54+J48+J44+J43+J40+J39+J38+J36+J35+J34+J33+J32+J31+J30+J29+J28+J27+J26</f>
        <v>140911183.68000001</v>
      </c>
      <c r="K140" s="46">
        <f>+K135+K134+K133+K132+K131+K130+K129+K128+K127+K122+K121+K120+K117+K116+K115+K114+K113+K112+K110+K83+K82+K81+K76+K75+K55+K54+K48+K44+K43+K40+K39+K38+K36+K35+K34+K33+K32+K31+K30+K29+K28+K27+K26</f>
        <v>3610487947.63592</v>
      </c>
      <c r="L140" s="46">
        <f>+L135+L134+L133+L132+L131+L130+L129+L128+L127+L122+L121+L120+L117+L116+L115+L114+L113+L112+L110+L83+L82+L81+L76+L75+L55+L54+L48+L44+L43+L40+L39+L38+L36+L35+L34+L33+L32+L31+L30+L29+L28+L27+L26</f>
        <v>20266306415.235748</v>
      </c>
      <c r="M140" s="46">
        <f t="shared" ref="M140" si="16">+I140+K140+L140</f>
        <v>24026202610.445301</v>
      </c>
      <c r="N140" s="46">
        <f>+N135+N134+N133+N132+N131+N130+N129+N128+N127+N122+N121+N120+N117+N116+N115+N114+N113+N112+N110+N83+N82+N81+N76+N75+N55+N54+N48+N44+N43+N40+N39+N38+N36+N35+N34+N33+N32+N31+N30+N29+N28+N27+N26</f>
        <v>8414257363.2231627</v>
      </c>
      <c r="O140" s="47">
        <f>IFERROR(N140/$M140,0)</f>
        <v>0.3502117042651216</v>
      </c>
      <c r="P140" s="46">
        <f>+P135+P134+P133+P132+P131+P130+P129+P128+P127+P122+P121+P120+P117+P116+P115+P114+P113+P112+P110+P83+P82+P81+P76+P75+P55+P54+P48+P44+P43+P40+P39+P38+P36+P35+P34+P33+P32+P31+P30+P29+P28+P27+P26</f>
        <v>5650687189.9858322</v>
      </c>
      <c r="Q140" s="47">
        <f>IFERROR(P140/$M140,0)</f>
        <v>0.23518852652683522</v>
      </c>
      <c r="R140" s="46">
        <f>+R135+R134+R133+R132+R131+R130+R129+R128+R127+R122+R121+R120+R117+R116+R115+R114+R113+R112+R110+R83+R82+R81+R76+R75+R55+R54+R48+R44+R43+R40+R39+R38+R36+R35+R34+R33+R32+R31+R30+R29+R28+R27+R26</f>
        <v>2535169835.9276795</v>
      </c>
      <c r="S140" s="47">
        <f t="shared" ref="S140" si="17">IFERROR(R140/$M140,0)</f>
        <v>0.10551687576402623</v>
      </c>
      <c r="T140" s="48"/>
      <c r="U140" s="48"/>
    </row>
    <row r="141" spans="1:21" s="61" customFormat="1" ht="20.25" customHeight="1" x14ac:dyDescent="0.2">
      <c r="A141" s="112" t="s">
        <v>341</v>
      </c>
      <c r="B141" s="112"/>
      <c r="C141" s="112"/>
      <c r="D141" s="112"/>
      <c r="E141" s="112"/>
      <c r="F141" s="112"/>
      <c r="G141" s="56"/>
      <c r="H141" s="57"/>
      <c r="I141" s="58">
        <f>SUM(I139:I140)</f>
        <v>7486353041.8964605</v>
      </c>
      <c r="J141" s="58"/>
      <c r="K141" s="58">
        <f>SUM(K139:K140)</f>
        <v>20560344465.583382</v>
      </c>
      <c r="L141" s="58">
        <f>SUM(L139:L140)</f>
        <v>68920046420.997955</v>
      </c>
      <c r="M141" s="58">
        <f>SUM(M139:M140)</f>
        <v>96966743928.477798</v>
      </c>
      <c r="N141" s="58">
        <f>SUM(N139:N140)</f>
        <v>57462202611.687523</v>
      </c>
      <c r="O141" s="59">
        <f>+N141/$M$141</f>
        <v>0.59259701093058637</v>
      </c>
      <c r="P141" s="58">
        <f>SUM(P139:P140)</f>
        <v>33514169271.717571</v>
      </c>
      <c r="Q141" s="59">
        <f>+P141/$M$141</f>
        <v>0.3456253960268838</v>
      </c>
      <c r="R141" s="58">
        <f>SUM(R139:R140)</f>
        <v>20215225146.082237</v>
      </c>
      <c r="S141" s="59">
        <f>+R141/$M$141</f>
        <v>0.20847585808380747</v>
      </c>
      <c r="T141" s="60"/>
      <c r="U141" s="60"/>
    </row>
    <row r="142" spans="1:21" s="61" customFormat="1" ht="26.25" customHeight="1" x14ac:dyDescent="0.2">
      <c r="A142" s="112" t="s">
        <v>342</v>
      </c>
      <c r="B142" s="112"/>
      <c r="C142" s="112"/>
      <c r="D142" s="112"/>
      <c r="E142" s="112"/>
      <c r="F142" s="112"/>
      <c r="G142" s="56"/>
      <c r="H142" s="57"/>
      <c r="I142" s="62"/>
      <c r="J142" s="58">
        <f>+J140+J139</f>
        <v>3033256071.5222001</v>
      </c>
      <c r="K142" s="63"/>
      <c r="L142" s="63"/>
      <c r="M142" s="62"/>
      <c r="N142" s="64">
        <f>+Dependencias!E20</f>
        <v>3067894252.9424372</v>
      </c>
      <c r="O142" s="65">
        <f>+N142/$J$142</f>
        <v>1.0114194715525135</v>
      </c>
      <c r="P142" s="64">
        <f>+Dependencias!G20</f>
        <v>3067894252.9424372</v>
      </c>
      <c r="Q142" s="65">
        <f>+P142/$J$142</f>
        <v>1.0114194715525135</v>
      </c>
      <c r="R142" s="64">
        <f>+Dependencias!I20</f>
        <v>712836427.45776808</v>
      </c>
      <c r="S142" s="65">
        <f>+R142/$J$142</f>
        <v>0.23500700588725448</v>
      </c>
      <c r="T142" s="66"/>
      <c r="U142" s="66"/>
    </row>
    <row r="143" spans="1:21" s="30" customFormat="1" ht="11.25" x14ac:dyDescent="0.2">
      <c r="A143" s="111" t="s">
        <v>343</v>
      </c>
      <c r="B143" s="111"/>
      <c r="C143" s="111"/>
      <c r="D143" s="111"/>
      <c r="E143" s="111"/>
      <c r="F143" s="111"/>
      <c r="G143" s="111"/>
      <c r="H143" s="111"/>
      <c r="I143" s="113">
        <f>SUM(I141:L142)</f>
        <v>100000000000</v>
      </c>
      <c r="J143" s="113"/>
      <c r="K143" s="113"/>
      <c r="L143" s="113"/>
      <c r="M143" s="113"/>
      <c r="N143" s="103">
        <f>SUM(N141:N142)</f>
        <v>60530096864.629959</v>
      </c>
      <c r="O143" s="102">
        <f>+N143/$I$143</f>
        <v>0.60530096864629956</v>
      </c>
      <c r="P143" s="103">
        <f>SUM(P141:P142)</f>
        <v>36582063524.660011</v>
      </c>
      <c r="Q143" s="102">
        <f>+P143/I143</f>
        <v>0.36582063524660013</v>
      </c>
      <c r="R143" s="103">
        <f>SUM(R141:R142)</f>
        <v>20928061573.540005</v>
      </c>
      <c r="S143" s="102">
        <f>+R143/I143</f>
        <v>0.20928061573540005</v>
      </c>
      <c r="T143" s="104"/>
      <c r="U143" s="104"/>
    </row>
    <row r="144" spans="1:21" s="30" customFormat="1" ht="11.25" x14ac:dyDescent="0.2">
      <c r="A144" s="111"/>
      <c r="B144" s="111"/>
      <c r="C144" s="111"/>
      <c r="D144" s="111"/>
      <c r="E144" s="111"/>
      <c r="F144" s="111"/>
      <c r="G144" s="111"/>
      <c r="H144" s="111"/>
      <c r="I144" s="113"/>
      <c r="J144" s="113"/>
      <c r="K144" s="113"/>
      <c r="L144" s="113"/>
      <c r="M144" s="113"/>
      <c r="N144" s="103"/>
      <c r="O144" s="102"/>
      <c r="P144" s="103"/>
      <c r="Q144" s="102"/>
      <c r="R144" s="103"/>
      <c r="S144" s="102"/>
      <c r="T144" s="104"/>
      <c r="U144" s="104"/>
    </row>
    <row r="145" spans="11:18" s="32" customFormat="1" ht="19.5" customHeight="1" x14ac:dyDescent="0.25">
      <c r="K145" s="32">
        <f>+I143-100000000000</f>
        <v>0</v>
      </c>
      <c r="N145" s="32">
        <f>+N143-Proyectos!G10</f>
        <v>0</v>
      </c>
      <c r="P145" s="32">
        <f>+P143-Proyectos!I10</f>
        <v>0</v>
      </c>
      <c r="R145" s="32">
        <f>+R143-Proyectos!K10</f>
        <v>0</v>
      </c>
    </row>
    <row r="146" spans="11:18" s="32" customFormat="1" ht="20.25" customHeight="1" x14ac:dyDescent="0.25">
      <c r="M146" s="69" t="b">
        <f>+I143=Proyectos!E10</f>
        <v>1</v>
      </c>
      <c r="N146" s="69" t="b">
        <f>+N143=Proyectos!G10</f>
        <v>1</v>
      </c>
      <c r="O146" s="69"/>
      <c r="P146" s="69" t="b">
        <f>+P143=Proyectos!I10</f>
        <v>1</v>
      </c>
      <c r="Q146" s="69"/>
      <c r="R146" s="69" t="b">
        <f>+R143=Proyectos!K10</f>
        <v>1</v>
      </c>
    </row>
    <row r="147" spans="11:18" ht="10.5" customHeight="1" x14ac:dyDescent="0.25">
      <c r="M147" s="26"/>
      <c r="N147" s="26"/>
      <c r="O147" s="25"/>
      <c r="P147" s="26"/>
      <c r="Q147" s="25"/>
      <c r="R147" s="26"/>
    </row>
    <row r="148" spans="11:18" ht="18" customHeight="1" x14ac:dyDescent="0.25"/>
    <row r="149" spans="11:18" ht="18" customHeight="1" x14ac:dyDescent="0.25"/>
    <row r="150" spans="11:18" ht="18" customHeight="1" x14ac:dyDescent="0.25"/>
    <row r="151" spans="11:18" ht="18" customHeight="1" x14ac:dyDescent="0.25"/>
    <row r="152" spans="11:18" ht="18" customHeight="1" x14ac:dyDescent="0.25"/>
    <row r="153" spans="11:18" ht="18" customHeight="1" x14ac:dyDescent="0.25"/>
    <row r="154" spans="11:18" ht="18" customHeight="1" x14ac:dyDescent="0.25"/>
    <row r="155" spans="11:18" ht="16.5" customHeight="1" x14ac:dyDescent="0.25"/>
    <row r="156" spans="11:18" ht="16.5" customHeight="1" x14ac:dyDescent="0.25"/>
    <row r="157" spans="11:18" ht="16.5" customHeight="1" x14ac:dyDescent="0.25"/>
    <row r="158" spans="11:18" ht="18" customHeight="1" x14ac:dyDescent="0.25"/>
    <row r="159" spans="11:18" ht="18" customHeight="1" x14ac:dyDescent="0.25"/>
    <row r="160" spans="11:18" ht="18" customHeight="1" x14ac:dyDescent="0.25"/>
  </sheetData>
  <autoFilter ref="A8:V147" xr:uid="{00000000-0001-0000-0200-000000000000}"/>
  <mergeCells count="22">
    <mergeCell ref="A1:A3"/>
    <mergeCell ref="B1:I1"/>
    <mergeCell ref="J1:U1"/>
    <mergeCell ref="B2:U2"/>
    <mergeCell ref="B3:E3"/>
    <mergeCell ref="F3:H3"/>
    <mergeCell ref="I3:U3"/>
    <mergeCell ref="Q143:Q144"/>
    <mergeCell ref="R143:R144"/>
    <mergeCell ref="S143:S144"/>
    <mergeCell ref="T143:U144"/>
    <mergeCell ref="A5:P5"/>
    <mergeCell ref="A139:F139"/>
    <mergeCell ref="A140:F140"/>
    <mergeCell ref="A141:F141"/>
    <mergeCell ref="A142:F142"/>
    <mergeCell ref="A143:H144"/>
    <mergeCell ref="I143:M144"/>
    <mergeCell ref="N143:N144"/>
    <mergeCell ref="O143:O144"/>
    <mergeCell ref="P143:P144"/>
    <mergeCell ref="B6:C6"/>
  </mergeCells>
  <pageMargins left="0.7" right="0.7" top="0.75" bottom="0.75" header="0.3" footer="0.3"/>
  <pageSetup scale="19" orientation="portrait" r:id="rId1"/>
  <rowBreaks count="2" manualBreakCount="2">
    <brk id="106" max="21" man="1"/>
    <brk id="1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Proyectos</vt:lpstr>
      <vt:lpstr>Dependencias</vt:lpstr>
      <vt:lpstr>Ejecucion por Actividad</vt:lpstr>
      <vt:lpstr>'Ejecucion por Actividad'!Área_de_impresión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 Arles Morales Serrano</dc:creator>
  <cp:keywords/>
  <dc:description/>
  <cp:lastModifiedBy>Wilmer Arley Olivares Bareño</cp:lastModifiedBy>
  <cp:revision/>
  <dcterms:created xsi:type="dcterms:W3CDTF">2019-07-12T15:42:32Z</dcterms:created>
  <dcterms:modified xsi:type="dcterms:W3CDTF">2023-07-21T20:25:45Z</dcterms:modified>
  <cp:category/>
  <cp:contentStatus/>
</cp:coreProperties>
</file>